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hyedve\Desktop\"/>
    </mc:Choice>
  </mc:AlternateContent>
  <bookViews>
    <workbookView xWindow="0" yWindow="0" windowWidth="21600" windowHeight="9735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4" hidden="1">'Bulk Deals'!$A$9:$H$9</definedName>
    <definedName name="_xlnm._FilterDatabase" localSheetId="5" hidden="1">'Call Tracker (Equity &amp; F&amp;O)'!$R$1:$R$297</definedName>
    <definedName name="_xlnm._FilterDatabase" localSheetId="1" hidden="1">'Future Intra'!$B$14:$P$14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96" i="6" l="1"/>
  <c r="M96" i="6" s="1"/>
  <c r="K74" i="6"/>
  <c r="L74" i="6"/>
  <c r="L54" i="6"/>
  <c r="K54" i="6"/>
  <c r="M54" i="6" l="1"/>
  <c r="M74" i="6"/>
  <c r="L72" i="6"/>
  <c r="K72" i="6"/>
  <c r="M70" i="6"/>
  <c r="L70" i="6"/>
  <c r="K71" i="6"/>
  <c r="K70" i="6"/>
  <c r="L56" i="6"/>
  <c r="K56" i="6"/>
  <c r="M56" i="6" s="1"/>
  <c r="M72" i="6" l="1"/>
  <c r="L69" i="6"/>
  <c r="K69" i="6"/>
  <c r="L55" i="6"/>
  <c r="K55" i="6"/>
  <c r="M55" i="6" s="1"/>
  <c r="L51" i="6"/>
  <c r="K51" i="6"/>
  <c r="M51" i="6" l="1"/>
  <c r="M69" i="6"/>
  <c r="L12" i="6"/>
  <c r="K12" i="6"/>
  <c r="L28" i="6"/>
  <c r="K28" i="6"/>
  <c r="K92" i="6"/>
  <c r="M92" i="6" s="1"/>
  <c r="K91" i="6"/>
  <c r="M91" i="6" s="1"/>
  <c r="L53" i="6"/>
  <c r="K53" i="6"/>
  <c r="L49" i="6"/>
  <c r="K49" i="6"/>
  <c r="M12" i="6" l="1"/>
  <c r="M53" i="6"/>
  <c r="M28" i="6"/>
  <c r="M49" i="6"/>
  <c r="L52" i="6"/>
  <c r="K52" i="6"/>
  <c r="L68" i="6"/>
  <c r="K68" i="6"/>
  <c r="M52" i="6" l="1"/>
  <c r="M68" i="6"/>
  <c r="L46" i="6" l="1"/>
  <c r="K46" i="6"/>
  <c r="M46" i="6" s="1"/>
  <c r="K90" i="6" l="1"/>
  <c r="M90" i="6" s="1"/>
  <c r="K89" i="6"/>
  <c r="M89" i="6" s="1"/>
  <c r="K88" i="6"/>
  <c r="M88" i="6" s="1"/>
  <c r="L26" i="6"/>
  <c r="K26" i="6"/>
  <c r="M26" i="6" l="1"/>
  <c r="L47" i="6"/>
  <c r="K47" i="6"/>
  <c r="M47" i="6" l="1"/>
  <c r="L48" i="6"/>
  <c r="K48" i="6"/>
  <c r="M48" i="6" l="1"/>
  <c r="L15" i="6"/>
  <c r="K15" i="6"/>
  <c r="L16" i="6"/>
  <c r="K16" i="6"/>
  <c r="M15" i="6" l="1"/>
  <c r="M16" i="6"/>
  <c r="K87" i="6"/>
  <c r="M87" i="6" s="1"/>
  <c r="L23" i="6"/>
  <c r="K23" i="6"/>
  <c r="M23" i="6" l="1"/>
  <c r="L14" i="6"/>
  <c r="K14" i="6"/>
  <c r="L22" i="6"/>
  <c r="K22" i="6"/>
  <c r="L25" i="6"/>
  <c r="K25" i="6"/>
  <c r="L20" i="6"/>
  <c r="K20" i="6"/>
  <c r="M25" i="6" l="1"/>
  <c r="M20" i="6"/>
  <c r="M14" i="6"/>
  <c r="M22" i="6"/>
  <c r="L45" i="6"/>
  <c r="K45" i="6"/>
  <c r="M45" i="6" l="1"/>
  <c r="K86" i="6"/>
  <c r="K85" i="6"/>
  <c r="K84" i="6"/>
  <c r="K83" i="6"/>
  <c r="M83" i="6" s="1"/>
  <c r="L44" i="6"/>
  <c r="K44" i="6"/>
  <c r="L43" i="6"/>
  <c r="K43" i="6"/>
  <c r="L18" i="6"/>
  <c r="K18" i="6"/>
  <c r="M18" i="6" l="1"/>
  <c r="M43" i="6"/>
  <c r="M44" i="6"/>
  <c r="L17" i="6"/>
  <c r="K17" i="6"/>
  <c r="M17" i="6" l="1"/>
  <c r="L42" i="6"/>
  <c r="K42" i="6"/>
  <c r="M42" i="6" l="1"/>
  <c r="L11" i="6" l="1"/>
  <c r="K11" i="6"/>
  <c r="M11" i="6" l="1"/>
  <c r="K283" i="6" l="1"/>
  <c r="L283" i="6" s="1"/>
  <c r="L10" i="6" l="1"/>
  <c r="K10" i="6"/>
  <c r="M10" i="6" l="1"/>
  <c r="K289" i="6" l="1"/>
  <c r="L289" i="6" s="1"/>
  <c r="K272" i="6" l="1"/>
  <c r="L272" i="6" s="1"/>
  <c r="K286" i="6" l="1"/>
  <c r="L286" i="6" s="1"/>
  <c r="K278" i="6" l="1"/>
  <c r="L278" i="6" s="1"/>
  <c r="K288" i="6" l="1"/>
  <c r="L288" i="6" s="1"/>
  <c r="H284" i="6" l="1"/>
  <c r="K284" i="6" l="1"/>
  <c r="L284" i="6" s="1"/>
  <c r="K273" i="6"/>
  <c r="L273" i="6" s="1"/>
  <c r="K263" i="6"/>
  <c r="L263" i="6" s="1"/>
  <c r="K279" i="6" l="1"/>
  <c r="L279" i="6" s="1"/>
  <c r="K280" i="6" l="1"/>
  <c r="L280" i="6" s="1"/>
  <c r="K277" i="6" l="1"/>
  <c r="L277" i="6" s="1"/>
  <c r="K256" i="6"/>
  <c r="L256" i="6" s="1"/>
  <c r="K276" i="6"/>
  <c r="L276" i="6" s="1"/>
  <c r="K275" i="6"/>
  <c r="L275" i="6" s="1"/>
  <c r="K274" i="6"/>
  <c r="L274" i="6" s="1"/>
  <c r="K271" i="6"/>
  <c r="L271" i="6" s="1"/>
  <c r="K270" i="6"/>
  <c r="L270" i="6" s="1"/>
  <c r="K269" i="6"/>
  <c r="L269" i="6" s="1"/>
  <c r="K268" i="6"/>
  <c r="L268" i="6" s="1"/>
  <c r="K267" i="6"/>
  <c r="L267" i="6" s="1"/>
  <c r="K266" i="6"/>
  <c r="L266" i="6" s="1"/>
  <c r="K265" i="6"/>
  <c r="L265" i="6" s="1"/>
  <c r="K264" i="6"/>
  <c r="L264" i="6" s="1"/>
  <c r="K262" i="6"/>
  <c r="L262" i="6" s="1"/>
  <c r="K261" i="6"/>
  <c r="L261" i="6" s="1"/>
  <c r="K260" i="6"/>
  <c r="L260" i="6" s="1"/>
  <c r="K259" i="6"/>
  <c r="L259" i="6" s="1"/>
  <c r="K258" i="6"/>
  <c r="L258" i="6" s="1"/>
  <c r="K257" i="6"/>
  <c r="L257" i="6" s="1"/>
  <c r="K255" i="6"/>
  <c r="L255" i="6" s="1"/>
  <c r="K254" i="6"/>
  <c r="L254" i="6" s="1"/>
  <c r="K253" i="6"/>
  <c r="L253" i="6" s="1"/>
  <c r="F252" i="6"/>
  <c r="K252" i="6" s="1"/>
  <c r="L252" i="6" s="1"/>
  <c r="K251" i="6"/>
  <c r="L251" i="6" s="1"/>
  <c r="K250" i="6"/>
  <c r="L250" i="6" s="1"/>
  <c r="K249" i="6"/>
  <c r="L249" i="6" s="1"/>
  <c r="K248" i="6"/>
  <c r="L248" i="6" s="1"/>
  <c r="K247" i="6"/>
  <c r="L247" i="6" s="1"/>
  <c r="F246" i="6"/>
  <c r="K246" i="6" s="1"/>
  <c r="L246" i="6" s="1"/>
  <c r="F245" i="6"/>
  <c r="K245" i="6" s="1"/>
  <c r="L245" i="6" s="1"/>
  <c r="K244" i="6"/>
  <c r="L244" i="6" s="1"/>
  <c r="F243" i="6"/>
  <c r="K243" i="6" s="1"/>
  <c r="L243" i="6" s="1"/>
  <c r="K242" i="6"/>
  <c r="L242" i="6" s="1"/>
  <c r="K241" i="6"/>
  <c r="L241" i="6" s="1"/>
  <c r="K240" i="6"/>
  <c r="L240" i="6" s="1"/>
  <c r="K239" i="6"/>
  <c r="L239" i="6" s="1"/>
  <c r="K238" i="6"/>
  <c r="L238" i="6" s="1"/>
  <c r="K237" i="6"/>
  <c r="L237" i="6" s="1"/>
  <c r="K236" i="6"/>
  <c r="L236" i="6" s="1"/>
  <c r="K235" i="6"/>
  <c r="L235" i="6" s="1"/>
  <c r="K234" i="6"/>
  <c r="L234" i="6" s="1"/>
  <c r="K233" i="6"/>
  <c r="L233" i="6" s="1"/>
  <c r="K232" i="6"/>
  <c r="L232" i="6" s="1"/>
  <c r="K231" i="6"/>
  <c r="L231" i="6" s="1"/>
  <c r="K230" i="6"/>
  <c r="L230" i="6" s="1"/>
  <c r="K229" i="6"/>
  <c r="L229" i="6" s="1"/>
  <c r="K227" i="6"/>
  <c r="L227" i="6" s="1"/>
  <c r="K225" i="6"/>
  <c r="L225" i="6" s="1"/>
  <c r="K224" i="6"/>
  <c r="L224" i="6" s="1"/>
  <c r="F223" i="6"/>
  <c r="K223" i="6" s="1"/>
  <c r="L223" i="6" s="1"/>
  <c r="K222" i="6"/>
  <c r="L222" i="6" s="1"/>
  <c r="K219" i="6"/>
  <c r="L219" i="6" s="1"/>
  <c r="K218" i="6"/>
  <c r="L218" i="6" s="1"/>
  <c r="K217" i="6"/>
  <c r="L217" i="6" s="1"/>
  <c r="K214" i="6"/>
  <c r="L214" i="6" s="1"/>
  <c r="K213" i="6"/>
  <c r="L213" i="6" s="1"/>
  <c r="K212" i="6"/>
  <c r="L212" i="6" s="1"/>
  <c r="K211" i="6"/>
  <c r="L211" i="6" s="1"/>
  <c r="K210" i="6"/>
  <c r="L210" i="6" s="1"/>
  <c r="K209" i="6"/>
  <c r="L209" i="6" s="1"/>
  <c r="K207" i="6"/>
  <c r="L207" i="6" s="1"/>
  <c r="K206" i="6"/>
  <c r="L206" i="6" s="1"/>
  <c r="K205" i="6"/>
  <c r="L205" i="6" s="1"/>
  <c r="K204" i="6"/>
  <c r="L204" i="6" s="1"/>
  <c r="K203" i="6"/>
  <c r="L203" i="6" s="1"/>
  <c r="K202" i="6"/>
  <c r="L202" i="6" s="1"/>
  <c r="K201" i="6"/>
  <c r="L201" i="6" s="1"/>
  <c r="K200" i="6"/>
  <c r="L200" i="6" s="1"/>
  <c r="K199" i="6"/>
  <c r="L199" i="6" s="1"/>
  <c r="K197" i="6"/>
  <c r="L197" i="6" s="1"/>
  <c r="K195" i="6"/>
  <c r="L195" i="6" s="1"/>
  <c r="K193" i="6"/>
  <c r="L193" i="6" s="1"/>
  <c r="K191" i="6"/>
  <c r="L191" i="6" s="1"/>
  <c r="K190" i="6"/>
  <c r="L190" i="6" s="1"/>
  <c r="K189" i="6"/>
  <c r="L189" i="6" s="1"/>
  <c r="K187" i="6"/>
  <c r="L187" i="6" s="1"/>
  <c r="K186" i="6"/>
  <c r="L186" i="6" s="1"/>
  <c r="K185" i="6"/>
  <c r="L185" i="6" s="1"/>
  <c r="K184" i="6"/>
  <c r="K183" i="6"/>
  <c r="L183" i="6" s="1"/>
  <c r="K182" i="6"/>
  <c r="L182" i="6" s="1"/>
  <c r="K180" i="6"/>
  <c r="L180" i="6" s="1"/>
  <c r="K179" i="6"/>
  <c r="L179" i="6" s="1"/>
  <c r="K178" i="6"/>
  <c r="L178" i="6" s="1"/>
  <c r="K177" i="6"/>
  <c r="L177" i="6" s="1"/>
  <c r="K176" i="6"/>
  <c r="L176" i="6" s="1"/>
  <c r="F175" i="6"/>
  <c r="K175" i="6" s="1"/>
  <c r="L175" i="6" s="1"/>
  <c r="H174" i="6"/>
  <c r="K174" i="6" s="1"/>
  <c r="L174" i="6" s="1"/>
  <c r="K171" i="6"/>
  <c r="L171" i="6" s="1"/>
  <c r="K170" i="6"/>
  <c r="L170" i="6" s="1"/>
  <c r="K169" i="6"/>
  <c r="L169" i="6" s="1"/>
  <c r="K168" i="6"/>
  <c r="L168" i="6" s="1"/>
  <c r="K167" i="6"/>
  <c r="L167" i="6" s="1"/>
  <c r="K164" i="6"/>
  <c r="L164" i="6" s="1"/>
  <c r="K163" i="6"/>
  <c r="L163" i="6" s="1"/>
  <c r="K162" i="6"/>
  <c r="L162" i="6" s="1"/>
  <c r="K161" i="6"/>
  <c r="L161" i="6" s="1"/>
  <c r="K160" i="6"/>
  <c r="L160" i="6" s="1"/>
  <c r="K159" i="6"/>
  <c r="L159" i="6" s="1"/>
  <c r="K158" i="6"/>
  <c r="L158" i="6" s="1"/>
  <c r="K157" i="6"/>
  <c r="L157" i="6" s="1"/>
  <c r="K156" i="6"/>
  <c r="L156" i="6" s="1"/>
  <c r="K155" i="6"/>
  <c r="L155" i="6" s="1"/>
  <c r="K154" i="6"/>
  <c r="L154" i="6" s="1"/>
  <c r="K153" i="6"/>
  <c r="L153" i="6" s="1"/>
  <c r="K152" i="6"/>
  <c r="L152" i="6" s="1"/>
  <c r="K151" i="6"/>
  <c r="L151" i="6" s="1"/>
  <c r="K150" i="6"/>
  <c r="L150" i="6" s="1"/>
  <c r="K149" i="6"/>
  <c r="L149" i="6" s="1"/>
  <c r="K148" i="6"/>
  <c r="L148" i="6" s="1"/>
  <c r="K147" i="6"/>
  <c r="L147" i="6" s="1"/>
  <c r="K146" i="6"/>
  <c r="L146" i="6" s="1"/>
  <c r="K145" i="6"/>
  <c r="L145" i="6" s="1"/>
  <c r="K144" i="6"/>
  <c r="L144" i="6" s="1"/>
  <c r="K143" i="6"/>
  <c r="L143" i="6" s="1"/>
  <c r="K142" i="6"/>
  <c r="L142" i="6" s="1"/>
  <c r="K141" i="6"/>
  <c r="L141" i="6" s="1"/>
  <c r="H140" i="6"/>
  <c r="K140" i="6" s="1"/>
  <c r="L140" i="6" s="1"/>
  <c r="F139" i="6"/>
  <c r="K139" i="6" s="1"/>
  <c r="L139" i="6" s="1"/>
  <c r="K138" i="6"/>
  <c r="L138" i="6" s="1"/>
  <c r="K137" i="6"/>
  <c r="L137" i="6" s="1"/>
  <c r="K136" i="6"/>
  <c r="L136" i="6" s="1"/>
  <c r="K135" i="6"/>
  <c r="L135" i="6" s="1"/>
  <c r="K134" i="6"/>
  <c r="L134" i="6" s="1"/>
  <c r="K133" i="6"/>
  <c r="L133" i="6" s="1"/>
  <c r="K132" i="6"/>
  <c r="L132" i="6" s="1"/>
  <c r="K131" i="6"/>
  <c r="L131" i="6" s="1"/>
  <c r="K130" i="6"/>
  <c r="L130" i="6" s="1"/>
  <c r="K129" i="6"/>
  <c r="L129" i="6" s="1"/>
  <c r="K128" i="6"/>
  <c r="L128" i="6" s="1"/>
  <c r="K127" i="6"/>
  <c r="L127" i="6" s="1"/>
  <c r="K126" i="6"/>
  <c r="L126" i="6" s="1"/>
  <c r="K125" i="6"/>
  <c r="L125" i="6" s="1"/>
  <c r="K124" i="6"/>
  <c r="L124" i="6" s="1"/>
  <c r="K123" i="6"/>
  <c r="L123" i="6" s="1"/>
  <c r="K122" i="6"/>
  <c r="L122" i="6" s="1"/>
  <c r="K121" i="6"/>
  <c r="L121" i="6" s="1"/>
  <c r="K120" i="6"/>
  <c r="L120" i="6" s="1"/>
  <c r="K119" i="6"/>
  <c r="L119" i="6" s="1"/>
  <c r="K118" i="6"/>
  <c r="L118" i="6" s="1"/>
  <c r="K117" i="6"/>
  <c r="L117" i="6" s="1"/>
  <c r="K116" i="6"/>
  <c r="L116" i="6" s="1"/>
  <c r="K115" i="6"/>
  <c r="L115" i="6" s="1"/>
  <c r="K114" i="6"/>
  <c r="L114" i="6" s="1"/>
  <c r="K113" i="6"/>
  <c r="L113" i="6" s="1"/>
  <c r="K112" i="6"/>
  <c r="L112" i="6" s="1"/>
  <c r="M7" i="6"/>
  <c r="D7" i="5"/>
  <c r="K6" i="4"/>
  <c r="K6" i="3"/>
  <c r="L6" i="2"/>
</calcChain>
</file>

<file path=xl/sharedStrings.xml><?xml version="1.0" encoding="utf-8"?>
<sst xmlns="http://schemas.openxmlformats.org/spreadsheetml/2006/main" count="2988" uniqueCount="1155">
  <si>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</si>
  <si>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</si>
  <si>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</si>
  <si>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</si>
  <si>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</si>
  <si>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</si>
  <si>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</si>
  <si>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</si>
  <si>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</si>
  <si>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</si>
  <si>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</si>
  <si>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</si>
  <si>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</si>
  <si>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</si>
  <si>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</si>
  <si>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</si>
  <si>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</si>
  <si>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</si>
  <si>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</si>
  <si>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</si>
  <si>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</si>
  <si>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</si>
  <si>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</si>
  <si>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</si>
  <si>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</si>
  <si>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</si>
  <si>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</si>
  <si>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</si>
  <si>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</si>
  <si>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</si>
  <si>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</si>
  <si>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</si>
  <si>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</si>
  <si>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</si>
  <si>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</si>
  <si>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</si>
  <si>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</si>
  <si>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</si>
  <si>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Chemical</t>
  </si>
  <si>
    <t>AARTIIND</t>
  </si>
  <si>
    <t>Textile</t>
  </si>
  <si>
    <t>ABFRL</t>
  </si>
  <si>
    <t>Cement</t>
  </si>
  <si>
    <t>ACC</t>
  </si>
  <si>
    <t>Others</t>
  </si>
  <si>
    <t>ADANIENT</t>
  </si>
  <si>
    <t>ADANIPORTS</t>
  </si>
  <si>
    <t>Pharma</t>
  </si>
  <si>
    <t>ALKEM</t>
  </si>
  <si>
    <t>Automobile</t>
  </si>
  <si>
    <t>AMARAJABAT</t>
  </si>
  <si>
    <t>AMBUJACEM</t>
  </si>
  <si>
    <t>APLLTD</t>
  </si>
  <si>
    <t>APOLLOHOSP</t>
  </si>
  <si>
    <t>APOLLOTYRE</t>
  </si>
  <si>
    <t>ASHOKLEY</t>
  </si>
  <si>
    <t>FMCG</t>
  </si>
  <si>
    <t>ASIANPAINT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</si>
  <si>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</si>
  <si>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</si>
  <si>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</si>
  <si>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</si>
  <si>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</si>
  <si>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</si>
  <si>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</si>
  <si>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</si>
  <si>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</si>
  <si>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BANDHANBNK</t>
  </si>
  <si>
    <t>BANKBARODA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</si>
  <si>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</si>
  <si>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</si>
  <si>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</si>
  <si>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</si>
  <si>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</si>
  <si>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</si>
  <si>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</si>
  <si>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</si>
  <si>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</si>
  <si>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</si>
  <si>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</si>
  <si>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</si>
  <si>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</si>
  <si>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CANBK</t>
  </si>
  <si>
    <t>CHOLAFIN</t>
  </si>
  <si>
    <t>CIPLA</t>
  </si>
  <si>
    <t>COALINDIA</t>
  </si>
  <si>
    <t>Technology</t>
  </si>
  <si>
    <t>COFORGE</t>
  </si>
  <si>
    <t>COLPAL</t>
  </si>
  <si>
    <t>CONCOR</t>
  </si>
  <si>
    <t>COROMANDEL</t>
  </si>
  <si>
    <t>CUB</t>
  </si>
  <si>
    <t>CUMMINSIND</t>
  </si>
  <si>
    <t>DABUR</t>
  </si>
  <si>
    <t>DEEPAKNTR</t>
  </si>
  <si>
    <t>DIVISLAB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</si>
  <si>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</si>
  <si>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</si>
  <si>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</si>
  <si>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</si>
  <si>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</si>
  <si>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</si>
  <si>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</si>
  <si>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</si>
  <si>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</si>
  <si>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</si>
  <si>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</si>
  <si>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</si>
  <si>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GODREJPROP</t>
  </si>
  <si>
    <t>GRANULES</t>
  </si>
  <si>
    <t>GRASIM</t>
  </si>
  <si>
    <t>GUJGASLTD</t>
  </si>
  <si>
    <t>HAVELLS</t>
  </si>
  <si>
    <t>HCLTECH</t>
  </si>
  <si>
    <t>HDFC</t>
  </si>
  <si>
    <t>HDFCAMC</t>
  </si>
  <si>
    <t>HDFCBANK</t>
  </si>
  <si>
    <t>HDFCLIFE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</si>
  <si>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</si>
  <si>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</si>
  <si>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</si>
  <si>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</si>
  <si>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</si>
  <si>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</si>
  <si>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</si>
  <si>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ICICIGI</t>
  </si>
  <si>
    <t>ICICIPRULI</t>
  </si>
  <si>
    <t>IDEA</t>
  </si>
  <si>
    <t>IDFCFIRSTB</t>
  </si>
  <si>
    <t>IGL</t>
  </si>
  <si>
    <t>INDHOTEL</t>
  </si>
  <si>
    <t>INDIGO</t>
  </si>
  <si>
    <t>INDUSINDBK</t>
  </si>
  <si>
    <t>INDUSTOWER</t>
  </si>
  <si>
    <t>INFY</t>
  </si>
  <si>
    <t>IOC</t>
  </si>
  <si>
    <t>IRCTC</t>
  </si>
  <si>
    <t>ITC</t>
  </si>
  <si>
    <t>JINDALSTEL</t>
  </si>
  <si>
    <t>JSWSTEEL</t>
  </si>
  <si>
    <t>JUBLFOOD</t>
  </si>
  <si>
    <t>KOTAKBANK</t>
  </si>
  <si>
    <t>L&amp;TFH</t>
  </si>
  <si>
    <t>LALPATHLAB</t>
  </si>
  <si>
    <t>LICHSGFIN</t>
  </si>
  <si>
    <t>LT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</si>
  <si>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</si>
  <si>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</si>
  <si>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</si>
  <si>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</si>
  <si>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</si>
  <si>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</si>
  <si>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</si>
  <si>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</si>
  <si>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METROPOLIS</t>
  </si>
  <si>
    <t>MFSL</t>
  </si>
  <si>
    <t>MGL</t>
  </si>
  <si>
    <t>MPHASIS</t>
  </si>
  <si>
    <t>MRF</t>
  </si>
  <si>
    <t>MUTHOOTFIN</t>
  </si>
  <si>
    <t>NAM-INDIA</t>
  </si>
  <si>
    <t>NATIONALUM</t>
  </si>
  <si>
    <t>NAUKRI</t>
  </si>
  <si>
    <t>NAVINFLUOR</t>
  </si>
  <si>
    <t>NESTLEIND</t>
  </si>
  <si>
    <t>NMDC</t>
  </si>
  <si>
    <t>Power</t>
  </si>
  <si>
    <t>NTPC</t>
  </si>
  <si>
    <t>ONGC</t>
  </si>
  <si>
    <t>PAGEIND</t>
  </si>
  <si>
    <t>PEL</t>
  </si>
  <si>
    <t>PETRONET</t>
  </si>
  <si>
    <t>PFC</t>
  </si>
  <si>
    <t>PFIZER</t>
  </si>
  <si>
    <t>PIDILITIND</t>
  </si>
  <si>
    <t>PIIND</t>
  </si>
  <si>
    <t>PNB</t>
  </si>
  <si>
    <t>POWERGRID</t>
  </si>
  <si>
    <t>Media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</si>
  <si>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</si>
  <si>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</si>
  <si>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</si>
  <si>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</si>
  <si>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</si>
  <si>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</si>
  <si>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</si>
  <si>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</si>
  <si>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</si>
  <si>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</si>
  <si>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</si>
  <si>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SUNPHARMA</t>
  </si>
  <si>
    <t>SUNTV</t>
  </si>
  <si>
    <t>TATACHEM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</si>
  <si>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</si>
  <si>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</si>
  <si>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</si>
  <si>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</si>
  <si>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</si>
  <si>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</si>
  <si>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</si>
  <si>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</si>
  <si>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</si>
  <si>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</si>
  <si>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</si>
  <si>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</si>
  <si>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</si>
  <si>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</si>
  <si>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</si>
  <si>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</si>
  <si>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</si>
  <si>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</si>
  <si>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</si>
  <si>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</si>
  <si>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</si>
  <si>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</si>
  <si>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</si>
  <si>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</si>
  <si>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</si>
  <si>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</si>
  <si>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</si>
  <si>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</si>
  <si>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</si>
  <si>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</si>
  <si>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</si>
  <si>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</si>
  <si>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</si>
  <si>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</si>
  <si>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</si>
  <si>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</si>
  <si>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</si>
  <si>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</si>
  <si>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</si>
  <si>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</si>
  <si>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</si>
  <si>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ABBOTINDIA</t>
  </si>
  <si>
    <t>ADANIGREEN</t>
  </si>
  <si>
    <t>ATGL</t>
  </si>
  <si>
    <t>ADANITRANS</t>
  </si>
  <si>
    <t>ABCAPITAL</t>
  </si>
  <si>
    <t>AJANTPHARM</t>
  </si>
  <si>
    <t>DMART</t>
  </si>
  <si>
    <t>BAJAJHLDNG</t>
  </si>
  <si>
    <t>BANKINDIA</t>
  </si>
  <si>
    <t>BBTC</t>
  </si>
  <si>
    <t>CESC</t>
  </si>
  <si>
    <t>CASTROLIND</t>
  </si>
  <si>
    <t>CROMPTON</t>
  </si>
  <si>
    <t>DALBHARAT</t>
  </si>
  <si>
    <t>DHANI</t>
  </si>
  <si>
    <t>DIXON</t>
  </si>
  <si>
    <t>EMAMILTD</t>
  </si>
  <si>
    <t>ENDURANCE</t>
  </si>
  <si>
    <t>FORTIS</t>
  </si>
  <si>
    <t>GLAND</t>
  </si>
  <si>
    <t>GODREJAGRO</t>
  </si>
  <si>
    <t>GODREJIND</t>
  </si>
  <si>
    <t>GSPL</t>
  </si>
  <si>
    <t>HAL</t>
  </si>
  <si>
    <t>HINDZINC</t>
  </si>
  <si>
    <t>ISEC</t>
  </si>
  <si>
    <t>INDIAMART</t>
  </si>
  <si>
    <t>IPCALAB</t>
  </si>
  <si>
    <t>JSWENERGY</t>
  </si>
  <si>
    <t>LAURUSLABS</t>
  </si>
  <si>
    <t>NATCOPHARM</t>
  </si>
  <si>
    <t>OBEROIRLTY</t>
  </si>
  <si>
    <t>OIL</t>
  </si>
  <si>
    <t>POLYCAB</t>
  </si>
  <si>
    <t>PRESTIGE</t>
  </si>
  <si>
    <t>PGHH</t>
  </si>
  <si>
    <t>SBICARD</t>
  </si>
  <si>
    <t>SANOFI</t>
  </si>
  <si>
    <t>SYNGENE</t>
  </si>
  <si>
    <t>TATAELXSI</t>
  </si>
  <si>
    <t>UNIONBANK</t>
  </si>
  <si>
    <t>VGUARD</t>
  </si>
  <si>
    <t>VBL</t>
  </si>
  <si>
    <t>WHIRLPOOL</t>
  </si>
  <si>
    <t>YESBANK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</si>
  <si>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</si>
  <si>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</si>
  <si>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</si>
  <si>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</si>
  <si>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</si>
  <si>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</si>
  <si>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ABB</t>
  </si>
  <si>
    <t>POWERINDIA</t>
  </si>
  <si>
    <t>AIAENG</t>
  </si>
  <si>
    <t>APLAPOLLO</t>
  </si>
  <si>
    <t>AARTIDRUGS</t>
  </si>
  <si>
    <t>AAVAS</t>
  </si>
  <si>
    <t>AEGISCHEM</t>
  </si>
  <si>
    <t>AFFLE</t>
  </si>
  <si>
    <t>ALKYLAMINE</t>
  </si>
  <si>
    <t>AMBER</t>
  </si>
  <si>
    <t>ASAHIINDIA</t>
  </si>
  <si>
    <t>ASTERDM</t>
  </si>
  <si>
    <t>ASTRAZEN</t>
  </si>
  <si>
    <t>ASTRAL</t>
  </si>
  <si>
    <t>ATUL</t>
  </si>
  <si>
    <t>AVANTIFEED</t>
  </si>
  <si>
    <t>BASF</t>
  </si>
  <si>
    <t>BSE</t>
  </si>
  <si>
    <t>BAJAJELEC</t>
  </si>
  <si>
    <t>BALAMINES</t>
  </si>
  <si>
    <t>BALRAMCHIN</t>
  </si>
  <si>
    <t>MAHABANK</t>
  </si>
  <si>
    <t>BAYERCROP</t>
  </si>
  <si>
    <t>BDL</t>
  </si>
  <si>
    <t>BIRLACORPN</t>
  </si>
  <si>
    <t>BSOFT</t>
  </si>
  <si>
    <t>BLUEDART</t>
  </si>
  <si>
    <t>BLUESTARCO</t>
  </si>
  <si>
    <t>BRIGADE</t>
  </si>
  <si>
    <t>CCL</t>
  </si>
  <si>
    <t>CRISIL</t>
  </si>
  <si>
    <t>CSBBANK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</si>
  <si>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</si>
  <si>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</si>
  <si>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</si>
  <si>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</si>
  <si>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</si>
  <si>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</si>
  <si>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</si>
  <si>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</si>
  <si>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CENTURYTEX</t>
  </si>
  <si>
    <t>CERA</t>
  </si>
  <si>
    <t>CHALET</t>
  </si>
  <si>
    <t>CHAMBLFERT</t>
  </si>
  <si>
    <t>CHOLAHLDNG</t>
  </si>
  <si>
    <t>COCHINSHIP</t>
  </si>
  <si>
    <t>CAMS</t>
  </si>
  <si>
    <t>CREDITACC</t>
  </si>
  <si>
    <t>CYIENT</t>
  </si>
  <si>
    <t>DCBBANK</t>
  </si>
  <si>
    <t>DCMSHRIRAM</t>
  </si>
  <si>
    <t>DELTACORP</t>
  </si>
  <si>
    <t>DBL</t>
  </si>
  <si>
    <t>EIDPARRY</t>
  </si>
  <si>
    <t>EIHOTEL</t>
  </si>
  <si>
    <t>EPL</t>
  </si>
  <si>
    <t>EDELWEISS</t>
  </si>
  <si>
    <t>ELGIEQUIP</t>
  </si>
  <si>
    <t>ENGINERSIN</t>
  </si>
  <si>
    <t>FDC</t>
  </si>
  <si>
    <t>FINEORG</t>
  </si>
  <si>
    <t>FINCABLES</t>
  </si>
  <si>
    <t>FINPIPE</t>
  </si>
  <si>
    <t>FSL</t>
  </si>
  <si>
    <t>FCONSUMER</t>
  </si>
  <si>
    <t>GMMPFAUDLR</t>
  </si>
  <si>
    <t>GALAXYSURF</t>
  </si>
  <si>
    <t>GARFIBRES</t>
  </si>
  <si>
    <t>GICRE</t>
  </si>
  <si>
    <t>GLAXO</t>
  </si>
  <si>
    <t>GODFRYPHLP</t>
  </si>
  <si>
    <t>GRAPHITE</t>
  </si>
  <si>
    <t>GESHIP</t>
  </si>
  <si>
    <t>GREAVESCOT</t>
  </si>
  <si>
    <t>GRINDWELL</t>
  </si>
  <si>
    <t>GUJALKALI</t>
  </si>
  <si>
    <t>GAEL</t>
  </si>
  <si>
    <t>FLUOROCHEM</t>
  </si>
  <si>
    <t>GNFC</t>
  </si>
  <si>
    <t>GPPL</t>
  </si>
  <si>
    <t>GSFC</t>
  </si>
  <si>
    <t>GULFOILLUB</t>
  </si>
  <si>
    <t>HEG</t>
  </si>
  <si>
    <t>HFCL</t>
  </si>
  <si>
    <t>HAPPSTMNDS</t>
  </si>
  <si>
    <t>HATSUN</t>
  </si>
  <si>
    <t>HEIDELBERG</t>
  </si>
  <si>
    <t>HINDCOPPER</t>
  </si>
  <si>
    <t>HONAUT</t>
  </si>
  <si>
    <t>HUDCO</t>
  </si>
  <si>
    <t>HUHTAMAKI</t>
  </si>
  <si>
    <t>IDBI</t>
  </si>
  <si>
    <t>IDFC</t>
  </si>
  <si>
    <t>IFBIND</t>
  </si>
  <si>
    <t>IIFL</t>
  </si>
  <si>
    <t>IRB</t>
  </si>
  <si>
    <t>IRCON</t>
  </si>
  <si>
    <t>ITI</t>
  </si>
  <si>
    <t>INDIACEM</t>
  </si>
  <si>
    <t>IBREALEST</t>
  </si>
  <si>
    <t>INDIANB</t>
  </si>
  <si>
    <t>IEX</t>
  </si>
  <si>
    <t>IOB</t>
  </si>
  <si>
    <t>INDOCO</t>
  </si>
  <si>
    <t>INFIBEAM</t>
  </si>
  <si>
    <t>INOXLEISUR</t>
  </si>
  <si>
    <t>INTELLECT</t>
  </si>
  <si>
    <t>JBCHEPHARM</t>
  </si>
  <si>
    <t>JKCEMENT</t>
  </si>
  <si>
    <t>JKLAKSHMI</t>
  </si>
  <si>
    <t>JKPAPER</t>
  </si>
  <si>
    <t>JMFINANCIL</t>
  </si>
  <si>
    <t>JAMNAAUTO</t>
  </si>
  <si>
    <t>JSL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</si>
  <si>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</si>
  <si>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</si>
  <si>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</si>
  <si>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</si>
  <si>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</si>
  <si>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</si>
  <si>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</si>
  <si>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</si>
  <si>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</si>
  <si>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</si>
  <si>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KARURVYSYA</t>
  </si>
  <si>
    <t>KEC</t>
  </si>
  <si>
    <t>LAXMIMACH</t>
  </si>
  <si>
    <t>LINDEINDIA</t>
  </si>
  <si>
    <t>LUXIND</t>
  </si>
  <si>
    <t>MMTC</t>
  </si>
  <si>
    <t>MOIL</t>
  </si>
  <si>
    <t>MAHINDCIE</t>
  </si>
  <si>
    <t>MHRIL</t>
  </si>
  <si>
    <t>MAHLOG</t>
  </si>
  <si>
    <t>MRPL</t>
  </si>
  <si>
    <t>MAXHEALTH</t>
  </si>
  <si>
    <t>MAZDOCK</t>
  </si>
  <si>
    <t>MIDHANI</t>
  </si>
  <si>
    <t>MOTILALOFS</t>
  </si>
  <si>
    <t>MCX</t>
  </si>
  <si>
    <t>NBCC</t>
  </si>
  <si>
    <t>NCC</t>
  </si>
  <si>
    <t>NHPC</t>
  </si>
  <si>
    <t>NLCINDIA</t>
  </si>
  <si>
    <t>NOCIL</t>
  </si>
  <si>
    <t>NH</t>
  </si>
  <si>
    <t>NETWORK18</t>
  </si>
  <si>
    <t>OFSS</t>
  </si>
  <si>
    <t>ORIENTELEC</t>
  </si>
  <si>
    <t>ORIENTREF</t>
  </si>
  <si>
    <t>PNBHOUSING</t>
  </si>
  <si>
    <t>PNCINFRA</t>
  </si>
  <si>
    <t>PERSISTENT</t>
  </si>
  <si>
    <t>PHILIPCARB</t>
  </si>
  <si>
    <t>PHOENIXLTD</t>
  </si>
  <si>
    <t>POLYMED</t>
  </si>
  <si>
    <t>POLYPLEX</t>
  </si>
  <si>
    <t>PRINCEPIPE</t>
  </si>
  <si>
    <t>PRSMJOHNSN</t>
  </si>
  <si>
    <t>PGHL</t>
  </si>
  <si>
    <t>QUESS</t>
  </si>
  <si>
    <t>RITES</t>
  </si>
  <si>
    <t>RADICO</t>
  </si>
  <si>
    <t>RVNL</t>
  </si>
  <si>
    <t>RAIN</t>
  </si>
  <si>
    <t>RAJESHEXPO</t>
  </si>
  <si>
    <t>RALLIS</t>
  </si>
  <si>
    <t>RCF</t>
  </si>
  <si>
    <t>RATNAMANI</t>
  </si>
  <si>
    <t>REDINGTON</t>
  </si>
  <si>
    <t>RELAXO</t>
  </si>
  <si>
    <t>ROSSARI</t>
  </si>
  <si>
    <t>ROUTE</t>
  </si>
  <si>
    <t>SIS</t>
  </si>
  <si>
    <t>SJVN</t>
  </si>
  <si>
    <t>SKFINDIA</t>
  </si>
  <si>
    <t>SCHAEFFLER</t>
  </si>
  <si>
    <t>SFL</t>
  </si>
  <si>
    <t>SHILPAMED</t>
  </si>
  <si>
    <t>SCI</t>
  </si>
  <si>
    <t>SOBHA</t>
  </si>
  <si>
    <t>SOLARINDS</t>
  </si>
  <si>
    <t>SONATSOFTW</t>
  </si>
  <si>
    <t>SWSOLAR</t>
  </si>
  <si>
    <t>STLTECH</t>
  </si>
  <si>
    <t>SUDARSCHEM</t>
  </si>
  <si>
    <t>SUMICHEM</t>
  </si>
  <si>
    <t>SPARC</t>
  </si>
  <si>
    <t>SUNDARMFIN</t>
  </si>
  <si>
    <t>SUNDRMFAST</t>
  </si>
  <si>
    <t>SUNTECK</t>
  </si>
  <si>
    <t>SUPRAJIT</t>
  </si>
  <si>
    <t>SUPREMEIND</t>
  </si>
  <si>
    <t>SUVENPHAR</t>
  </si>
  <si>
    <t>SUZLON</t>
  </si>
  <si>
    <t>SYMPHONY</t>
  </si>
  <si>
    <t>TCIEXP</t>
  </si>
  <si>
    <t>TCNSBRANDS</t>
  </si>
  <si>
    <t>TTKPRESTIG</t>
  </si>
  <si>
    <t>TV18BRDCST</t>
  </si>
  <si>
    <t>TANLA</t>
  </si>
  <si>
    <t>TATACOFFEE</t>
  </si>
  <si>
    <t>TATACOMM</t>
  </si>
  <si>
    <t>TATAMTRDVR</t>
  </si>
  <si>
    <t>TEAMLEASE</t>
  </si>
  <si>
    <t>NIACL</t>
  </si>
  <si>
    <t>THERMAX</t>
  </si>
  <si>
    <t>THYROCARE</t>
  </si>
  <si>
    <t>TIMKEN</t>
  </si>
  <si>
    <t>TRIDENT</t>
  </si>
  <si>
    <t>TRITURBINE</t>
  </si>
  <si>
    <t>TIINDIA</t>
  </si>
  <si>
    <t>UFLEX</t>
  </si>
  <si>
    <t>UTIAMC</t>
  </si>
  <si>
    <t>VMART</t>
  </si>
  <si>
    <t>VIPIND</t>
  </si>
  <si>
    <t>VAIBHAVGBL</t>
  </si>
  <si>
    <t>VTL</t>
  </si>
  <si>
    <t>VARROC</t>
  </si>
  <si>
    <t>VINATIORGA</t>
  </si>
  <si>
    <t>WELCORP</t>
  </si>
  <si>
    <t>WELSPUNIND</t>
  </si>
  <si>
    <t>WESTLIFE</t>
  </si>
  <si>
    <t>WOCKPHARMA</t>
  </si>
  <si>
    <t>ZENSARTECH</t>
  </si>
  <si>
    <t>ZYDUSWELL</t>
  </si>
  <si>
    <t>ECLERX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</si>
  <si>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</si>
  <si>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</si>
  <si>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</si>
  <si>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</si>
  <si>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</si>
  <si>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</si>
  <si>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</si>
  <si>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</si>
  <si>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</si>
  <si>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</si>
  <si>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</si>
  <si>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</si>
  <si>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</si>
  <si>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</si>
  <si>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</si>
  <si>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</si>
  <si>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</si>
  <si>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</si>
  <si>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</si>
  <si>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</si>
  <si>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</si>
  <si>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</si>
  <si>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</si>
  <si>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</si>
  <si>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</si>
  <si>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Successful</t>
  </si>
  <si>
    <t>H</t>
  </si>
  <si>
    <t>Buy</t>
  </si>
  <si>
    <t>Open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</si>
  <si>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</si>
  <si>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</si>
  <si>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</si>
  <si>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</si>
  <si>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</si>
  <si>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</si>
  <si>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</si>
  <si>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</si>
  <si>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Unsuccessful</t>
  </si>
  <si>
    <t>Profit of Rs.21/-</t>
  </si>
  <si>
    <t>GNA</t>
  </si>
  <si>
    <t>Profit of Rs.30/-</t>
  </si>
  <si>
    <t>*</t>
  </si>
  <si>
    <t>Master Trade High Risk</t>
  </si>
  <si>
    <t>Profit / Loss per share</t>
  </si>
  <si>
    <t>Gain / Loss  per Lot</t>
  </si>
  <si>
    <t>Lot</t>
  </si>
  <si>
    <t>Profit of Rs.25/-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</si>
  <si>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</si>
  <si>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</si>
  <si>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</si>
  <si>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</si>
  <si>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</si>
  <si>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</si>
  <si>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Gain / Loss  %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</si>
  <si>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</si>
  <si>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</si>
  <si>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</si>
  <si>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</si>
  <si>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</si>
  <si>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</si>
  <si>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</si>
  <si>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</si>
  <si>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</si>
  <si>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</si>
  <si>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</si>
  <si>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</si>
  <si>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</si>
  <si>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</si>
  <si>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</si>
  <si>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</si>
  <si>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</si>
  <si>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</si>
  <si>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</si>
  <si>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</si>
  <si>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</si>
  <si>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</si>
  <si>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</si>
  <si>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</si>
  <si>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</si>
  <si>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</si>
  <si>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</si>
  <si>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</si>
  <si>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</si>
  <si>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</si>
  <si>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</si>
  <si>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</si>
  <si>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</si>
  <si>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</si>
  <si>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</si>
  <si>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</si>
  <si>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</si>
  <si>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</si>
  <si>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</si>
  <si>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</si>
  <si>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</si>
  <si>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</si>
  <si>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</si>
  <si>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</si>
  <si>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</si>
  <si>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</si>
  <si>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</si>
  <si>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</si>
  <si>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</si>
  <si>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</si>
  <si>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</si>
  <si>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</si>
  <si>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</si>
  <si>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</si>
  <si>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</si>
  <si>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</si>
  <si>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</si>
  <si>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</si>
  <si>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</si>
  <si>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</si>
  <si>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</si>
  <si>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</si>
  <si>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</si>
  <si>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</si>
  <si>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</si>
  <si>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</si>
  <si>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</si>
  <si>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</si>
  <si>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</si>
  <si>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</si>
  <si>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</si>
  <si>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</si>
  <si>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</si>
  <si>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</si>
  <si>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</si>
  <si>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</si>
  <si>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</si>
  <si>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</si>
  <si>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</si>
  <si>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</si>
  <si>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</si>
  <si>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</si>
  <si>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</si>
  <si>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</si>
  <si>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</si>
  <si>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</si>
  <si>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</si>
  <si>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</si>
  <si>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</si>
  <si>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</si>
  <si>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</si>
  <si>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</si>
  <si>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Neutral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</si>
  <si>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</si>
  <si>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</si>
  <si>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</si>
  <si>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</si>
  <si>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</si>
  <si>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</si>
  <si>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</si>
  <si>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</si>
  <si>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</si>
  <si>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</si>
  <si>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</si>
  <si>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</si>
  <si>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</si>
  <si>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</si>
  <si>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</si>
  <si>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</si>
  <si>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</si>
  <si>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</si>
  <si>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</si>
  <si>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</si>
  <si>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</si>
  <si>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</si>
  <si>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</si>
  <si>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</si>
  <si>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</si>
  <si>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</si>
  <si>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</si>
  <si>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</si>
  <si>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</si>
  <si>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</si>
  <si>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</si>
  <si>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</si>
  <si>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Profit of Rs.47.5/-</t>
  </si>
  <si>
    <t>MAYURUNIQ</t>
  </si>
  <si>
    <t>SHK</t>
  </si>
  <si>
    <t>Loss of Rs.37.75/-</t>
  </si>
  <si>
    <t>SKIPPER</t>
  </si>
  <si>
    <t>CAMLINFINE$</t>
  </si>
  <si>
    <t>Profit of Rs.15.00/-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</si>
  <si>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</si>
  <si>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</si>
  <si>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</si>
  <si>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</si>
  <si>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</si>
  <si>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</si>
  <si>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</si>
  <si>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</si>
  <si>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</si>
  <si>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</si>
  <si>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</si>
  <si>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</si>
  <si>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</si>
  <si>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</si>
  <si>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</si>
  <si>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</si>
  <si>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</si>
  <si>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</si>
  <si>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</si>
  <si>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</si>
  <si>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</si>
  <si>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</si>
  <si>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</si>
  <si>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</si>
  <si>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</si>
  <si>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</si>
  <si>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</si>
  <si>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</si>
  <si>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</si>
  <si>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</si>
  <si>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</si>
  <si>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</si>
  <si>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</si>
  <si>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Rs.10.40</t>
  </si>
  <si>
    <t>MOLDTKPAC</t>
  </si>
  <si>
    <t>Profit of Rs.65.5</t>
  </si>
  <si>
    <t>Loss of Rs.145.60/-</t>
  </si>
  <si>
    <t>Loss of Rs.127.80/-</t>
  </si>
  <si>
    <t>Profit of Rs.75.10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</si>
  <si>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</si>
  <si>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</si>
  <si>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</si>
  <si>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</si>
  <si>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</si>
  <si>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</si>
  <si>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</si>
  <si>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</si>
  <si>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Rs.60/-</t>
  </si>
  <si>
    <t>KEC$</t>
  </si>
  <si>
    <t>Profit of Rs.55.50/-</t>
  </si>
  <si>
    <t>MGL$</t>
  </si>
  <si>
    <t>Profit of Rs.235/-</t>
  </si>
  <si>
    <t>JKPAPER$</t>
  </si>
  <si>
    <t>RADICO$</t>
  </si>
  <si>
    <t>MOLDTKPAC$</t>
  </si>
  <si>
    <t>PSPPROJECT</t>
  </si>
  <si>
    <t>Profit of Rs.18.50/-</t>
  </si>
  <si>
    <t>Profit of Rs.170/-</t>
  </si>
  <si>
    <t>Profit of Rs.60.50/-</t>
  </si>
  <si>
    <t>Profit of Rs.67.5/-</t>
  </si>
  <si>
    <t>ANURAS</t>
  </si>
  <si>
    <t>Profit of Rs.108/-</t>
  </si>
  <si>
    <t>Re-initiated $</t>
  </si>
  <si>
    <t>.................</t>
  </si>
  <si>
    <t>Profit of Rs.1/-</t>
  </si>
  <si>
    <t>Profit of Rs.0.53/-</t>
  </si>
  <si>
    <t>KIMS</t>
  </si>
  <si>
    <t>Market Closing Price</t>
  </si>
  <si>
    <t>FILATEX</t>
  </si>
  <si>
    <t>HIKAL</t>
  </si>
  <si>
    <t>310-320</t>
  </si>
  <si>
    <t>FINNIFTY</t>
  </si>
  <si>
    <t>IRFC</t>
  </si>
  <si>
    <t>CGPOWER</t>
  </si>
  <si>
    <t>EQUITASBNK</t>
  </si>
  <si>
    <t>FACT</t>
  </si>
  <si>
    <t>HGS</t>
  </si>
  <si>
    <t>HOMEFIRST</t>
  </si>
  <si>
    <t>INDIGOPNTS</t>
  </si>
  <si>
    <t>JUBLINGREA</t>
  </si>
  <si>
    <t>JUBLPHARMA</t>
  </si>
  <si>
    <t>KALYANKJIL</t>
  </si>
  <si>
    <t>LODHA</t>
  </si>
  <si>
    <t>LXCHEM</t>
  </si>
  <si>
    <t>MASTEK</t>
  </si>
  <si>
    <t>NAZARA</t>
  </si>
  <si>
    <t>POONAWALLA</t>
  </si>
  <si>
    <t>PRAJIND</t>
  </si>
  <si>
    <t>RHIM</t>
  </si>
  <si>
    <t>TTML</t>
  </si>
  <si>
    <t>Loss of Rs.42.50/-</t>
  </si>
  <si>
    <t>ANGELONE</t>
  </si>
  <si>
    <t>Profit of Rs.191.50/-</t>
  </si>
  <si>
    <t>s</t>
  </si>
  <si>
    <t>Profit of Rs.100/-</t>
  </si>
  <si>
    <t>Profit of Rs.82.5/-</t>
  </si>
  <si>
    <t>MIDCPNIFTY</t>
  </si>
  <si>
    <t>630-640</t>
  </si>
  <si>
    <t>PCBL</t>
  </si>
  <si>
    <t>RBA</t>
  </si>
  <si>
    <t>SONACOMS</t>
  </si>
  <si>
    <t>ZYDUSLIFE</t>
  </si>
  <si>
    <t>Profiit of Rs.210/-</t>
  </si>
  <si>
    <t>N</t>
  </si>
  <si>
    <t>440-450</t>
  </si>
  <si>
    <t>MOTHERSON</t>
  </si>
  <si>
    <t>CLEAN</t>
  </si>
  <si>
    <t>NYKAA</t>
  </si>
  <si>
    <t>PAYTM</t>
  </si>
  <si>
    <t>POLICYBZR</t>
  </si>
  <si>
    <t>ZOMATO</t>
  </si>
  <si>
    <t>ABSLAMC</t>
  </si>
  <si>
    <t>APTUS</t>
  </si>
  <si>
    <t>BORORENEW</t>
  </si>
  <si>
    <t>BCG</t>
  </si>
  <si>
    <t>MAPMYINDIA</t>
  </si>
  <si>
    <t>CHEMPLASTS</t>
  </si>
  <si>
    <t>DEVYANI</t>
  </si>
  <si>
    <t>EASEMYTRIP</t>
  </si>
  <si>
    <t>GRINFRA</t>
  </si>
  <si>
    <t>GOCOLORS</t>
  </si>
  <si>
    <t>HLEGLAS</t>
  </si>
  <si>
    <t>LATENTVIEW</t>
  </si>
  <si>
    <t>MTARTECH</t>
  </si>
  <si>
    <t>MEDPLUS</t>
  </si>
  <si>
    <t>METROBRAND</t>
  </si>
  <si>
    <t>NUVOCO</t>
  </si>
  <si>
    <t>PRIVISCL</t>
  </si>
  <si>
    <t>RTNINDIA</t>
  </si>
  <si>
    <t>SAPPHIRE</t>
  </si>
  <si>
    <t>SAREGAMA</t>
  </si>
  <si>
    <t>RENUKA</t>
  </si>
  <si>
    <t>SHYAMMETL</t>
  </si>
  <si>
    <t>STARHEALTH</t>
  </si>
  <si>
    <t>TATAINVEST</t>
  </si>
  <si>
    <t>TRIVENI</t>
  </si>
  <si>
    <t>VIJAYA</t>
  </si>
  <si>
    <t>ZFCVINDIA</t>
  </si>
  <si>
    <t>ACE</t>
  </si>
  <si>
    <t>ALOKINDS</t>
  </si>
  <si>
    <t>AMBIKCO</t>
  </si>
  <si>
    <t>1420-1620</t>
  </si>
  <si>
    <t>2000-2300</t>
  </si>
  <si>
    <t>DHANUKA</t>
  </si>
  <si>
    <t>650-680</t>
  </si>
  <si>
    <t>Profit of Rs.49/-</t>
  </si>
  <si>
    <t>225-230</t>
  </si>
  <si>
    <t>AWL</t>
  </si>
  <si>
    <t>DELHIVERY</t>
  </si>
  <si>
    <t>LICI</t>
  </si>
  <si>
    <t>MSUMI</t>
  </si>
  <si>
    <t>PATANJALI</t>
  </si>
  <si>
    <t>AETHER</t>
  </si>
  <si>
    <t>BHARATRAS</t>
  </si>
  <si>
    <t>CAMPUS</t>
  </si>
  <si>
    <t>DEEPAKFERT</t>
  </si>
  <si>
    <t>GREENPANEL</t>
  </si>
  <si>
    <t>JBMA</t>
  </si>
  <si>
    <t>MAHLIFE</t>
  </si>
  <si>
    <t>NIITLTD</t>
  </si>
  <si>
    <t>OLECTRA</t>
  </si>
  <si>
    <t>RAYMOND</t>
  </si>
  <si>
    <t>SHARDACROP</t>
  </si>
  <si>
    <t>SHOPERSTOP</t>
  </si>
  <si>
    <t>SWANENERGY</t>
  </si>
  <si>
    <t>TEJASNET</t>
  </si>
  <si>
    <t>UNOMINDA</t>
  </si>
  <si>
    <t>MANYAVAR</t>
  </si>
  <si>
    <t>160-170</t>
  </si>
  <si>
    <t>3800-4000</t>
  </si>
  <si>
    <t>550-560</t>
  </si>
  <si>
    <t>Profiit of Rs.11/-</t>
  </si>
  <si>
    <t>6200-6500</t>
  </si>
  <si>
    <t>LTIM</t>
  </si>
  <si>
    <t>SHRIRAMFIN</t>
  </si>
  <si>
    <t>Part profit of Rs.235/-</t>
  </si>
  <si>
    <t>Profit of Rs.65/-</t>
  </si>
  <si>
    <t>NSE</t>
  </si>
  <si>
    <t>SRTRANSFIN</t>
  </si>
  <si>
    <t>780-800</t>
  </si>
  <si>
    <t>870-900</t>
  </si>
  <si>
    <t>195-200</t>
  </si>
  <si>
    <t>4300-4500</t>
  </si>
  <si>
    <t>Profit of Rs.12/-</t>
  </si>
  <si>
    <t>2300-2400</t>
  </si>
  <si>
    <t>Buy&lt;&gt;</t>
  </si>
  <si>
    <t>3300-3400</t>
  </si>
  <si>
    <t>1580-1650</t>
  </si>
  <si>
    <t>BEL 107 CE FEB</t>
  </si>
  <si>
    <t>2-2.50</t>
  </si>
  <si>
    <t>2050-2150</t>
  </si>
  <si>
    <t>NIFTY 17800 CE 2 FEB</t>
  </si>
  <si>
    <t>NIFTY 17300 PE 2 FEB</t>
  </si>
  <si>
    <t>360ONE</t>
  </si>
  <si>
    <t>575-585</t>
  </si>
  <si>
    <t>Part Profit of Rs.77.5/-</t>
  </si>
  <si>
    <t>825-850</t>
  </si>
  <si>
    <t>900-950</t>
  </si>
  <si>
    <t>2900-3000</t>
  </si>
  <si>
    <t>Loss of Rs.21</t>
  </si>
  <si>
    <t>2200-2250</t>
  </si>
  <si>
    <t>425-435</t>
  </si>
  <si>
    <t>Loss of Rs.18</t>
  </si>
  <si>
    <t>3100-3150</t>
  </si>
  <si>
    <t>Neutral/-</t>
  </si>
  <si>
    <t>Profit of Rs.21 /-</t>
  </si>
  <si>
    <t>NIFTY 17800 PE 2 FEB</t>
  </si>
  <si>
    <t>200-250</t>
  </si>
  <si>
    <t>Profit of Rs.51.5 /-</t>
  </si>
  <si>
    <t>2400-2450</t>
  </si>
  <si>
    <t>2220-2260</t>
  </si>
  <si>
    <t>570-600</t>
  </si>
  <si>
    <t>Profit of Rs.7.5/-</t>
  </si>
  <si>
    <t>Profit of Rs.79/-</t>
  </si>
  <si>
    <t>RELIANCE 2360 CE FEB</t>
  </si>
  <si>
    <t>70-80</t>
  </si>
  <si>
    <t xml:space="preserve">LTIM </t>
  </si>
  <si>
    <t>4800-5000</t>
  </si>
  <si>
    <t xml:space="preserve">JSWSTEEL </t>
  </si>
  <si>
    <t>770-800</t>
  </si>
  <si>
    <t xml:space="preserve">ACC </t>
  </si>
  <si>
    <t>2100-2200</t>
  </si>
  <si>
    <t>Profit of Rs.135/-</t>
  </si>
  <si>
    <t>Profit of Rs.195/-</t>
  </si>
  <si>
    <t>415-425</t>
  </si>
  <si>
    <t>1410-1430</t>
  </si>
  <si>
    <t>770-775</t>
  </si>
  <si>
    <t>800-810</t>
  </si>
  <si>
    <t>490-510</t>
  </si>
  <si>
    <t>Profit of Rs.5 /-</t>
  </si>
  <si>
    <t>HDFCLIFE 510 PE FEB</t>
  </si>
  <si>
    <t>10-12.0</t>
  </si>
  <si>
    <t>RELIANCE FEB FUT</t>
  </si>
  <si>
    <t>2420-2450</t>
  </si>
  <si>
    <t>Profit of Rs.30.5/-</t>
  </si>
  <si>
    <t>Profit of Rs.137/-</t>
  </si>
  <si>
    <t>Profit of Rs.14/-</t>
  </si>
  <si>
    <t>NIFTY 17800 CE 16 FEB</t>
  </si>
  <si>
    <t>120-140</t>
  </si>
  <si>
    <t xml:space="preserve">RELIANCE 2340 CE FEB </t>
  </si>
  <si>
    <t>55-65</t>
  </si>
  <si>
    <t>Retail Research Technical Calls &amp; Fundamental Performance Report for the month of Feb-2023</t>
  </si>
  <si>
    <t>Profit of Rs.67.50/-</t>
  </si>
  <si>
    <t>Profit of Rs.21.8/-</t>
  </si>
  <si>
    <t>Profit of Rs.1.3/-</t>
  </si>
  <si>
    <t>Profit of Rs.20/-</t>
  </si>
  <si>
    <t>Profit of Rs.8.5/-</t>
  </si>
  <si>
    <t>1060-1080</t>
  </si>
  <si>
    <t xml:space="preserve">HDFCBANK 1680 CE FEB </t>
  </si>
  <si>
    <t>30-40</t>
  </si>
  <si>
    <t xml:space="preserve"> Profit of Rs.200/-</t>
  </si>
  <si>
    <t>Profit of Rs.85/-</t>
  </si>
  <si>
    <t>470-475</t>
  </si>
  <si>
    <t>Profit of Rs.10.5/-</t>
  </si>
  <si>
    <t>NIFTY 17950 PE 16 FEB</t>
  </si>
  <si>
    <t>90-120</t>
  </si>
  <si>
    <t>3000-3050</t>
  </si>
  <si>
    <t>Profit of Rs.90/-</t>
  </si>
  <si>
    <t>Loss of Rs.3/-</t>
  </si>
  <si>
    <t>Profit of Rs.180/-</t>
  </si>
  <si>
    <t>Profit of Rs.285/-</t>
  </si>
  <si>
    <t>Part profit of Rs.185/-</t>
  </si>
  <si>
    <t>695-717.5</t>
  </si>
  <si>
    <t>1810-1895</t>
  </si>
  <si>
    <t>2250-2310</t>
  </si>
  <si>
    <t>2450-2500</t>
  </si>
  <si>
    <t>1470-1490</t>
  </si>
  <si>
    <t>Loss of Rs.48/-</t>
  </si>
  <si>
    <t>VEENA RAJESH SHAH</t>
  </si>
  <si>
    <t>GOPAIST</t>
  </si>
  <si>
    <t>HEERAISP</t>
  </si>
  <si>
    <t>MAYANK RASIKLAL KOTADIA</t>
  </si>
  <si>
    <t>1160-1180</t>
  </si>
  <si>
    <t>520-530</t>
  </si>
  <si>
    <t>KCLINFRA</t>
  </si>
  <si>
    <t>AGRITECH</t>
  </si>
  <si>
    <t>Agri-Tech (India) Limited</t>
  </si>
  <si>
    <t>Loss of Rs.58</t>
  </si>
  <si>
    <t>520-550</t>
  </si>
  <si>
    <t>M&amp;M MAR FUT</t>
  </si>
  <si>
    <t>1380-1390</t>
  </si>
  <si>
    <t>BANDHANBNK MAR FUT</t>
  </si>
  <si>
    <t>Sell</t>
  </si>
  <si>
    <t>BANDHANBNK 230 PE MAR</t>
  </si>
  <si>
    <t>230-228</t>
  </si>
  <si>
    <t>SIEMENS MAR FUT</t>
  </si>
  <si>
    <t>3260-3300</t>
  </si>
  <si>
    <t>1118-1124</t>
  </si>
  <si>
    <t>NIFTY 17900 CE  FEB</t>
  </si>
  <si>
    <t>70-74</t>
  </si>
  <si>
    <t>28-30</t>
  </si>
  <si>
    <t xml:space="preserve">NIFTY 18050 CE FEB </t>
  </si>
  <si>
    <t>JAYA VERMA</t>
  </si>
  <si>
    <t>SOFTRAKV</t>
  </si>
  <si>
    <t>GOYALALUM</t>
  </si>
  <si>
    <t>Goyal Aluminiums Limited</t>
  </si>
  <si>
    <t>SW CAPITAL PRIVATE LIMITED</t>
  </si>
  <si>
    <t>281-288</t>
  </si>
  <si>
    <t>452.5-472.5</t>
  </si>
  <si>
    <t>1890-1930</t>
  </si>
  <si>
    <t>315-335</t>
  </si>
  <si>
    <t>HAPPIESTMNDS</t>
  </si>
  <si>
    <t>865-899</t>
  </si>
  <si>
    <t>960-1000</t>
  </si>
  <si>
    <t>Profit of Rs.4/-</t>
  </si>
  <si>
    <t>Profit of Rs.36/-</t>
  </si>
  <si>
    <t>IGL MAR FUT</t>
  </si>
  <si>
    <t>442-443</t>
  </si>
  <si>
    <t>455-463</t>
  </si>
  <si>
    <t>IRCTC MAR FUT</t>
  </si>
  <si>
    <t>630-620</t>
  </si>
  <si>
    <t>LT 2260 CE MAR</t>
  </si>
  <si>
    <t>47-49</t>
  </si>
  <si>
    <t>75-90</t>
  </si>
  <si>
    <t>GLCL</t>
  </si>
  <si>
    <t>ONKARA REDDY</t>
  </si>
  <si>
    <t>RAMA KRISHNA MITTINTI</t>
  </si>
  <si>
    <t>KALPANA ASHOK THACKER</t>
  </si>
  <si>
    <t>JYOTI SINGH</t>
  </si>
  <si>
    <t>INDONG</t>
  </si>
  <si>
    <t>MULTIPLIER SHARE &amp; STOCK ADVISORS PRIVATE LIMITED</t>
  </si>
  <si>
    <t>JETMALL</t>
  </si>
  <si>
    <t>VIVEK KUMAR BHAUKA</t>
  </si>
  <si>
    <t>SOFCOM</t>
  </si>
  <si>
    <t>AKSHAY RAJENDRABHAI OSWAL</t>
  </si>
  <si>
    <t>LRRPL</t>
  </si>
  <si>
    <t>Lead Rec And Rub Prod Ltd</t>
  </si>
  <si>
    <t>SELVAMURTHY  AKILANDESWARI</t>
  </si>
  <si>
    <t>SECURCRED</t>
  </si>
  <si>
    <t>SecUR Credentials Limited</t>
  </si>
  <si>
    <t>PALAK INTERMEDIATES PRIVATE LIMITED</t>
  </si>
  <si>
    <t>SUULD</t>
  </si>
  <si>
    <t>Suumaya Industries Ltd</t>
  </si>
  <si>
    <t>L7 HITECH PRIVATE LIMITED</t>
  </si>
  <si>
    <t>PATEL-RE</t>
  </si>
  <si>
    <t>Patel Engineering Limited</t>
  </si>
  <si>
    <t>PERFECT</t>
  </si>
  <si>
    <t>Perfect Infraengineer Ltd</t>
  </si>
  <si>
    <t>Loss of Rs.57.5/-</t>
  </si>
  <si>
    <t>ONGC MAR FUT</t>
  </si>
  <si>
    <t>153.75-154.25</t>
  </si>
  <si>
    <t>BATAINDIA MAR FUT</t>
  </si>
  <si>
    <t>1420-1425</t>
  </si>
  <si>
    <t>1470-1480</t>
  </si>
  <si>
    <t>NIFTY 17700 CE FEB</t>
  </si>
  <si>
    <t>RELIANCE MAR FUT</t>
  </si>
  <si>
    <t>2420-2430</t>
  </si>
  <si>
    <t>2480-2500</t>
  </si>
  <si>
    <t xml:space="preserve">RELIANCE 2440 CE MAR </t>
  </si>
  <si>
    <t>70-90</t>
  </si>
  <si>
    <t>1338-1340</t>
  </si>
  <si>
    <t>1370-1380</t>
  </si>
  <si>
    <t>MOTHERSON MAR FUT</t>
  </si>
  <si>
    <t>82.6-82.8</t>
  </si>
  <si>
    <t>79-78</t>
  </si>
  <si>
    <t>ADVIKCA</t>
  </si>
  <si>
    <t>SHASHWATMALOT</t>
  </si>
  <si>
    <t>CALSOFT</t>
  </si>
  <si>
    <t>SANJAY AGRAWAL</t>
  </si>
  <si>
    <t>NARAYAN DAS AGRAWAL</t>
  </si>
  <si>
    <t>CLARA</t>
  </si>
  <si>
    <t>MAMTA PIKESHKUMAR JAIN</t>
  </si>
  <si>
    <t>DDIL</t>
  </si>
  <si>
    <t>ANOOP KUMAR CHIRIPAL</t>
  </si>
  <si>
    <t>KQUANT ENTERPRISES LLP</t>
  </si>
  <si>
    <t>COLOURSHINE HOSIERY PRIVATE LIMITED</t>
  </si>
  <si>
    <t>NAVRATRI SHARE TRADING PRIVATE LIMITED .</t>
  </si>
  <si>
    <t>MAYANK TAYAL</t>
  </si>
  <si>
    <t>DITCO</t>
  </si>
  <si>
    <t>RAJESH GUPTA</t>
  </si>
  <si>
    <t>AAYUSH AGGARWAL</t>
  </si>
  <si>
    <t>RAHULSINGLA</t>
  </si>
  <si>
    <t>DML</t>
  </si>
  <si>
    <t>JYOTI KETAN VAKHARIA</t>
  </si>
  <si>
    <t>HAXCO INVEST PRIVATE LIMITED</t>
  </si>
  <si>
    <t>GOYALASS</t>
  </si>
  <si>
    <t>SMITA AGRAWAL</t>
  </si>
  <si>
    <t>MISTERKAPOORKESHRI</t>
  </si>
  <si>
    <t>MANOHARAN SATHISHKUMAR</t>
  </si>
  <si>
    <t>SULEKHA RANI</t>
  </si>
  <si>
    <t>SURESH MANGILAL SOMANI</t>
  </si>
  <si>
    <t>MUKUNDRAI KANAKLAL MAHETA</t>
  </si>
  <si>
    <t>INFLAME</t>
  </si>
  <si>
    <t>INDIA EMERGING GIANTS FUND LIMITED</t>
  </si>
  <si>
    <t>INOXGREEN</t>
  </si>
  <si>
    <t>PILOT CONSULTANTS PRIVATE LIMITED</t>
  </si>
  <si>
    <t>ICM FINANCE PRIVATE LIMITED</t>
  </si>
  <si>
    <t>MANOHARLAL BANSILAL KANJANI</t>
  </si>
  <si>
    <t>RAJESH KUMAR SODHANI</t>
  </si>
  <si>
    <t>MAHACORP</t>
  </si>
  <si>
    <t>BHAVYA DHIMAN</t>
  </si>
  <si>
    <t>MNIL</t>
  </si>
  <si>
    <t>KAMAL KUMAR JALAN SEC. PVT. LTD</t>
  </si>
  <si>
    <t>AGROFTER VENTURES PRIVATE LIMITED</t>
  </si>
  <si>
    <t>NATURAL</t>
  </si>
  <si>
    <t>HEMA JAYPRAKASH BHAVSAR</t>
  </si>
  <si>
    <t>PUSHPENDRA</t>
  </si>
  <si>
    <t>NIKSTECH</t>
  </si>
  <si>
    <t>ANKIT MAHESHBHAI SHAH</t>
  </si>
  <si>
    <t>SHALIN MAHESHBHAI SHAH</t>
  </si>
  <si>
    <t>SHERWOOD SECURITIES PVT LTD</t>
  </si>
  <si>
    <t>PRERINFRA</t>
  </si>
  <si>
    <t>GRISHMABEN ALKESHBHAI SHAH</t>
  </si>
  <si>
    <t>SBLI</t>
  </si>
  <si>
    <t>CORE INC</t>
  </si>
  <si>
    <t>JAGDIP PANACHAND VORA (HUF)</t>
  </si>
  <si>
    <t>SHASHIJIT</t>
  </si>
  <si>
    <t>AJIT DEEPCHAND JAIN</t>
  </si>
  <si>
    <t>NARAYANLAL SARDA</t>
  </si>
  <si>
    <t>RITESH JITENDRA VASNAWALA</t>
  </si>
  <si>
    <t>AMI NAMAN SHAH</t>
  </si>
  <si>
    <t>PANNABEN BHANUBHAI SHAH</t>
  </si>
  <si>
    <t>NAMAN BHANUBHAI SHAH</t>
  </si>
  <si>
    <t>JIGAR MUKESHBHAI SHAH</t>
  </si>
  <si>
    <t>SAMIR R SHAH HUF</t>
  </si>
  <si>
    <t>BTML</t>
  </si>
  <si>
    <t>Bodhi Tree Multimedia Ltd</t>
  </si>
  <si>
    <t>OLIA KHUSHROOH JAL</t>
  </si>
  <si>
    <t>GODHA</t>
  </si>
  <si>
    <t>Godha Cabcon Insulat Ltd</t>
  </si>
  <si>
    <t>VIBRANT SECURITIES PVT. LTD</t>
  </si>
  <si>
    <t>TOUCHLINE SECURITIES PRIVATE LIMITED</t>
  </si>
  <si>
    <t>GSTL</t>
  </si>
  <si>
    <t>Globesecure Techno Ltd</t>
  </si>
  <si>
    <t>LAXMI VYANKATESH ENTERPRISES</t>
  </si>
  <si>
    <t>ASHISH SHIPBREAKERS PVT.LTD</t>
  </si>
  <si>
    <t>HEADSUP</t>
  </si>
  <si>
    <t>Heads UP Ventures Limited</t>
  </si>
  <si>
    <t>HETRAM</t>
  </si>
  <si>
    <t>TWO ROADS TRADING PRIVATE LIMITED</t>
  </si>
  <si>
    <t>ELANKUMARANPERIAKARUPPAN</t>
  </si>
  <si>
    <t>MANAKSTEEL</t>
  </si>
  <si>
    <t>Manaksia Steels Ltd</t>
  </si>
  <si>
    <t>BRILLIANT INVESTMENT CONSULTANTS PRIVATE LIMTED</t>
  </si>
  <si>
    <t>OBCL</t>
  </si>
  <si>
    <t>Orissa Bengal Carrier Ltd</t>
  </si>
  <si>
    <t>ACHINTYA SECURITIES PRIVATE LIMITED</t>
  </si>
  <si>
    <t>COMPANY SHIVAAY TRADING</t>
  </si>
  <si>
    <t>KBN INVESTMENTS PVT. LTD.</t>
  </si>
  <si>
    <t>RMDRIP</t>
  </si>
  <si>
    <t>R M Drip &amp; Sprink Sys Ltd</t>
  </si>
  <si>
    <t>SHETTY LEENA SACHIN</t>
  </si>
  <si>
    <t>ANUSTUP TRADING  PRIVATE LIMITED</t>
  </si>
  <si>
    <t>SALIM KASAMBHAI FULANI</t>
  </si>
  <si>
    <t>SVPGLOB</t>
  </si>
  <si>
    <t>SVP GLOBAL TEXTILES LTD</t>
  </si>
  <si>
    <t>CHINTAN DEEPAK DOSHI</t>
  </si>
  <si>
    <t>Delhivery Limited</t>
  </si>
  <si>
    <t>INTERNET FUND III PTE. LTD.</t>
  </si>
  <si>
    <t>MADHU DEVI GODHA</t>
  </si>
  <si>
    <t>VARUN KRISHNAVTAR KABRA</t>
  </si>
  <si>
    <t>NISHCHAYA TRADINGS PRIVATE LIMITED</t>
  </si>
  <si>
    <t>BANK OF BARODA</t>
  </si>
  <si>
    <t>MANAN RAJENDRA DOSHI</t>
  </si>
  <si>
    <t>SHREEJI CAPITAL AND FINANCE LIMITED</t>
  </si>
  <si>
    <t>BLUE ANGEL STOCK BROKERS PRIVATE LIMITED</t>
  </si>
  <si>
    <t>MANISH  KUMAR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</si>
</sst>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38">
    <font>
      <sz val="10"/>
      <color rgb="FF000000"/>
      <name val="Arial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b/>
      <sz val="8"/>
      <name val="Open Sans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9"/>
      <color rgb="FFFF0000"/>
      <name val="MS Sans Serif"/>
      <family val="2"/>
    </font>
    <font>
      <b/>
      <sz val="9"/>
      <name val="MS Sans Serif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sz val="11"/>
      <color theme="1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FBD4B4"/>
        <bgColor rgb="FFFBD4B4"/>
      </patternFill>
    </fill>
    <fill>
      <patternFill patternType="solid">
        <fgColor rgb="FFF2F2F2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92D050"/>
      </patternFill>
    </fill>
    <fill>
      <patternFill patternType="solid">
        <fgColor theme="5" tint="0.39997558519241921"/>
        <bgColor rgb="FFFFFFFF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6" tint="0.39997558519241921"/>
        <bgColor rgb="FFFFFFFF"/>
      </patternFill>
    </fill>
    <fill>
      <patternFill patternType="solid">
        <fgColor theme="6" tint="0.39997558519241921"/>
        <bgColor rgb="FF92D050"/>
      </patternFill>
    </fill>
    <fill>
      <patternFill patternType="solid">
        <fgColor theme="0" tint="-4.9989318521683403E-2"/>
        <bgColor rgb="FFFFFFF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rgb="FF92D050"/>
      </patternFill>
    </fill>
    <fill>
      <patternFill patternType="solid">
        <fgColor rgb="FF92D050"/>
        <bgColor rgb="FFFFFFFF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9" tint="0.59999389629810485"/>
        <bgColor rgb="FF92D050"/>
      </patternFill>
    </fill>
    <fill>
      <patternFill patternType="solid">
        <fgColor theme="6" tint="0.59999389629810485"/>
        <bgColor rgb="FFFFFFFF"/>
      </patternFill>
    </fill>
    <fill>
      <patternFill patternType="solid">
        <fgColor theme="6" tint="0.59999389629810485"/>
        <bgColor rgb="FF92D050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36" fillId="0" borderId="0" applyNumberFormat="0" applyFill="0" applyBorder="0" applyAlignment="0" applyProtection="0"/>
    <xf numFmtId="0" fontId="1" fillId="0" borderId="0"/>
  </cellStyleXfs>
  <cellXfs count="420">
    <xf numFmtId="0" fontId="0" fillId="0" borderId="0" xfId="0"/>
    <xf numFmtId="0" fontId="1" fillId="2" borderId="0" xfId="0" applyFont="1" applyFill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2" fillId="2" borderId="0" xfId="0" applyFont="1" applyFill="1"/>
    <xf numFmtId="0" fontId="3" fillId="2" borderId="0" xfId="0" applyFont="1" applyFill="1"/>
    <xf numFmtId="0" fontId="1" fillId="2" borderId="0" xfId="0" applyFont="1" applyFill="1" applyAlignment="1">
      <alignment horizontal="center"/>
    </xf>
    <xf numFmtId="15" fontId="4" fillId="2" borderId="0" xfId="0" applyNumberFormat="1" applyFont="1" applyFill="1"/>
    <xf numFmtId="0" fontId="5" fillId="2" borderId="0" xfId="0" applyFont="1" applyFill="1" applyAlignment="1">
      <alignment horizontal="center" vertical="center" wrapText="1"/>
    </xf>
    <xf numFmtId="0" fontId="6" fillId="2" borderId="0" xfId="0" applyFont="1" applyFill="1"/>
    <xf numFmtId="0" fontId="1" fillId="2" borderId="0" xfId="0" applyFont="1" applyFill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1" xfId="0" applyFont="1" applyFill="1" applyBorder="1"/>
    <xf numFmtId="10" fontId="1" fillId="2" borderId="0" xfId="0" applyNumberFormat="1" applyFont="1" applyFill="1"/>
    <xf numFmtId="0" fontId="1" fillId="3" borderId="0" xfId="0" applyFont="1" applyFill="1"/>
    <xf numFmtId="0" fontId="4" fillId="2" borderId="0" xfId="0" applyFont="1" applyFill="1"/>
    <xf numFmtId="0" fontId="7" fillId="2" borderId="0" xfId="0" applyFont="1" applyFill="1"/>
    <xf numFmtId="0" fontId="4" fillId="4" borderId="9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3" xfId="0" applyFont="1" applyBorder="1"/>
    <xf numFmtId="15" fontId="1" fillId="0" borderId="1" xfId="0" applyNumberFormat="1" applyFont="1" applyBorder="1"/>
    <xf numFmtId="2" fontId="4" fillId="0" borderId="1" xfId="0" applyNumberFormat="1" applyFont="1" applyBorder="1"/>
    <xf numFmtId="2" fontId="4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9" fillId="0" borderId="1" xfId="0" applyFont="1" applyBorder="1"/>
    <xf numFmtId="10" fontId="9" fillId="2" borderId="1" xfId="0" applyNumberFormat="1" applyFont="1" applyFill="1" applyBorder="1" applyAlignment="1">
      <alignment horizontal="center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10" fillId="0" borderId="1" xfId="0" applyFont="1" applyBorder="1"/>
    <xf numFmtId="10" fontId="10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1" fillId="2" borderId="0" xfId="0" applyFont="1" applyFill="1" applyAlignment="1">
      <alignment horizontal="left"/>
    </xf>
    <xf numFmtId="0" fontId="12" fillId="2" borderId="0" xfId="0" applyFont="1" applyFill="1"/>
    <xf numFmtId="2" fontId="1" fillId="2" borderId="0" xfId="0" applyNumberFormat="1" applyFont="1" applyFill="1"/>
    <xf numFmtId="2" fontId="1" fillId="3" borderId="0" xfId="0" applyNumberFormat="1" applyFont="1" applyFill="1"/>
    <xf numFmtId="2" fontId="4" fillId="4" borderId="13" xfId="0" applyNumberFormat="1" applyFont="1" applyFill="1" applyBorder="1" applyAlignment="1">
      <alignment horizontal="center" vertical="center" wrapText="1"/>
    </xf>
    <xf numFmtId="2" fontId="4" fillId="4" borderId="16" xfId="0" applyNumberFormat="1" applyFont="1" applyFill="1" applyBorder="1" applyAlignment="1">
      <alignment horizontal="center"/>
    </xf>
    <xf numFmtId="2" fontId="4" fillId="4" borderId="16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3" fillId="2" borderId="0" xfId="0" applyFont="1" applyFill="1" applyAlignment="1">
      <alignment horizontal="left"/>
    </xf>
    <xf numFmtId="0" fontId="13" fillId="2" borderId="0" xfId="0" applyFont="1" applyFill="1" applyAlignment="1">
      <alignment horizontal="right"/>
    </xf>
    <xf numFmtId="2" fontId="13" fillId="2" borderId="0" xfId="0" applyNumberFormat="1" applyFont="1" applyFill="1" applyAlignment="1">
      <alignment horizontal="right"/>
    </xf>
    <xf numFmtId="0" fontId="14" fillId="2" borderId="0" xfId="0" applyFont="1" applyFill="1"/>
    <xf numFmtId="0" fontId="15" fillId="2" borderId="0" xfId="0" applyFont="1" applyFill="1" applyAlignment="1">
      <alignment horizontal="left"/>
    </xf>
    <xf numFmtId="0" fontId="16" fillId="2" borderId="0" xfId="0" applyFont="1" applyFill="1" applyAlignment="1">
      <alignment horizontal="left"/>
    </xf>
    <xf numFmtId="0" fontId="17" fillId="2" borderId="0" xfId="0" applyFont="1" applyFill="1" applyAlignment="1">
      <alignment horizontal="left"/>
    </xf>
    <xf numFmtId="4" fontId="13" fillId="2" borderId="0" xfId="0" applyNumberFormat="1" applyFont="1" applyFill="1" applyAlignment="1">
      <alignment horizontal="right"/>
    </xf>
    <xf numFmtId="0" fontId="18" fillId="2" borderId="0" xfId="0" applyFont="1" applyFill="1"/>
    <xf numFmtId="0" fontId="19" fillId="2" borderId="0" xfId="0" applyFont="1" applyFill="1"/>
    <xf numFmtId="0" fontId="20" fillId="2" borderId="0" xfId="0" applyFont="1" applyFill="1"/>
    <xf numFmtId="0" fontId="22" fillId="2" borderId="0" xfId="0" applyFont="1" applyFill="1"/>
    <xf numFmtId="0" fontId="4" fillId="0" borderId="0" xfId="0" applyFont="1"/>
    <xf numFmtId="15" fontId="19" fillId="2" borderId="0" xfId="0" applyNumberFormat="1" applyFont="1" applyFill="1"/>
    <xf numFmtId="164" fontId="23" fillId="2" borderId="0" xfId="0" applyNumberFormat="1" applyFont="1" applyFill="1" applyAlignment="1">
      <alignment horizontal="left" wrapText="1"/>
    </xf>
    <xf numFmtId="0" fontId="24" fillId="2" borderId="0" xfId="0" applyFont="1" applyFill="1" applyAlignment="1">
      <alignment horizontal="center" wrapText="1"/>
    </xf>
    <xf numFmtId="2" fontId="24" fillId="2" borderId="0" xfId="0" applyNumberFormat="1" applyFont="1" applyFill="1" applyAlignment="1">
      <alignment wrapText="1"/>
    </xf>
    <xf numFmtId="0" fontId="24" fillId="2" borderId="0" xfId="0" applyFont="1" applyFill="1" applyAlignment="1">
      <alignment horizontal="left" wrapText="1"/>
    </xf>
    <xf numFmtId="0" fontId="24" fillId="2" borderId="0" xfId="0" applyFont="1" applyFill="1"/>
    <xf numFmtId="164" fontId="23" fillId="3" borderId="0" xfId="0" applyNumberFormat="1" applyFont="1" applyFill="1" applyAlignment="1">
      <alignment horizontal="left" wrapText="1"/>
    </xf>
    <xf numFmtId="0" fontId="24" fillId="3" borderId="0" xfId="0" applyFont="1" applyFill="1" applyAlignment="1">
      <alignment horizontal="center" wrapText="1"/>
    </xf>
    <xf numFmtId="2" fontId="24" fillId="3" borderId="0" xfId="0" applyNumberFormat="1" applyFont="1" applyFill="1" applyAlignment="1">
      <alignment wrapText="1"/>
    </xf>
    <xf numFmtId="0" fontId="24" fillId="3" borderId="0" xfId="0" applyFont="1" applyFill="1" applyAlignment="1">
      <alignment horizontal="left" wrapText="1"/>
    </xf>
    <xf numFmtId="0" fontId="25" fillId="2" borderId="0" xfId="0" applyFont="1" applyFill="1" applyAlignment="1">
      <alignment horizontal="center"/>
    </xf>
    <xf numFmtId="164" fontId="26" fillId="2" borderId="0" xfId="0" applyNumberFormat="1" applyFont="1" applyFill="1" applyAlignment="1">
      <alignment horizontal="left" wrapText="1"/>
    </xf>
    <xf numFmtId="0" fontId="24" fillId="2" borderId="0" xfId="0" applyFont="1" applyFill="1" applyAlignment="1">
      <alignment horizontal="center"/>
    </xf>
    <xf numFmtId="0" fontId="27" fillId="2" borderId="0" xfId="0" applyFont="1" applyFill="1" applyAlignment="1">
      <alignment horizontal="center" wrapText="1"/>
    </xf>
    <xf numFmtId="164" fontId="4" fillId="4" borderId="1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28" fillId="2" borderId="1" xfId="0" applyFont="1" applyFill="1" applyBorder="1"/>
    <xf numFmtId="0" fontId="1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9" fillId="3" borderId="0" xfId="0" applyFont="1" applyFill="1" applyAlignment="1">
      <alignment horizontal="center"/>
    </xf>
    <xf numFmtId="0" fontId="30" fillId="2" borderId="0" xfId="0" applyFont="1" applyFill="1" applyAlignment="1">
      <alignment horizontal="left"/>
    </xf>
    <xf numFmtId="15" fontId="4" fillId="2" borderId="0" xfId="0" applyNumberFormat="1" applyFont="1" applyFill="1" applyAlignment="1">
      <alignment horizontal="center"/>
    </xf>
    <xf numFmtId="0" fontId="26" fillId="2" borderId="19" xfId="0" applyFont="1" applyFill="1" applyBorder="1"/>
    <xf numFmtId="0" fontId="4" fillId="4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165" fontId="1" fillId="2" borderId="0" xfId="0" applyNumberFormat="1" applyFont="1" applyFill="1" applyAlignment="1">
      <alignment horizontal="center" vertical="center"/>
    </xf>
    <xf numFmtId="15" fontId="1" fillId="2" borderId="0" xfId="0" applyNumberFormat="1" applyFont="1" applyFill="1" applyAlignment="1">
      <alignment horizontal="center" vertical="center"/>
    </xf>
    <xf numFmtId="43" fontId="31" fillId="2" borderId="0" xfId="0" applyNumberFormat="1" applyFont="1" applyFill="1" applyAlignment="1">
      <alignment horizontal="left" vertical="center"/>
    </xf>
    <xf numFmtId="43" fontId="1" fillId="2" borderId="0" xfId="0" applyNumberFormat="1" applyFont="1" applyFill="1" applyAlignment="1">
      <alignment horizontal="center" vertical="top"/>
    </xf>
    <xf numFmtId="0" fontId="1" fillId="2" borderId="0" xfId="0" applyFont="1" applyFill="1" applyAlignment="1">
      <alignment horizontal="center" vertical="top"/>
    </xf>
    <xf numFmtId="43" fontId="0" fillId="2" borderId="0" xfId="0" applyNumberFormat="1" applyFill="1" applyAlignment="1">
      <alignment horizontal="center" vertical="center"/>
    </xf>
    <xf numFmtId="2" fontId="0" fillId="2" borderId="0" xfId="0" applyNumberForma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16" fontId="0" fillId="2" borderId="0" xfId="0" applyNumberFormat="1" applyFill="1" applyAlignment="1">
      <alignment horizontal="center" vertical="center"/>
    </xf>
    <xf numFmtId="0" fontId="1" fillId="2" borderId="0" xfId="0" applyFont="1" applyFill="1" applyAlignment="1">
      <alignment horizontal="right" vertical="center"/>
    </xf>
    <xf numFmtId="43" fontId="1" fillId="0" borderId="0" xfId="0" applyNumberFormat="1" applyFont="1"/>
    <xf numFmtId="0" fontId="4" fillId="2" borderId="0" xfId="0" applyFont="1" applyFill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top"/>
    </xf>
    <xf numFmtId="0" fontId="0" fillId="0" borderId="0" xfId="0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0" xfId="0" applyFont="1" applyFill="1" applyAlignment="1">
      <alignment horizontal="left"/>
    </xf>
    <xf numFmtId="2" fontId="24" fillId="0" borderId="0" xfId="0" applyNumberFormat="1" applyFont="1" applyAlignment="1">
      <alignment horizontal="center"/>
    </xf>
    <xf numFmtId="2" fontId="1" fillId="2" borderId="0" xfId="0" applyNumberFormat="1" applyFont="1" applyFill="1" applyAlignment="1">
      <alignment horizontal="right" vertical="center" wrapText="1"/>
    </xf>
    <xf numFmtId="2" fontId="24" fillId="2" borderId="0" xfId="0" applyNumberFormat="1" applyFont="1" applyFill="1" applyAlignment="1">
      <alignment horizontal="center" vertical="center" wrapText="1"/>
    </xf>
    <xf numFmtId="10" fontId="24" fillId="2" borderId="0" xfId="0" applyNumberFormat="1" applyFont="1" applyFill="1" applyAlignment="1">
      <alignment horizontal="center" vertical="center" wrapText="1"/>
    </xf>
    <xf numFmtId="164" fontId="1" fillId="2" borderId="0" xfId="0" applyNumberFormat="1" applyFont="1" applyFill="1" applyAlignment="1">
      <alignment horizontal="center" vertical="center" wrapText="1"/>
    </xf>
    <xf numFmtId="0" fontId="1" fillId="2" borderId="0" xfId="0" applyFont="1" applyFill="1" applyAlignment="1">
      <alignment horizontal="right" vertical="top"/>
    </xf>
    <xf numFmtId="164" fontId="24" fillId="2" borderId="0" xfId="0" applyNumberFormat="1" applyFont="1" applyFill="1" applyAlignment="1">
      <alignment horizontal="center" vertical="center" wrapText="1"/>
    </xf>
    <xf numFmtId="0" fontId="26" fillId="0" borderId="0" xfId="0" applyFont="1" applyAlignment="1">
      <alignment horizontal="left"/>
    </xf>
    <xf numFmtId="1" fontId="24" fillId="2" borderId="0" xfId="0" applyNumberFormat="1" applyFont="1" applyFill="1" applyAlignment="1">
      <alignment horizontal="center"/>
    </xf>
    <xf numFmtId="9" fontId="24" fillId="2" borderId="0" xfId="0" applyNumberFormat="1" applyFont="1" applyFill="1" applyAlignment="1">
      <alignment horizontal="center"/>
    </xf>
    <xf numFmtId="2" fontId="1" fillId="2" borderId="0" xfId="0" applyNumberFormat="1" applyFont="1" applyFill="1" applyAlignment="1">
      <alignment horizontal="center"/>
    </xf>
    <xf numFmtId="15" fontId="24" fillId="2" borderId="0" xfId="0" applyNumberFormat="1" applyFont="1" applyFill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2" fontId="4" fillId="4" borderId="6" xfId="0" applyNumberFormat="1" applyFont="1" applyFill="1" applyBorder="1" applyAlignment="1">
      <alignment horizontal="center" vertical="center" wrapText="1"/>
    </xf>
    <xf numFmtId="16" fontId="1" fillId="2" borderId="0" xfId="0" applyNumberFormat="1" applyFont="1" applyFill="1" applyAlignment="1">
      <alignment horizontal="center" vertical="center"/>
    </xf>
    <xf numFmtId="10" fontId="0" fillId="2" borderId="0" xfId="0" applyNumberFormat="1" applyFill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0" xfId="0" applyFont="1" applyFill="1" applyAlignment="1">
      <alignment horizontal="right"/>
    </xf>
    <xf numFmtId="0" fontId="26" fillId="0" borderId="19" xfId="0" applyFont="1" applyBorder="1"/>
    <xf numFmtId="0" fontId="4" fillId="4" borderId="2" xfId="0" applyFont="1" applyFill="1" applyBorder="1" applyAlignment="1">
      <alignment horizontal="center" wrapText="1"/>
    </xf>
    <xf numFmtId="15" fontId="26" fillId="2" borderId="0" xfId="0" applyNumberFormat="1" applyFont="1" applyFill="1" applyAlignment="1">
      <alignment vertical="center"/>
    </xf>
    <xf numFmtId="0" fontId="1" fillId="2" borderId="0" xfId="0" applyFont="1" applyFill="1" applyAlignment="1">
      <alignment horizontal="left" vertical="top"/>
    </xf>
    <xf numFmtId="15" fontId="24" fillId="2" borderId="0" xfId="0" applyNumberFormat="1" applyFont="1" applyFill="1" applyAlignment="1">
      <alignment horizontal="center" vertical="center" wrapText="1"/>
    </xf>
    <xf numFmtId="15" fontId="24" fillId="2" borderId="0" xfId="0" applyNumberFormat="1" applyFont="1" applyFill="1" applyAlignment="1">
      <alignment horizontal="left"/>
    </xf>
    <xf numFmtId="2" fontId="24" fillId="2" borderId="0" xfId="0" applyNumberFormat="1" applyFont="1" applyFill="1" applyAlignment="1">
      <alignment horizontal="center"/>
    </xf>
    <xf numFmtId="0" fontId="1" fillId="0" borderId="0" xfId="0" applyFont="1" applyAlignment="1">
      <alignment horizontal="right"/>
    </xf>
    <xf numFmtId="0" fontId="26" fillId="2" borderId="19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center" vertical="center" wrapText="1"/>
    </xf>
    <xf numFmtId="1" fontId="1" fillId="6" borderId="1" xfId="0" applyNumberFormat="1" applyFont="1" applyFill="1" applyBorder="1" applyAlignment="1">
      <alignment horizontal="center" vertical="center"/>
    </xf>
    <xf numFmtId="167" fontId="1" fillId="6" borderId="1" xfId="0" applyNumberFormat="1" applyFont="1" applyFill="1" applyBorder="1" applyAlignment="1">
      <alignment horizontal="center" vertical="center"/>
    </xf>
    <xf numFmtId="167" fontId="1" fillId="6" borderId="1" xfId="0" applyNumberFormat="1" applyFont="1" applyFill="1" applyBorder="1" applyAlignment="1">
      <alignment horizontal="left"/>
    </xf>
    <xf numFmtId="0" fontId="1" fillId="6" borderId="1" xfId="0" applyFont="1" applyFill="1" applyBorder="1" applyAlignment="1">
      <alignment horizontal="center"/>
    </xf>
    <xf numFmtId="2" fontId="1" fillId="6" borderId="1" xfId="0" applyNumberFormat="1" applyFont="1" applyFill="1" applyBorder="1" applyAlignment="1">
      <alignment horizontal="center" vertical="center"/>
    </xf>
    <xf numFmtId="2" fontId="1" fillId="6" borderId="1" xfId="0" applyNumberFormat="1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2" fontId="1" fillId="6" borderId="1" xfId="0" applyNumberFormat="1" applyFont="1" applyFill="1" applyBorder="1" applyAlignment="1">
      <alignment horizontal="center" vertical="center" wrapText="1"/>
    </xf>
    <xf numFmtId="10" fontId="1" fillId="6" borderId="1" xfId="0" applyNumberFormat="1" applyFont="1" applyFill="1" applyBorder="1" applyAlignment="1">
      <alignment horizontal="center" vertical="center" wrapText="1"/>
    </xf>
    <xf numFmtId="167" fontId="1" fillId="6" borderId="1" xfId="0" applyNumberFormat="1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 wrapText="1"/>
    </xf>
    <xf numFmtId="167" fontId="1" fillId="7" borderId="1" xfId="0" applyNumberFormat="1" applyFont="1" applyFill="1" applyBorder="1" applyAlignment="1">
      <alignment horizontal="center" vertical="center" wrapText="1"/>
    </xf>
    <xf numFmtId="167" fontId="1" fillId="7" borderId="1" xfId="0" applyNumberFormat="1" applyFont="1" applyFill="1" applyBorder="1" applyAlignment="1">
      <alignment horizontal="left"/>
    </xf>
    <xf numFmtId="1" fontId="1" fillId="7" borderId="1" xfId="0" applyNumberFormat="1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 wrapText="1"/>
    </xf>
    <xf numFmtId="10" fontId="1" fillId="7" borderId="1" xfId="0" applyNumberFormat="1" applyFont="1" applyFill="1" applyBorder="1" applyAlignment="1">
      <alignment horizontal="center" vertical="center" wrapText="1"/>
    </xf>
    <xf numFmtId="0" fontId="1" fillId="7" borderId="1" xfId="0" applyFont="1" applyFill="1" applyBorder="1"/>
    <xf numFmtId="9" fontId="1" fillId="7" borderId="1" xfId="0" applyNumberFormat="1" applyFont="1" applyFill="1" applyBorder="1" applyAlignment="1">
      <alignment horizontal="center"/>
    </xf>
    <xf numFmtId="168" fontId="1" fillId="7" borderId="1" xfId="0" applyNumberFormat="1" applyFont="1" applyFill="1" applyBorder="1" applyAlignment="1">
      <alignment horizontal="center" vertical="center" wrapText="1"/>
    </xf>
    <xf numFmtId="15" fontId="1" fillId="7" borderId="1" xfId="0" applyNumberFormat="1" applyFont="1" applyFill="1" applyBorder="1"/>
    <xf numFmtId="1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/>
    <xf numFmtId="0" fontId="1" fillId="8" borderId="1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 vertical="center" wrapText="1"/>
    </xf>
    <xf numFmtId="9" fontId="1" fillId="8" borderId="1" xfId="0" applyNumberFormat="1" applyFont="1" applyFill="1" applyBorder="1" applyAlignment="1">
      <alignment horizontal="center"/>
    </xf>
    <xf numFmtId="1" fontId="1" fillId="6" borderId="2" xfId="0" applyNumberFormat="1" applyFont="1" applyFill="1" applyBorder="1" applyAlignment="1">
      <alignment horizontal="center" vertical="center"/>
    </xf>
    <xf numFmtId="167" fontId="1" fillId="6" borderId="2" xfId="0" applyNumberFormat="1" applyFont="1" applyFill="1" applyBorder="1" applyAlignment="1">
      <alignment horizontal="center" vertical="center"/>
    </xf>
    <xf numFmtId="167" fontId="1" fillId="6" borderId="2" xfId="0" applyNumberFormat="1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2" fontId="1" fillId="6" borderId="2" xfId="0" applyNumberFormat="1" applyFont="1" applyFill="1" applyBorder="1" applyAlignment="1">
      <alignment horizontal="center" vertical="center"/>
    </xf>
    <xf numFmtId="2" fontId="1" fillId="6" borderId="2" xfId="0" applyNumberFormat="1" applyFont="1" applyFill="1" applyBorder="1" applyAlignment="1">
      <alignment horizontal="center"/>
    </xf>
    <xf numFmtId="0" fontId="1" fillId="6" borderId="5" xfId="0" applyFont="1" applyFill="1" applyBorder="1" applyAlignment="1">
      <alignment horizontal="center"/>
    </xf>
    <xf numFmtId="10" fontId="1" fillId="6" borderId="2" xfId="0" applyNumberFormat="1" applyFont="1" applyFill="1" applyBorder="1" applyAlignment="1">
      <alignment horizontal="center" vertical="center" wrapText="1"/>
    </xf>
    <xf numFmtId="167" fontId="1" fillId="6" borderId="2" xfId="0" applyNumberFormat="1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center" vertical="center"/>
    </xf>
    <xf numFmtId="2" fontId="1" fillId="7" borderId="1" xfId="0" applyNumberFormat="1" applyFont="1" applyFill="1" applyBorder="1" applyAlignment="1">
      <alignment horizontal="center" vertical="center"/>
    </xf>
    <xf numFmtId="2" fontId="1" fillId="6" borderId="2" xfId="0" applyNumberFormat="1" applyFont="1" applyFill="1" applyBorder="1" applyAlignment="1">
      <alignment horizontal="center" vertical="center" wrapText="1"/>
    </xf>
    <xf numFmtId="1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center" vertical="center"/>
    </xf>
    <xf numFmtId="0" fontId="1" fillId="7" borderId="2" xfId="0" applyFont="1" applyFill="1" applyBorder="1"/>
    <xf numFmtId="0" fontId="1" fillId="7" borderId="2" xfId="0" applyFont="1" applyFill="1" applyBorder="1" applyAlignment="1">
      <alignment horizontal="center"/>
    </xf>
    <xf numFmtId="2" fontId="1" fillId="7" borderId="2" xfId="0" applyNumberFormat="1" applyFont="1" applyFill="1" applyBorder="1" applyAlignment="1">
      <alignment horizontal="center"/>
    </xf>
    <xf numFmtId="0" fontId="1" fillId="9" borderId="0" xfId="0" applyFont="1" applyFill="1" applyAlignment="1">
      <alignment horizontal="center"/>
    </xf>
    <xf numFmtId="2" fontId="1" fillId="2" borderId="2" xfId="0" applyNumberFormat="1" applyFont="1" applyFill="1" applyBorder="1" applyAlignment="1">
      <alignment horizontal="center" vertical="center"/>
    </xf>
    <xf numFmtId="167" fontId="1" fillId="0" borderId="1" xfId="0" applyNumberFormat="1" applyFont="1" applyBorder="1" applyAlignment="1">
      <alignment horizontal="center" vertical="center"/>
    </xf>
    <xf numFmtId="0" fontId="1" fillId="10" borderId="0" xfId="0" applyFont="1" applyFill="1"/>
    <xf numFmtId="0" fontId="0" fillId="11" borderId="0" xfId="0" applyFill="1"/>
    <xf numFmtId="165" fontId="31" fillId="10" borderId="20" xfId="0" applyNumberFormat="1" applyFont="1" applyFill="1" applyBorder="1" applyAlignment="1">
      <alignment horizontal="center" vertical="center"/>
    </xf>
    <xf numFmtId="0" fontId="31" fillId="10" borderId="0" xfId="0" applyFont="1" applyFill="1"/>
    <xf numFmtId="0" fontId="31" fillId="10" borderId="20" xfId="0" applyFont="1" applyFill="1" applyBorder="1" applyAlignment="1">
      <alignment horizontal="center" vertical="center"/>
    </xf>
    <xf numFmtId="0" fontId="32" fillId="10" borderId="20" xfId="0" applyFont="1" applyFill="1" applyBorder="1" applyAlignment="1">
      <alignment horizontal="center" vertical="center"/>
    </xf>
    <xf numFmtId="0" fontId="1" fillId="10" borderId="0" xfId="0" applyFont="1" applyFill="1" applyAlignment="1">
      <alignment horizontal="center"/>
    </xf>
    <xf numFmtId="0" fontId="1" fillId="0" borderId="18" xfId="0" applyFont="1" applyBorder="1" applyAlignment="1">
      <alignment horizontal="left"/>
    </xf>
    <xf numFmtId="0" fontId="0" fillId="0" borderId="3" xfId="0" applyBorder="1"/>
    <xf numFmtId="1" fontId="1" fillId="2" borderId="2" xfId="0" applyNumberFormat="1" applyFont="1" applyFill="1" applyBorder="1" applyAlignment="1">
      <alignment horizontal="center" vertical="center" wrapText="1"/>
    </xf>
    <xf numFmtId="167" fontId="1" fillId="2" borderId="2" xfId="0" applyNumberFormat="1" applyFont="1" applyFill="1" applyBorder="1" applyAlignment="1">
      <alignment horizontal="center" vertical="center"/>
    </xf>
    <xf numFmtId="167" fontId="1" fillId="2" borderId="2" xfId="0" applyNumberFormat="1" applyFont="1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 wrapText="1"/>
    </xf>
    <xf numFmtId="1" fontId="1" fillId="2" borderId="20" xfId="0" applyNumberFormat="1" applyFont="1" applyFill="1" applyBorder="1" applyAlignment="1">
      <alignment horizontal="center" vertical="center" wrapText="1"/>
    </xf>
    <xf numFmtId="167" fontId="1" fillId="2" borderId="20" xfId="0" applyNumberFormat="1" applyFont="1" applyFill="1" applyBorder="1" applyAlignment="1">
      <alignment horizontal="center" vertical="center"/>
    </xf>
    <xf numFmtId="167" fontId="1" fillId="2" borderId="20" xfId="0" applyNumberFormat="1" applyFont="1" applyFill="1" applyBorder="1" applyAlignment="1">
      <alignment horizontal="left"/>
    </xf>
    <xf numFmtId="0" fontId="1" fillId="0" borderId="20" xfId="0" applyFont="1" applyBorder="1" applyAlignment="1">
      <alignment horizontal="center"/>
    </xf>
    <xf numFmtId="2" fontId="1" fillId="0" borderId="20" xfId="0" applyNumberFormat="1" applyFont="1" applyBorder="1" applyAlignment="1">
      <alignment horizontal="center" vertical="center"/>
    </xf>
    <xf numFmtId="2" fontId="1" fillId="0" borderId="20" xfId="0" applyNumberFormat="1" applyFont="1" applyBorder="1" applyAlignment="1">
      <alignment horizontal="center" vertical="center" wrapText="1"/>
    </xf>
    <xf numFmtId="0" fontId="0" fillId="0" borderId="20" xfId="0" applyBorder="1"/>
    <xf numFmtId="2" fontId="32" fillId="10" borderId="20" xfId="0" applyNumberFormat="1" applyFont="1" applyFill="1" applyBorder="1" applyAlignment="1">
      <alignment horizontal="center" vertical="center"/>
    </xf>
    <xf numFmtId="166" fontId="32" fillId="10" borderId="20" xfId="0" applyNumberFormat="1" applyFont="1" applyFill="1" applyBorder="1" applyAlignment="1">
      <alignment horizontal="center" vertical="center"/>
    </xf>
    <xf numFmtId="1" fontId="1" fillId="13" borderId="1" xfId="0" applyNumberFormat="1" applyFont="1" applyFill="1" applyBorder="1" applyAlignment="1">
      <alignment horizontal="center" vertical="center" wrapText="1"/>
    </xf>
    <xf numFmtId="167" fontId="1" fillId="13" borderId="1" xfId="0" applyNumberFormat="1" applyFont="1" applyFill="1" applyBorder="1" applyAlignment="1">
      <alignment horizontal="center" vertical="center"/>
    </xf>
    <xf numFmtId="167" fontId="1" fillId="13" borderId="1" xfId="0" applyNumberFormat="1" applyFont="1" applyFill="1" applyBorder="1" applyAlignment="1">
      <alignment horizontal="left"/>
    </xf>
    <xf numFmtId="0" fontId="1" fillId="14" borderId="1" xfId="0" applyFont="1" applyFill="1" applyBorder="1" applyAlignment="1">
      <alignment horizontal="center"/>
    </xf>
    <xf numFmtId="2" fontId="1" fillId="14" borderId="1" xfId="0" applyNumberFormat="1" applyFont="1" applyFill="1" applyBorder="1" applyAlignment="1">
      <alignment horizontal="center" vertical="center"/>
    </xf>
    <xf numFmtId="2" fontId="1" fillId="14" borderId="1" xfId="0" applyNumberFormat="1" applyFont="1" applyFill="1" applyBorder="1" applyAlignment="1">
      <alignment horizontal="center"/>
    </xf>
    <xf numFmtId="0" fontId="32" fillId="12" borderId="20" xfId="0" applyFont="1" applyFill="1" applyBorder="1" applyAlignment="1">
      <alignment horizontal="center" vertical="center"/>
    </xf>
    <xf numFmtId="0" fontId="35" fillId="11" borderId="0" xfId="0" applyFont="1" applyFill="1"/>
    <xf numFmtId="0" fontId="4" fillId="4" borderId="20" xfId="0" applyFont="1" applyFill="1" applyBorder="1" applyAlignment="1">
      <alignment horizontal="left" vertical="center" wrapText="1"/>
    </xf>
    <xf numFmtId="165" fontId="31" fillId="10" borderId="0" xfId="0" applyNumberFormat="1" applyFont="1" applyFill="1" applyAlignment="1">
      <alignment horizontal="center" vertical="center"/>
    </xf>
    <xf numFmtId="0" fontId="31" fillId="10" borderId="0" xfId="0" applyFont="1" applyFill="1" applyAlignment="1">
      <alignment horizontal="center" vertical="center"/>
    </xf>
    <xf numFmtId="0" fontId="1" fillId="0" borderId="20" xfId="1" applyBorder="1"/>
    <xf numFmtId="2" fontId="1" fillId="0" borderId="20" xfId="1" applyNumberFormat="1" applyBorder="1"/>
    <xf numFmtId="0" fontId="10" fillId="0" borderId="0" xfId="0" applyFont="1"/>
    <xf numFmtId="10" fontId="10" fillId="2" borderId="0" xfId="0" applyNumberFormat="1" applyFont="1" applyFill="1" applyAlignment="1">
      <alignment horizontal="center"/>
    </xf>
    <xf numFmtId="0" fontId="31" fillId="10" borderId="20" xfId="0" applyFont="1" applyFill="1" applyBorder="1"/>
    <xf numFmtId="0" fontId="35" fillId="0" borderId="20" xfId="0" applyFont="1" applyBorder="1"/>
    <xf numFmtId="0" fontId="36" fillId="0" borderId="1" xfId="2" applyBorder="1"/>
    <xf numFmtId="0" fontId="36" fillId="0" borderId="2" xfId="2" applyBorder="1"/>
    <xf numFmtId="0" fontId="36" fillId="5" borderId="0" xfId="2" applyFill="1" applyBorder="1" applyAlignment="1">
      <alignment horizontal="center" wrapText="1"/>
    </xf>
    <xf numFmtId="0" fontId="36" fillId="5" borderId="0" xfId="2" applyFill="1" applyBorder="1" applyAlignment="1">
      <alignment wrapText="1"/>
    </xf>
    <xf numFmtId="0" fontId="1" fillId="0" borderId="20" xfId="0" applyFont="1" applyBorder="1"/>
    <xf numFmtId="2" fontId="1" fillId="0" borderId="20" xfId="0" applyNumberFormat="1" applyFont="1" applyBorder="1"/>
    <xf numFmtId="0" fontId="0" fillId="0" borderId="20" xfId="0" applyBorder="1" applyAlignment="1">
      <alignment horizontal="center"/>
    </xf>
    <xf numFmtId="165" fontId="31" fillId="10" borderId="21" xfId="0" applyNumberFormat="1" applyFont="1" applyFill="1" applyBorder="1" applyAlignment="1">
      <alignment horizontal="center" vertical="center"/>
    </xf>
    <xf numFmtId="0" fontId="31" fillId="10" borderId="21" xfId="0" applyFont="1" applyFill="1" applyBorder="1" applyAlignment="1">
      <alignment horizontal="center" vertical="center"/>
    </xf>
    <xf numFmtId="0" fontId="32" fillId="12" borderId="21" xfId="0" applyFont="1" applyFill="1" applyBorder="1" applyAlignment="1">
      <alignment horizontal="center" vertical="center"/>
    </xf>
    <xf numFmtId="2" fontId="32" fillId="12" borderId="21" xfId="0" applyNumberFormat="1" applyFont="1" applyFill="1" applyBorder="1" applyAlignment="1">
      <alignment horizontal="center" vertical="center"/>
    </xf>
    <xf numFmtId="10" fontId="32" fillId="12" borderId="21" xfId="0" applyNumberFormat="1" applyFont="1" applyFill="1" applyBorder="1" applyAlignment="1">
      <alignment horizontal="center" vertical="center" wrapText="1"/>
    </xf>
    <xf numFmtId="16" fontId="32" fillId="12" borderId="21" xfId="0" applyNumberFormat="1" applyFont="1" applyFill="1" applyBorder="1" applyAlignment="1">
      <alignment horizontal="center" vertical="center"/>
    </xf>
    <xf numFmtId="15" fontId="31" fillId="10" borderId="21" xfId="0" applyNumberFormat="1" applyFont="1" applyFill="1" applyBorder="1" applyAlignment="1">
      <alignment horizontal="center" vertical="center"/>
    </xf>
    <xf numFmtId="0" fontId="32" fillId="10" borderId="21" xfId="0" applyFont="1" applyFill="1" applyBorder="1"/>
    <xf numFmtId="43" fontId="31" fillId="10" borderId="21" xfId="0" applyNumberFormat="1" applyFont="1" applyFill="1" applyBorder="1" applyAlignment="1">
      <alignment horizontal="center" vertical="top"/>
    </xf>
    <xf numFmtId="0" fontId="31" fillId="10" borderId="21" xfId="0" applyFont="1" applyFill="1" applyBorder="1" applyAlignment="1">
      <alignment horizontal="center" vertical="top"/>
    </xf>
    <xf numFmtId="165" fontId="37" fillId="10" borderId="20" xfId="0" applyNumberFormat="1" applyFont="1" applyFill="1" applyBorder="1" applyAlignment="1">
      <alignment horizontal="center" vertical="center"/>
    </xf>
    <xf numFmtId="0" fontId="37" fillId="10" borderId="20" xfId="0" applyFont="1" applyFill="1" applyBorder="1"/>
    <xf numFmtId="0" fontId="37" fillId="10" borderId="20" xfId="0" applyFont="1" applyFill="1" applyBorder="1" applyAlignment="1">
      <alignment horizontal="center" vertical="center"/>
    </xf>
    <xf numFmtId="0" fontId="31" fillId="0" borderId="20" xfId="0" applyFont="1" applyBorder="1" applyAlignment="1">
      <alignment horizontal="center" vertical="center"/>
    </xf>
    <xf numFmtId="165" fontId="31" fillId="0" borderId="20" xfId="0" applyNumberFormat="1" applyFont="1" applyBorder="1" applyAlignment="1">
      <alignment horizontal="center" vertical="center"/>
    </xf>
    <xf numFmtId="2" fontId="4" fillId="0" borderId="20" xfId="1" applyNumberFormat="1" applyFont="1" applyBorder="1"/>
    <xf numFmtId="0" fontId="1" fillId="0" borderId="20" xfId="1" applyBorder="1" applyAlignment="1">
      <alignment wrapText="1"/>
    </xf>
    <xf numFmtId="0" fontId="1" fillId="0" borderId="15" xfId="0" applyFont="1" applyBorder="1" applyAlignment="1">
      <alignment horizontal="center"/>
    </xf>
    <xf numFmtId="0" fontId="1" fillId="0" borderId="15" xfId="0" applyFont="1" applyBorder="1"/>
    <xf numFmtId="2" fontId="1" fillId="0" borderId="15" xfId="0" applyNumberFormat="1" applyFont="1" applyBorder="1"/>
    <xf numFmtId="0" fontId="4" fillId="0" borderId="20" xfId="1" applyFont="1" applyBorder="1"/>
    <xf numFmtId="0" fontId="1" fillId="0" borderId="5" xfId="0" applyFont="1" applyBorder="1"/>
    <xf numFmtId="0" fontId="4" fillId="4" borderId="20" xfId="0" applyFont="1" applyFill="1" applyBorder="1" applyAlignment="1">
      <alignment horizontal="center" vertical="center" wrapText="1"/>
    </xf>
    <xf numFmtId="0" fontId="32" fillId="15" borderId="20" xfId="0" applyFont="1" applyFill="1" applyBorder="1" applyAlignment="1">
      <alignment horizontal="center" vertical="center"/>
    </xf>
    <xf numFmtId="165" fontId="31" fillId="16" borderId="20" xfId="0" applyNumberFormat="1" applyFont="1" applyFill="1" applyBorder="1" applyAlignment="1">
      <alignment horizontal="center" vertical="center"/>
    </xf>
    <xf numFmtId="0" fontId="31" fillId="16" borderId="20" xfId="0" applyFont="1" applyFill="1" applyBorder="1" applyAlignment="1">
      <alignment horizontal="center" vertical="center"/>
    </xf>
    <xf numFmtId="0" fontId="32" fillId="18" borderId="20" xfId="0" applyFont="1" applyFill="1" applyBorder="1" applyAlignment="1">
      <alignment horizontal="center" vertical="center"/>
    </xf>
    <xf numFmtId="2" fontId="32" fillId="18" borderId="20" xfId="0" applyNumberFormat="1" applyFont="1" applyFill="1" applyBorder="1" applyAlignment="1">
      <alignment horizontal="center" vertical="center"/>
    </xf>
    <xf numFmtId="10" fontId="32" fillId="18" borderId="20" xfId="0" applyNumberFormat="1" applyFont="1" applyFill="1" applyBorder="1" applyAlignment="1">
      <alignment horizontal="center" vertical="center" wrapText="1"/>
    </xf>
    <xf numFmtId="16" fontId="32" fillId="18" borderId="20" xfId="0" applyNumberFormat="1" applyFont="1" applyFill="1" applyBorder="1" applyAlignment="1">
      <alignment horizontal="center" vertical="center"/>
    </xf>
    <xf numFmtId="0" fontId="1" fillId="11" borderId="0" xfId="0" applyFont="1" applyFill="1"/>
    <xf numFmtId="0" fontId="1" fillId="19" borderId="0" xfId="0" applyFont="1" applyFill="1"/>
    <xf numFmtId="0" fontId="0" fillId="20" borderId="0" xfId="0" applyFill="1"/>
    <xf numFmtId="15" fontId="31" fillId="10" borderId="0" xfId="0" applyNumberFormat="1" applyFont="1" applyFill="1" applyAlignment="1">
      <alignment horizontal="center" vertical="center"/>
    </xf>
    <xf numFmtId="0" fontId="32" fillId="10" borderId="0" xfId="0" applyFont="1" applyFill="1"/>
    <xf numFmtId="43" fontId="31" fillId="10" borderId="0" xfId="0" applyNumberFormat="1" applyFont="1" applyFill="1" applyAlignment="1">
      <alignment horizontal="center" vertical="top"/>
    </xf>
    <xf numFmtId="0" fontId="31" fillId="10" borderId="0" xfId="0" applyFont="1" applyFill="1" applyAlignment="1">
      <alignment horizontal="center" vertical="top"/>
    </xf>
    <xf numFmtId="0" fontId="32" fillId="12" borderId="0" xfId="0" applyFont="1" applyFill="1" applyAlignment="1">
      <alignment horizontal="center" vertical="center"/>
    </xf>
    <xf numFmtId="2" fontId="32" fillId="12" borderId="0" xfId="0" applyNumberFormat="1" applyFont="1" applyFill="1" applyAlignment="1">
      <alignment horizontal="center" vertical="center"/>
    </xf>
    <xf numFmtId="10" fontId="32" fillId="12" borderId="0" xfId="0" applyNumberFormat="1" applyFont="1" applyFill="1" applyAlignment="1">
      <alignment horizontal="center" vertical="center" wrapText="1"/>
    </xf>
    <xf numFmtId="16" fontId="32" fillId="12" borderId="0" xfId="0" applyNumberFormat="1" applyFont="1" applyFill="1" applyAlignment="1">
      <alignment horizontal="center" vertical="center"/>
    </xf>
    <xf numFmtId="0" fontId="31" fillId="11" borderId="20" xfId="0" applyFont="1" applyFill="1" applyBorder="1" applyAlignment="1">
      <alignment horizontal="center" vertical="center"/>
    </xf>
    <xf numFmtId="16" fontId="32" fillId="10" borderId="20" xfId="0" applyNumberFormat="1" applyFont="1" applyFill="1" applyBorder="1" applyAlignment="1">
      <alignment horizontal="center" vertical="center"/>
    </xf>
    <xf numFmtId="15" fontId="31" fillId="17" borderId="20" xfId="0" applyNumberFormat="1" applyFont="1" applyFill="1" applyBorder="1" applyAlignment="1">
      <alignment horizontal="center" vertical="center"/>
    </xf>
    <xf numFmtId="0" fontId="32" fillId="17" borderId="20" xfId="0" applyFont="1" applyFill="1" applyBorder="1"/>
    <xf numFmtId="43" fontId="31" fillId="17" borderId="20" xfId="0" applyNumberFormat="1" applyFont="1" applyFill="1" applyBorder="1" applyAlignment="1">
      <alignment horizontal="center" vertical="top"/>
    </xf>
    <xf numFmtId="0" fontId="31" fillId="17" borderId="20" xfId="0" applyFont="1" applyFill="1" applyBorder="1" applyAlignment="1">
      <alignment horizontal="center" vertical="center"/>
    </xf>
    <xf numFmtId="0" fontId="31" fillId="17" borderId="20" xfId="0" applyFont="1" applyFill="1" applyBorder="1" applyAlignment="1">
      <alignment horizontal="center" vertical="top"/>
    </xf>
    <xf numFmtId="165" fontId="31" fillId="17" borderId="20" xfId="0" applyNumberFormat="1" applyFont="1" applyFill="1" applyBorder="1" applyAlignment="1">
      <alignment horizontal="center" vertical="center"/>
    </xf>
    <xf numFmtId="15" fontId="31" fillId="10" borderId="20" xfId="0" applyNumberFormat="1" applyFont="1" applyFill="1" applyBorder="1" applyAlignment="1">
      <alignment horizontal="center" vertical="center"/>
    </xf>
    <xf numFmtId="0" fontId="32" fillId="10" borderId="20" xfId="0" applyFont="1" applyFill="1" applyBorder="1"/>
    <xf numFmtId="43" fontId="31" fillId="10" borderId="20" xfId="0" applyNumberFormat="1" applyFont="1" applyFill="1" applyBorder="1" applyAlignment="1">
      <alignment horizontal="center" vertical="top"/>
    </xf>
    <xf numFmtId="0" fontId="31" fillId="10" borderId="20" xfId="0" applyFont="1" applyFill="1" applyBorder="1" applyAlignment="1">
      <alignment horizontal="center" vertical="top"/>
    </xf>
    <xf numFmtId="0" fontId="32" fillId="21" borderId="20" xfId="0" applyFont="1" applyFill="1" applyBorder="1" applyAlignment="1">
      <alignment horizontal="center" vertical="center"/>
    </xf>
    <xf numFmtId="165" fontId="31" fillId="22" borderId="20" xfId="0" applyNumberFormat="1" applyFont="1" applyFill="1" applyBorder="1" applyAlignment="1">
      <alignment horizontal="center" vertical="center"/>
    </xf>
    <xf numFmtId="0" fontId="31" fillId="22" borderId="20" xfId="0" applyFont="1" applyFill="1" applyBorder="1" applyAlignment="1">
      <alignment horizontal="center" vertical="center"/>
    </xf>
    <xf numFmtId="2" fontId="32" fillId="21" borderId="20" xfId="0" applyNumberFormat="1" applyFont="1" applyFill="1" applyBorder="1" applyAlignment="1">
      <alignment horizontal="center" vertical="center"/>
    </xf>
    <xf numFmtId="10" fontId="32" fillId="21" borderId="20" xfId="0" applyNumberFormat="1" applyFont="1" applyFill="1" applyBorder="1" applyAlignment="1">
      <alignment horizontal="center" vertical="center" wrapText="1"/>
    </xf>
    <xf numFmtId="16" fontId="32" fillId="21" borderId="20" xfId="0" applyNumberFormat="1" applyFont="1" applyFill="1" applyBorder="1" applyAlignment="1">
      <alignment horizontal="center" vertical="center"/>
    </xf>
    <xf numFmtId="0" fontId="31" fillId="22" borderId="21" xfId="0" applyFont="1" applyFill="1" applyBorder="1" applyAlignment="1">
      <alignment horizontal="center" vertical="center"/>
    </xf>
    <xf numFmtId="165" fontId="31" fillId="22" borderId="21" xfId="0" applyNumberFormat="1" applyFont="1" applyFill="1" applyBorder="1" applyAlignment="1">
      <alignment horizontal="center" vertical="center"/>
    </xf>
    <xf numFmtId="15" fontId="31" fillId="22" borderId="21" xfId="0" applyNumberFormat="1" applyFont="1" applyFill="1" applyBorder="1" applyAlignment="1">
      <alignment horizontal="center" vertical="center"/>
    </xf>
    <xf numFmtId="0" fontId="32" fillId="22" borderId="21" xfId="0" applyFont="1" applyFill="1" applyBorder="1"/>
    <xf numFmtId="43" fontId="31" fillId="22" borderId="21" xfId="0" applyNumberFormat="1" applyFont="1" applyFill="1" applyBorder="1" applyAlignment="1">
      <alignment horizontal="center" vertical="top"/>
    </xf>
    <xf numFmtId="0" fontId="31" fillId="22" borderId="21" xfId="0" applyFont="1" applyFill="1" applyBorder="1" applyAlignment="1">
      <alignment horizontal="center" vertical="top"/>
    </xf>
    <xf numFmtId="2" fontId="32" fillId="15" borderId="20" xfId="0" applyNumberFormat="1" applyFont="1" applyFill="1" applyBorder="1" applyAlignment="1">
      <alignment horizontal="center" vertical="center"/>
    </xf>
    <xf numFmtId="10" fontId="32" fillId="15" borderId="20" xfId="0" applyNumberFormat="1" applyFont="1" applyFill="1" applyBorder="1" applyAlignment="1">
      <alignment horizontal="center" vertical="center" wrapText="1"/>
    </xf>
    <xf numFmtId="16" fontId="32" fillId="15" borderId="20" xfId="0" applyNumberFormat="1" applyFont="1" applyFill="1" applyBorder="1" applyAlignment="1">
      <alignment horizontal="center" vertical="center"/>
    </xf>
    <xf numFmtId="0" fontId="1" fillId="0" borderId="20" xfId="3" applyBorder="1"/>
    <xf numFmtId="2" fontId="1" fillId="0" borderId="20" xfId="3" applyNumberFormat="1" applyBorder="1"/>
    <xf numFmtId="0" fontId="31" fillId="11" borderId="0" xfId="0" applyFont="1" applyFill="1" applyAlignment="1">
      <alignment horizontal="center" vertical="center"/>
    </xf>
    <xf numFmtId="0" fontId="32" fillId="10" borderId="0" xfId="0" applyFont="1" applyFill="1" applyAlignment="1">
      <alignment horizontal="center" vertical="center"/>
    </xf>
    <xf numFmtId="16" fontId="32" fillId="10" borderId="0" xfId="0" applyNumberFormat="1" applyFont="1" applyFill="1" applyAlignment="1">
      <alignment horizontal="center" vertical="center"/>
    </xf>
    <xf numFmtId="2" fontId="32" fillId="10" borderId="0" xfId="0" applyNumberFormat="1" applyFont="1" applyFill="1" applyAlignment="1">
      <alignment horizontal="center" vertical="center"/>
    </xf>
    <xf numFmtId="166" fontId="32" fillId="10" borderId="0" xfId="0" applyNumberFormat="1" applyFont="1" applyFill="1" applyAlignment="1">
      <alignment horizontal="center" vertical="center"/>
    </xf>
    <xf numFmtId="2" fontId="32" fillId="12" borderId="20" xfId="0" applyNumberFormat="1" applyFont="1" applyFill="1" applyBorder="1" applyAlignment="1">
      <alignment horizontal="center" vertical="center"/>
    </xf>
    <xf numFmtId="10" fontId="32" fillId="12" borderId="20" xfId="0" applyNumberFormat="1" applyFont="1" applyFill="1" applyBorder="1" applyAlignment="1">
      <alignment horizontal="center" vertical="center" wrapText="1"/>
    </xf>
    <xf numFmtId="16" fontId="32" fillId="12" borderId="20" xfId="0" applyNumberFormat="1" applyFont="1" applyFill="1" applyBorder="1" applyAlignment="1">
      <alignment horizontal="center" vertical="center"/>
    </xf>
    <xf numFmtId="0" fontId="31" fillId="23" borderId="20" xfId="0" applyFont="1" applyFill="1" applyBorder="1"/>
    <xf numFmtId="0" fontId="31" fillId="23" borderId="20" xfId="0" applyFont="1" applyFill="1" applyBorder="1" applyAlignment="1">
      <alignment horizontal="center" vertical="center"/>
    </xf>
    <xf numFmtId="0" fontId="32" fillId="23" borderId="20" xfId="0" applyFont="1" applyFill="1" applyBorder="1" applyAlignment="1">
      <alignment horizontal="center" vertical="center"/>
    </xf>
    <xf numFmtId="16" fontId="32" fillId="23" borderId="20" xfId="0" applyNumberFormat="1" applyFont="1" applyFill="1" applyBorder="1" applyAlignment="1">
      <alignment horizontal="center" vertical="center"/>
    </xf>
    <xf numFmtId="0" fontId="32" fillId="24" borderId="20" xfId="0" applyFont="1" applyFill="1" applyBorder="1" applyAlignment="1">
      <alignment horizontal="center" vertical="center"/>
    </xf>
    <xf numFmtId="2" fontId="32" fillId="23" borderId="20" xfId="0" applyNumberFormat="1" applyFont="1" applyFill="1" applyBorder="1" applyAlignment="1">
      <alignment horizontal="center" vertical="center"/>
    </xf>
    <xf numFmtId="166" fontId="32" fillId="23" borderId="20" xfId="0" applyNumberFormat="1" applyFont="1" applyFill="1" applyBorder="1" applyAlignment="1">
      <alignment horizontal="center" vertical="center"/>
    </xf>
    <xf numFmtId="165" fontId="31" fillId="23" borderId="20" xfId="0" applyNumberFormat="1" applyFont="1" applyFill="1" applyBorder="1" applyAlignment="1">
      <alignment horizontal="center" vertical="center"/>
    </xf>
    <xf numFmtId="0" fontId="37" fillId="22" borderId="20" xfId="0" applyFont="1" applyFill="1" applyBorder="1"/>
    <xf numFmtId="0" fontId="37" fillId="22" borderId="20" xfId="0" applyFont="1" applyFill="1" applyBorder="1" applyAlignment="1">
      <alignment horizontal="center" vertical="center"/>
    </xf>
    <xf numFmtId="15" fontId="31" fillId="22" borderId="20" xfId="0" applyNumberFormat="1" applyFont="1" applyFill="1" applyBorder="1" applyAlignment="1">
      <alignment horizontal="center" vertical="center"/>
    </xf>
    <xf numFmtId="0" fontId="32" fillId="22" borderId="20" xfId="0" applyFont="1" applyFill="1" applyBorder="1"/>
    <xf numFmtId="43" fontId="31" fillId="22" borderId="20" xfId="0" applyNumberFormat="1" applyFont="1" applyFill="1" applyBorder="1" applyAlignment="1">
      <alignment horizontal="center" vertical="top"/>
    </xf>
    <xf numFmtId="0" fontId="31" fillId="22" borderId="20" xfId="0" applyFont="1" applyFill="1" applyBorder="1" applyAlignment="1">
      <alignment horizontal="center" vertical="top"/>
    </xf>
    <xf numFmtId="15" fontId="31" fillId="16" borderId="20" xfId="0" applyNumberFormat="1" applyFont="1" applyFill="1" applyBorder="1" applyAlignment="1">
      <alignment horizontal="center" vertical="center"/>
    </xf>
    <xf numFmtId="0" fontId="32" fillId="16" borderId="20" xfId="0" applyFont="1" applyFill="1" applyBorder="1"/>
    <xf numFmtId="43" fontId="31" fillId="16" borderId="20" xfId="0" applyNumberFormat="1" applyFont="1" applyFill="1" applyBorder="1" applyAlignment="1">
      <alignment horizontal="center" vertical="top"/>
    </xf>
    <xf numFmtId="0" fontId="31" fillId="16" borderId="20" xfId="0" applyFont="1" applyFill="1" applyBorder="1" applyAlignment="1">
      <alignment horizontal="center" vertical="top"/>
    </xf>
    <xf numFmtId="165" fontId="31" fillId="25" borderId="21" xfId="0" applyNumberFormat="1" applyFont="1" applyFill="1" applyBorder="1" applyAlignment="1">
      <alignment horizontal="center" vertical="center"/>
    </xf>
    <xf numFmtId="15" fontId="31" fillId="25" borderId="21" xfId="0" applyNumberFormat="1" applyFont="1" applyFill="1" applyBorder="1" applyAlignment="1">
      <alignment horizontal="center" vertical="center"/>
    </xf>
    <xf numFmtId="0" fontId="32" fillId="25" borderId="21" xfId="0" applyFont="1" applyFill="1" applyBorder="1"/>
    <xf numFmtId="43" fontId="31" fillId="25" borderId="21" xfId="0" applyNumberFormat="1" applyFont="1" applyFill="1" applyBorder="1" applyAlignment="1">
      <alignment horizontal="center" vertical="top"/>
    </xf>
    <xf numFmtId="0" fontId="31" fillId="25" borderId="21" xfId="0" applyFont="1" applyFill="1" applyBorder="1" applyAlignment="1">
      <alignment horizontal="center" vertical="center"/>
    </xf>
    <xf numFmtId="0" fontId="31" fillId="25" borderId="21" xfId="0" applyFont="1" applyFill="1" applyBorder="1" applyAlignment="1">
      <alignment horizontal="center" vertical="top"/>
    </xf>
    <xf numFmtId="0" fontId="32" fillId="26" borderId="20" xfId="0" applyFont="1" applyFill="1" applyBorder="1" applyAlignment="1">
      <alignment horizontal="center" vertical="center"/>
    </xf>
    <xf numFmtId="2" fontId="32" fillId="26" borderId="20" xfId="0" applyNumberFormat="1" applyFont="1" applyFill="1" applyBorder="1" applyAlignment="1">
      <alignment horizontal="center" vertical="center"/>
    </xf>
    <xf numFmtId="10" fontId="32" fillId="26" borderId="20" xfId="0" applyNumberFormat="1" applyFont="1" applyFill="1" applyBorder="1" applyAlignment="1">
      <alignment horizontal="center" vertical="center" wrapText="1"/>
    </xf>
    <xf numFmtId="16" fontId="32" fillId="26" borderId="20" xfId="0" applyNumberFormat="1" applyFont="1" applyFill="1" applyBorder="1" applyAlignment="1">
      <alignment horizontal="center" vertical="center"/>
    </xf>
    <xf numFmtId="0" fontId="32" fillId="21" borderId="21" xfId="0" applyFont="1" applyFill="1" applyBorder="1" applyAlignment="1">
      <alignment horizontal="center" vertical="center"/>
    </xf>
    <xf numFmtId="16" fontId="32" fillId="24" borderId="21" xfId="0" applyNumberFormat="1" applyFont="1" applyFill="1" applyBorder="1" applyAlignment="1">
      <alignment horizontal="center" vertical="center"/>
    </xf>
    <xf numFmtId="16" fontId="37" fillId="22" borderId="20" xfId="0" applyNumberFormat="1" applyFont="1" applyFill="1" applyBorder="1" applyAlignment="1">
      <alignment horizontal="center" vertical="center"/>
    </xf>
    <xf numFmtId="2" fontId="37" fillId="22" borderId="20" xfId="0" applyNumberFormat="1" applyFont="1" applyFill="1" applyBorder="1" applyAlignment="1">
      <alignment horizontal="center" vertical="center"/>
    </xf>
    <xf numFmtId="0" fontId="37" fillId="21" borderId="21" xfId="0" applyFont="1" applyFill="1" applyBorder="1" applyAlignment="1">
      <alignment horizontal="center" vertical="center"/>
    </xf>
    <xf numFmtId="16" fontId="37" fillId="21" borderId="21" xfId="0" applyNumberFormat="1" applyFont="1" applyFill="1" applyBorder="1" applyAlignment="1">
      <alignment horizontal="center" vertical="center"/>
    </xf>
    <xf numFmtId="166" fontId="37" fillId="22" borderId="20" xfId="0" applyNumberFormat="1" applyFont="1" applyFill="1" applyBorder="1" applyAlignment="1">
      <alignment horizontal="center" vertical="center"/>
    </xf>
    <xf numFmtId="0" fontId="32" fillId="24" borderId="21" xfId="0" applyFont="1" applyFill="1" applyBorder="1" applyAlignment="1">
      <alignment horizontal="center" vertical="center"/>
    </xf>
    <xf numFmtId="1" fontId="31" fillId="22" borderId="20" xfId="0" applyNumberFormat="1" applyFont="1" applyFill="1" applyBorder="1" applyAlignment="1">
      <alignment horizontal="center" vertical="center"/>
    </xf>
    <xf numFmtId="165" fontId="31" fillId="27" borderId="20" xfId="0" applyNumberFormat="1" applyFont="1" applyFill="1" applyBorder="1" applyAlignment="1">
      <alignment horizontal="center" vertical="center"/>
    </xf>
    <xf numFmtId="0" fontId="1" fillId="19" borderId="0" xfId="0" applyFont="1" applyFill="1" applyAlignment="1">
      <alignment horizontal="center"/>
    </xf>
    <xf numFmtId="0" fontId="32" fillId="22" borderId="20" xfId="0" applyFont="1" applyFill="1" applyBorder="1" applyAlignment="1">
      <alignment horizontal="center" vertical="center"/>
    </xf>
    <xf numFmtId="2" fontId="32" fillId="22" borderId="20" xfId="0" applyNumberFormat="1" applyFont="1" applyFill="1" applyBorder="1" applyAlignment="1">
      <alignment horizontal="center" vertical="center"/>
    </xf>
    <xf numFmtId="166" fontId="32" fillId="22" borderId="20" xfId="0" applyNumberFormat="1" applyFont="1" applyFill="1" applyBorder="1" applyAlignment="1">
      <alignment horizontal="center" vertical="center"/>
    </xf>
    <xf numFmtId="16" fontId="37" fillId="21" borderId="20" xfId="0" applyNumberFormat="1" applyFont="1" applyFill="1" applyBorder="1" applyAlignment="1">
      <alignment horizontal="center" vertical="center"/>
    </xf>
    <xf numFmtId="0" fontId="31" fillId="22" borderId="20" xfId="0" applyFont="1" applyFill="1" applyBorder="1"/>
    <xf numFmtId="0" fontId="31" fillId="28" borderId="20" xfId="0" applyFont="1" applyFill="1" applyBorder="1" applyAlignment="1">
      <alignment horizontal="center" vertical="center"/>
    </xf>
    <xf numFmtId="165" fontId="31" fillId="16" borderId="21" xfId="0" applyNumberFormat="1" applyFont="1" applyFill="1" applyBorder="1" applyAlignment="1">
      <alignment horizontal="center" vertical="center"/>
    </xf>
    <xf numFmtId="0" fontId="31" fillId="16" borderId="20" xfId="0" applyFont="1" applyFill="1" applyBorder="1"/>
    <xf numFmtId="0" fontId="32" fillId="16" borderId="20" xfId="0" applyFont="1" applyFill="1" applyBorder="1" applyAlignment="1">
      <alignment horizontal="center" vertical="center"/>
    </xf>
    <xf numFmtId="16" fontId="32" fillId="16" borderId="20" xfId="0" applyNumberFormat="1" applyFont="1" applyFill="1" applyBorder="1" applyAlignment="1">
      <alignment horizontal="center" vertical="center"/>
    </xf>
    <xf numFmtId="0" fontId="32" fillId="15" borderId="21" xfId="0" applyFont="1" applyFill="1" applyBorder="1" applyAlignment="1">
      <alignment horizontal="center" vertical="center"/>
    </xf>
    <xf numFmtId="0" fontId="37" fillId="16" borderId="20" xfId="0" applyFont="1" applyFill="1" applyBorder="1" applyAlignment="1">
      <alignment horizontal="center" vertical="center"/>
    </xf>
    <xf numFmtId="2" fontId="37" fillId="16" borderId="20" xfId="0" applyNumberFormat="1" applyFont="1" applyFill="1" applyBorder="1" applyAlignment="1">
      <alignment horizontal="center" vertical="center"/>
    </xf>
    <xf numFmtId="166" fontId="37" fillId="16" borderId="20" xfId="0" applyNumberFormat="1" applyFont="1" applyFill="1" applyBorder="1" applyAlignment="1">
      <alignment horizontal="center" vertical="center"/>
    </xf>
    <xf numFmtId="16" fontId="37" fillId="12" borderId="20" xfId="0" applyNumberFormat="1" applyFont="1" applyFill="1" applyBorder="1" applyAlignment="1">
      <alignment horizontal="center" vertical="center"/>
    </xf>
    <xf numFmtId="16" fontId="37" fillId="10" borderId="20" xfId="0" applyNumberFormat="1" applyFont="1" applyFill="1" applyBorder="1" applyAlignment="1">
      <alignment horizontal="center" vertical="center"/>
    </xf>
    <xf numFmtId="2" fontId="37" fillId="10" borderId="20" xfId="0" applyNumberFormat="1" applyFont="1" applyFill="1" applyBorder="1" applyAlignment="1">
      <alignment horizontal="center" vertical="center"/>
    </xf>
    <xf numFmtId="166" fontId="37" fillId="10" borderId="21" xfId="0" applyNumberFormat="1" applyFont="1" applyFill="1" applyBorder="1" applyAlignment="1">
      <alignment horizontal="center" vertical="center"/>
    </xf>
    <xf numFmtId="16" fontId="37" fillId="12" borderId="21" xfId="0" applyNumberFormat="1" applyFont="1" applyFill="1" applyBorder="1" applyAlignment="1">
      <alignment horizontal="center" vertical="center"/>
    </xf>
    <xf numFmtId="0" fontId="37" fillId="12" borderId="21" xfId="0" applyFont="1" applyFill="1" applyBorder="1" applyAlignment="1">
      <alignment horizontal="center" vertical="center"/>
    </xf>
    <xf numFmtId="16" fontId="37" fillId="15" borderId="20" xfId="0" applyNumberFormat="1" applyFont="1" applyFill="1" applyBorder="1" applyAlignment="1">
      <alignment horizontal="center" vertical="center"/>
    </xf>
    <xf numFmtId="0" fontId="37" fillId="16" borderId="20" xfId="0" applyFont="1" applyFill="1" applyBorder="1"/>
    <xf numFmtId="16" fontId="37" fillId="16" borderId="20" xfId="0" applyNumberFormat="1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 wrapText="1"/>
    </xf>
    <xf numFmtId="0" fontId="8" fillId="0" borderId="11" xfId="0" applyFont="1" applyBorder="1"/>
    <xf numFmtId="0" fontId="8" fillId="0" borderId="12" xfId="0" applyFont="1" applyBorder="1"/>
    <xf numFmtId="0" fontId="4" fillId="4" borderId="7" xfId="0" applyFont="1" applyFill="1" applyBorder="1" applyAlignment="1">
      <alignment horizontal="center" vertical="center" wrapText="1"/>
    </xf>
    <xf numFmtId="0" fontId="8" fillId="0" borderId="14" xfId="0" applyFont="1" applyBorder="1"/>
    <xf numFmtId="0" fontId="4" fillId="4" borderId="8" xfId="0" applyFont="1" applyFill="1" applyBorder="1" applyAlignment="1">
      <alignment horizontal="left" vertical="center" wrapText="1"/>
    </xf>
    <xf numFmtId="0" fontId="8" fillId="0" borderId="15" xfId="0" applyFont="1" applyBorder="1"/>
    <xf numFmtId="0" fontId="8" fillId="0" borderId="17" xfId="0" applyFont="1" applyBorder="1"/>
    <xf numFmtId="0" fontId="8" fillId="0" borderId="18" xfId="0" applyFont="1" applyBorder="1"/>
    <xf numFmtId="0" fontId="4" fillId="4" borderId="8" xfId="0" applyFont="1" applyFill="1" applyBorder="1" applyAlignment="1">
      <alignment horizontal="center" vertical="center" wrapText="1"/>
    </xf>
    <xf numFmtId="0" fontId="21" fillId="2" borderId="0" xfId="0" applyFont="1" applyFill="1"/>
    <xf numFmtId="0" fontId="8" fillId="0" borderId="0" xfId="0" applyFont="1"/>
    <xf numFmtId="2" fontId="26" fillId="2" borderId="0" xfId="0" applyNumberFormat="1" applyFont="1" applyFill="1" applyAlignment="1">
      <alignment horizontal="left" wrapText="1"/>
    </xf>
    <xf numFmtId="0" fontId="32" fillId="22" borderId="22" xfId="0" applyFont="1" applyFill="1" applyBorder="1" applyAlignment="1">
      <alignment horizontal="center" vertical="center"/>
    </xf>
    <xf numFmtId="0" fontId="32" fillId="22" borderId="21" xfId="0" applyFont="1" applyFill="1" applyBorder="1" applyAlignment="1">
      <alignment horizontal="center" vertical="center"/>
    </xf>
    <xf numFmtId="0" fontId="32" fillId="21" borderId="22" xfId="0" applyFont="1" applyFill="1" applyBorder="1" applyAlignment="1">
      <alignment horizontal="center" vertical="center"/>
    </xf>
    <xf numFmtId="0" fontId="32" fillId="21" borderId="21" xfId="0" applyFont="1" applyFill="1" applyBorder="1" applyAlignment="1">
      <alignment horizontal="center" vertical="center"/>
    </xf>
    <xf numFmtId="165" fontId="31" fillId="22" borderId="22" xfId="0" applyNumberFormat="1" applyFont="1" applyFill="1" applyBorder="1" applyAlignment="1">
      <alignment horizontal="center" vertical="center"/>
    </xf>
    <xf numFmtId="165" fontId="31" fillId="22" borderId="21" xfId="0" applyNumberFormat="1" applyFont="1" applyFill="1" applyBorder="1" applyAlignment="1">
      <alignment horizontal="center" vertical="center"/>
    </xf>
    <xf numFmtId="166" fontId="37" fillId="10" borderId="22" xfId="0" applyNumberFormat="1" applyFont="1" applyFill="1" applyBorder="1" applyAlignment="1">
      <alignment horizontal="center" vertical="center"/>
    </xf>
    <xf numFmtId="166" fontId="37" fillId="10" borderId="21" xfId="0" applyNumberFormat="1" applyFont="1" applyFill="1" applyBorder="1" applyAlignment="1">
      <alignment horizontal="center" vertical="center"/>
    </xf>
    <xf numFmtId="0" fontId="32" fillId="12" borderId="22" xfId="0" applyFont="1" applyFill="1" applyBorder="1" applyAlignment="1">
      <alignment horizontal="center" vertical="center"/>
    </xf>
    <xf numFmtId="0" fontId="32" fillId="12" borderId="21" xfId="0" applyFont="1" applyFill="1" applyBorder="1" applyAlignment="1">
      <alignment horizontal="center" vertical="center"/>
    </xf>
    <xf numFmtId="165" fontId="31" fillId="10" borderId="22" xfId="0" applyNumberFormat="1" applyFont="1" applyFill="1" applyBorder="1" applyAlignment="1">
      <alignment horizontal="center" vertical="center"/>
    </xf>
    <xf numFmtId="165" fontId="31" fillId="10" borderId="21" xfId="0" applyNumberFormat="1" applyFont="1" applyFill="1" applyBorder="1" applyAlignment="1">
      <alignment horizontal="center" vertical="center"/>
    </xf>
    <xf numFmtId="166" fontId="37" fillId="22" borderId="22" xfId="0" applyNumberFormat="1" applyFont="1" applyFill="1" applyBorder="1" applyAlignment="1">
      <alignment horizontal="center" vertical="center"/>
    </xf>
    <xf numFmtId="166" fontId="37" fillId="22" borderId="21" xfId="0" applyNumberFormat="1" applyFont="1" applyFill="1" applyBorder="1" applyAlignment="1">
      <alignment horizontal="center" vertical="center"/>
    </xf>
    <xf numFmtId="16" fontId="37" fillId="21" borderId="22" xfId="0" applyNumberFormat="1" applyFont="1" applyFill="1" applyBorder="1" applyAlignment="1">
      <alignment horizontal="center" vertical="center"/>
    </xf>
    <xf numFmtId="16" fontId="37" fillId="21" borderId="21" xfId="0" applyNumberFormat="1" applyFont="1" applyFill="1" applyBorder="1" applyAlignment="1">
      <alignment horizontal="center" vertical="center"/>
    </xf>
    <xf numFmtId="0" fontId="31" fillId="22" borderId="22" xfId="0" applyFont="1" applyFill="1" applyBorder="1" applyAlignment="1">
      <alignment horizontal="center" vertical="center"/>
    </xf>
    <xf numFmtId="0" fontId="31" fillId="22" borderId="21" xfId="0" applyFont="1" applyFill="1" applyBorder="1" applyAlignment="1">
      <alignment horizontal="center" vertical="center"/>
    </xf>
    <xf numFmtId="0" fontId="37" fillId="12" borderId="22" xfId="0" applyFont="1" applyFill="1" applyBorder="1" applyAlignment="1">
      <alignment horizontal="center" vertical="center"/>
    </xf>
    <xf numFmtId="0" fontId="37" fillId="12" borderId="21" xfId="0" applyFont="1" applyFill="1" applyBorder="1" applyAlignment="1">
      <alignment horizontal="center" vertical="center"/>
    </xf>
    <xf numFmtId="16" fontId="37" fillId="12" borderId="22" xfId="0" applyNumberFormat="1" applyFont="1" applyFill="1" applyBorder="1" applyAlignment="1">
      <alignment horizontal="center" vertical="center"/>
    </xf>
    <xf numFmtId="0" fontId="37" fillId="21" borderId="22" xfId="0" applyFont="1" applyFill="1" applyBorder="1" applyAlignment="1">
      <alignment horizontal="center" vertical="center"/>
    </xf>
    <xf numFmtId="0" fontId="37" fillId="21" borderId="21" xfId="0" applyFont="1" applyFill="1" applyBorder="1" applyAlignment="1">
      <alignment horizontal="center" vertical="center"/>
    </xf>
  </cellXfs>
  <cellStyles count="4">
    <cellStyle name="Hyperlink" xfId="2" builtinId="8"/>
    <cellStyle name="Normal" xfId="0" builtinId="0"/>
    <cellStyle name="Normal 7" xfId="1"/>
    <cellStyle name="Normal 7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4286250</xdr:colOff>
      <xdr:row>0</xdr:row>
      <xdr:rowOff>133350</xdr:rowOff>
    </xdr:from>
    <xdr:to>
      <xdr:col>5</xdr:col>
      <xdr:colOff>514350</xdr:colOff>
      <xdr:row>4</xdr:row>
      <xdr:rowOff>38100</xdr:rowOff>
    </xdr:to>
    <xdr:pic>
      <xdr:nvPicPr>
        <xdr:cNvPr id="2" name="image00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5257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211</xdr:row>
      <xdr:rowOff>0</xdr:rowOff>
    </xdr:from>
    <xdr:to>
      <xdr:col>11</xdr:col>
      <xdr:colOff>123825</xdr:colOff>
      <xdr:row>225</xdr:row>
      <xdr:rowOff>38100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8</xdr:col>
      <xdr:colOff>76200</xdr:colOff>
      <xdr:row>0</xdr:row>
      <xdr:rowOff>76200</xdr:rowOff>
    </xdr:from>
    <xdr:to>
      <xdr:col>11</xdr:col>
      <xdr:colOff>0</xdr:colOff>
      <xdr:row>4</xdr:row>
      <xdr:rowOff>0</xdr:rowOff>
    </xdr:to>
    <xdr:pic>
      <xdr:nvPicPr>
        <xdr:cNvPr id="3" name="image01.jpg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362200" cy="41910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100853</xdr:colOff>
      <xdr:row>215</xdr:row>
      <xdr:rowOff>89647</xdr:rowOff>
    </xdr:from>
    <xdr:to>
      <xdr:col>4</xdr:col>
      <xdr:colOff>605118</xdr:colOff>
      <xdr:row>220</xdr:row>
      <xdr:rowOff>72814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853" y="32474647"/>
          <a:ext cx="3608294" cy="76757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219</xdr:row>
      <xdr:rowOff>95250</xdr:rowOff>
    </xdr:from>
    <xdr:to>
      <xdr:col>9</xdr:col>
      <xdr:colOff>333375</xdr:colOff>
      <xdr:row>224</xdr:row>
      <xdr:rowOff>85725</xdr:rowOff>
    </xdr:to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xmlns="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3.jpg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895475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9</xdr:col>
      <xdr:colOff>179294</xdr:colOff>
      <xdr:row>218</xdr:row>
      <xdr:rowOff>78441</xdr:rowOff>
    </xdr:from>
    <xdr:to>
      <xdr:col>14</xdr:col>
      <xdr:colOff>336176</xdr:colOff>
      <xdr:row>223</xdr:row>
      <xdr:rowOff>61607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3588" y="34951147"/>
          <a:ext cx="3608294" cy="76757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331694</xdr:colOff>
      <xdr:row>512</xdr:row>
      <xdr:rowOff>4482</xdr:rowOff>
    </xdr:from>
    <xdr:to>
      <xdr:col>12</xdr:col>
      <xdr:colOff>208430</xdr:colOff>
      <xdr:row>521</xdr:row>
      <xdr:rowOff>143435</xdr:rowOff>
    </xdr:to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xmlns="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497606" y="81213511"/>
          <a:ext cx="3541059" cy="155089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5.jpg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209800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0</xdr:colOff>
      <xdr:row>512</xdr:row>
      <xdr:rowOff>100852</xdr:rowOff>
    </xdr:from>
    <xdr:to>
      <xdr:col>5</xdr:col>
      <xdr:colOff>212911</xdr:colOff>
      <xdr:row>516</xdr:row>
      <xdr:rowOff>112058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1152999"/>
          <a:ext cx="3966882" cy="63873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123825</xdr:rowOff>
    </xdr:from>
    <xdr:to>
      <xdr:col>3</xdr:col>
      <xdr:colOff>1609725</xdr:colOff>
      <xdr:row>4</xdr:row>
      <xdr:rowOff>38100</xdr:rowOff>
    </xdr:to>
    <xdr:pic>
      <xdr:nvPicPr>
        <xdr:cNvPr id="2" name="image07.jpg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3352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</xdr:row>
      <xdr:rowOff>0</xdr:rowOff>
    </xdr:from>
    <xdr:to>
      <xdr:col>11</xdr:col>
      <xdr:colOff>314325</xdr:colOff>
      <xdr:row>4</xdr:row>
      <xdr:rowOff>38100</xdr:rowOff>
    </xdr:to>
    <xdr:pic>
      <xdr:nvPicPr>
        <xdr:cNvPr id="2" name="image08.jpg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743200" cy="51435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00"/>
  <sheetViews>
    <sheetView tabSelected="1" workbookViewId="0">
      <selection activeCell="C19" sqref="C19"/>
    </sheetView>
  </sheetViews>
  <sheetFormatPr defaultColWidth="17.285156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44980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237" t="s">
        <v>4</v>
      </c>
      <c r="D13" s="14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237" t="s">
        <v>6</v>
      </c>
      <c r="D14" s="14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5">
        <v>3</v>
      </c>
      <c r="C15" s="238" t="s">
        <v>8</v>
      </c>
      <c r="D15" s="14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6">
        <v>4</v>
      </c>
      <c r="C16" s="237" t="s">
        <v>10</v>
      </c>
      <c r="D16" s="17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6">
        <v>5</v>
      </c>
      <c r="C17" s="237" t="s">
        <v>12</v>
      </c>
      <c r="D17" s="18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19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19"/>
  <sheetViews>
    <sheetView zoomScale="85" zoomScaleNormal="85" workbookViewId="0">
      <pane ySplit="10" topLeftCell="A11" activePane="bottomLeft" state="frozen"/>
      <selection activeCell="B10" sqref="B10:M216"/>
      <selection pane="bottomLeft" activeCell="D15" sqref="D15"/>
    </sheetView>
  </sheetViews>
  <sheetFormatPr defaultColWidth="17.285156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1"/>
      <c r="O2" s="1"/>
      <c r="P2" s="1"/>
    </row>
    <row r="3" spans="1:16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1"/>
      <c r="O3" s="1"/>
      <c r="P3" s="1"/>
    </row>
    <row r="4" spans="1:16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40" t="s">
        <v>14</v>
      </c>
      <c r="N5" s="1"/>
      <c r="O5" s="1"/>
      <c r="P5" s="1"/>
    </row>
    <row r="6" spans="1:16" ht="16.5" customHeight="1">
      <c r="A6" s="21" t="s">
        <v>15</v>
      </c>
      <c r="B6" s="21"/>
      <c r="C6" s="1"/>
      <c r="D6" s="1"/>
      <c r="E6" s="1"/>
      <c r="F6" s="1"/>
      <c r="G6" s="1"/>
      <c r="H6" s="1"/>
      <c r="I6" s="1"/>
      <c r="J6" s="1"/>
      <c r="K6" s="1"/>
      <c r="L6" s="7">
        <f>Main!B10</f>
        <v>44980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2"/>
      <c r="B8" s="22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387" t="s">
        <v>16</v>
      </c>
      <c r="B9" s="389" t="s">
        <v>17</v>
      </c>
      <c r="C9" s="389" t="s">
        <v>18</v>
      </c>
      <c r="D9" s="389" t="s">
        <v>19</v>
      </c>
      <c r="E9" s="23" t="s">
        <v>20</v>
      </c>
      <c r="F9" s="23" t="s">
        <v>21</v>
      </c>
      <c r="G9" s="384" t="s">
        <v>22</v>
      </c>
      <c r="H9" s="385"/>
      <c r="I9" s="386"/>
      <c r="J9" s="384" t="s">
        <v>23</v>
      </c>
      <c r="K9" s="385"/>
      <c r="L9" s="386"/>
      <c r="M9" s="23"/>
      <c r="N9" s="24"/>
      <c r="O9" s="24"/>
      <c r="P9" s="24"/>
    </row>
    <row r="10" spans="1:16" ht="59.25" customHeight="1">
      <c r="A10" s="388"/>
      <c r="B10" s="390"/>
      <c r="C10" s="390"/>
      <c r="D10" s="390"/>
      <c r="E10" s="25" t="s">
        <v>24</v>
      </c>
      <c r="F10" s="25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6" t="s">
        <v>32</v>
      </c>
      <c r="O10" s="26" t="s">
        <v>33</v>
      </c>
      <c r="P10" s="27" t="s">
        <v>34</v>
      </c>
    </row>
    <row r="11" spans="1:16" ht="12.75" customHeight="1">
      <c r="A11" s="28">
        <v>1</v>
      </c>
      <c r="B11" s="29" t="s">
        <v>35</v>
      </c>
      <c r="C11" s="30" t="s">
        <v>37</v>
      </c>
      <c r="D11" s="31">
        <v>44980</v>
      </c>
      <c r="E11" s="32">
        <v>17566.900000000001</v>
      </c>
      <c r="F11" s="32">
        <v>17631.466666666671</v>
      </c>
      <c r="G11" s="33">
        <v>17467.983333333341</v>
      </c>
      <c r="H11" s="33">
        <v>17369.066666666669</v>
      </c>
      <c r="I11" s="33">
        <v>17205.583333333339</v>
      </c>
      <c r="J11" s="33">
        <v>17730.383333333342</v>
      </c>
      <c r="K11" s="33">
        <v>17893.866666666672</v>
      </c>
      <c r="L11" s="33">
        <v>17992.783333333344</v>
      </c>
      <c r="M11" s="34">
        <v>17794.95</v>
      </c>
      <c r="N11" s="34">
        <v>17532.55</v>
      </c>
      <c r="O11" s="35">
        <v>13284300</v>
      </c>
      <c r="P11" s="36">
        <v>0.1083504023561509</v>
      </c>
    </row>
    <row r="12" spans="1:16" ht="12.75" customHeight="1">
      <c r="A12" s="28">
        <v>2</v>
      </c>
      <c r="B12" s="29" t="s">
        <v>35</v>
      </c>
      <c r="C12" s="30" t="s">
        <v>36</v>
      </c>
      <c r="D12" s="31">
        <v>44980</v>
      </c>
      <c r="E12" s="37">
        <v>40038.400000000001</v>
      </c>
      <c r="F12" s="37">
        <v>40180.866666666669</v>
      </c>
      <c r="G12" s="38">
        <v>39777.183333333334</v>
      </c>
      <c r="H12" s="38">
        <v>39515.966666666667</v>
      </c>
      <c r="I12" s="38">
        <v>39112.283333333333</v>
      </c>
      <c r="J12" s="38">
        <v>40442.083333333336</v>
      </c>
      <c r="K12" s="38">
        <v>40845.76666666667</v>
      </c>
      <c r="L12" s="38">
        <v>41106.983333333337</v>
      </c>
      <c r="M12" s="28">
        <v>40584.550000000003</v>
      </c>
      <c r="N12" s="28">
        <v>39919.65</v>
      </c>
      <c r="O12" s="39">
        <v>3211075</v>
      </c>
      <c r="P12" s="40">
        <v>-4.3564202937870621E-3</v>
      </c>
    </row>
    <row r="13" spans="1:16" ht="12.75" customHeight="1">
      <c r="A13" s="28">
        <v>3</v>
      </c>
      <c r="B13" s="29" t="s">
        <v>35</v>
      </c>
      <c r="C13" s="30" t="s">
        <v>769</v>
      </c>
      <c r="D13" s="31">
        <v>44985</v>
      </c>
      <c r="E13" s="37">
        <v>17946.650000000001</v>
      </c>
      <c r="F13" s="37">
        <v>18041.149999999998</v>
      </c>
      <c r="G13" s="38">
        <v>17831.249999999996</v>
      </c>
      <c r="H13" s="38">
        <v>17715.849999999999</v>
      </c>
      <c r="I13" s="38">
        <v>17505.949999999997</v>
      </c>
      <c r="J13" s="38">
        <v>18156.549999999996</v>
      </c>
      <c r="K13" s="38">
        <v>18366.449999999997</v>
      </c>
      <c r="L13" s="38">
        <v>18481.849999999995</v>
      </c>
      <c r="M13" s="28">
        <v>18251.05</v>
      </c>
      <c r="N13" s="28">
        <v>17925.75</v>
      </c>
      <c r="O13" s="39">
        <v>19880</v>
      </c>
      <c r="P13" s="40">
        <v>4.852320675105485E-2</v>
      </c>
    </row>
    <row r="14" spans="1:16" ht="12.75" customHeight="1">
      <c r="A14" s="28">
        <v>4</v>
      </c>
      <c r="B14" s="29" t="s">
        <v>35</v>
      </c>
      <c r="C14" s="30" t="s">
        <v>794</v>
      </c>
      <c r="D14" s="31">
        <v>44985</v>
      </c>
      <c r="E14" s="37">
        <v>6878.5</v>
      </c>
      <c r="F14" s="37">
        <v>2292.8333333333335</v>
      </c>
      <c r="G14" s="38">
        <v>4585.666666666667</v>
      </c>
      <c r="H14" s="38">
        <v>2292.8333333333335</v>
      </c>
      <c r="I14" s="38">
        <v>4585.666666666667</v>
      </c>
      <c r="J14" s="38">
        <v>4585.666666666667</v>
      </c>
      <c r="K14" s="38">
        <v>2292.8333333333335</v>
      </c>
      <c r="L14" s="38">
        <v>4585.666666666667</v>
      </c>
      <c r="M14" s="28">
        <v>0</v>
      </c>
      <c r="N14" s="28">
        <v>0</v>
      </c>
      <c r="O14" s="39">
        <v>0</v>
      </c>
      <c r="P14" s="40" t="e">
        <v>#DIV/0!</v>
      </c>
    </row>
    <row r="15" spans="1:16" ht="12.75" customHeight="1">
      <c r="A15" s="28">
        <v>5</v>
      </c>
      <c r="B15" s="29" t="s">
        <v>38</v>
      </c>
      <c r="C15" s="30" t="s">
        <v>39</v>
      </c>
      <c r="D15" s="31">
        <v>44980</v>
      </c>
      <c r="E15" s="37">
        <v>525.15</v>
      </c>
      <c r="F15" s="37">
        <v>524.11666666666667</v>
      </c>
      <c r="G15" s="38">
        <v>516.68333333333339</v>
      </c>
      <c r="H15" s="38">
        <v>508.2166666666667</v>
      </c>
      <c r="I15" s="38">
        <v>500.78333333333342</v>
      </c>
      <c r="J15" s="38">
        <v>532.58333333333337</v>
      </c>
      <c r="K15" s="38">
        <v>540.01666666666654</v>
      </c>
      <c r="L15" s="38">
        <v>548.48333333333335</v>
      </c>
      <c r="M15" s="28">
        <v>531.54999999999995</v>
      </c>
      <c r="N15" s="28">
        <v>515.65</v>
      </c>
      <c r="O15" s="39">
        <v>5708600</v>
      </c>
      <c r="P15" s="40">
        <v>-2.4829388703354147E-2</v>
      </c>
    </row>
    <row r="16" spans="1:16" ht="12.75" customHeight="1">
      <c r="A16" s="28">
        <v>6</v>
      </c>
      <c r="B16" s="29" t="s">
        <v>70</v>
      </c>
      <c r="C16" s="30" t="s">
        <v>285</v>
      </c>
      <c r="D16" s="31">
        <v>44980</v>
      </c>
      <c r="E16" s="37">
        <v>3163.3</v>
      </c>
      <c r="F16" s="37">
        <v>3156.9833333333336</v>
      </c>
      <c r="G16" s="38">
        <v>3128.9666666666672</v>
      </c>
      <c r="H16" s="38">
        <v>3094.6333333333337</v>
      </c>
      <c r="I16" s="38">
        <v>3066.6166666666672</v>
      </c>
      <c r="J16" s="38">
        <v>3191.3166666666671</v>
      </c>
      <c r="K16" s="38">
        <v>3219.3333333333335</v>
      </c>
      <c r="L16" s="38">
        <v>3253.666666666667</v>
      </c>
      <c r="M16" s="28">
        <v>3185</v>
      </c>
      <c r="N16" s="28">
        <v>3122.65</v>
      </c>
      <c r="O16" s="39">
        <v>1491750</v>
      </c>
      <c r="P16" s="40">
        <v>1.1527377521613832E-2</v>
      </c>
    </row>
    <row r="17" spans="1:16" ht="12.75" customHeight="1">
      <c r="A17" s="28">
        <v>7</v>
      </c>
      <c r="B17" s="29" t="s">
        <v>47</v>
      </c>
      <c r="C17" s="30" t="s">
        <v>234</v>
      </c>
      <c r="D17" s="31">
        <v>44980</v>
      </c>
      <c r="E17" s="37">
        <v>20214</v>
      </c>
      <c r="F17" s="37">
        <v>20175.066666666666</v>
      </c>
      <c r="G17" s="38">
        <v>20027.933333333331</v>
      </c>
      <c r="H17" s="38">
        <v>19841.866666666665</v>
      </c>
      <c r="I17" s="38">
        <v>19694.73333333333</v>
      </c>
      <c r="J17" s="38">
        <v>20361.133333333331</v>
      </c>
      <c r="K17" s="38">
        <v>20508.266666666663</v>
      </c>
      <c r="L17" s="38">
        <v>20694.333333333332</v>
      </c>
      <c r="M17" s="28">
        <v>20322.2</v>
      </c>
      <c r="N17" s="28">
        <v>19989</v>
      </c>
      <c r="O17" s="39">
        <v>46240</v>
      </c>
      <c r="P17" s="40">
        <v>-3.8269550748752081E-2</v>
      </c>
    </row>
    <row r="18" spans="1:16" ht="12.75" customHeight="1">
      <c r="A18" s="28">
        <v>8</v>
      </c>
      <c r="B18" s="29" t="s">
        <v>44</v>
      </c>
      <c r="C18" s="30" t="s">
        <v>238</v>
      </c>
      <c r="D18" s="31">
        <v>44980</v>
      </c>
      <c r="E18" s="37">
        <v>139.19999999999999</v>
      </c>
      <c r="F18" s="37">
        <v>140.20000000000002</v>
      </c>
      <c r="G18" s="38">
        <v>137.50000000000003</v>
      </c>
      <c r="H18" s="38">
        <v>135.80000000000001</v>
      </c>
      <c r="I18" s="38">
        <v>133.10000000000002</v>
      </c>
      <c r="J18" s="38">
        <v>141.90000000000003</v>
      </c>
      <c r="K18" s="38">
        <v>144.60000000000002</v>
      </c>
      <c r="L18" s="38">
        <v>146.30000000000004</v>
      </c>
      <c r="M18" s="28">
        <v>142.9</v>
      </c>
      <c r="N18" s="28">
        <v>138.5</v>
      </c>
      <c r="O18" s="39">
        <v>30547800</v>
      </c>
      <c r="P18" s="40">
        <v>-7.1405121470781346E-2</v>
      </c>
    </row>
    <row r="19" spans="1:16" ht="12.75" customHeight="1">
      <c r="A19" s="28">
        <v>9</v>
      </c>
      <c r="B19" s="29" t="s">
        <v>40</v>
      </c>
      <c r="C19" s="30" t="s">
        <v>41</v>
      </c>
      <c r="D19" s="31">
        <v>44980</v>
      </c>
      <c r="E19" s="37">
        <v>234.6</v>
      </c>
      <c r="F19" s="37">
        <v>238.20000000000002</v>
      </c>
      <c r="G19" s="38">
        <v>229.40000000000003</v>
      </c>
      <c r="H19" s="38">
        <v>224.20000000000002</v>
      </c>
      <c r="I19" s="38">
        <v>215.40000000000003</v>
      </c>
      <c r="J19" s="38">
        <v>243.40000000000003</v>
      </c>
      <c r="K19" s="38">
        <v>252.20000000000005</v>
      </c>
      <c r="L19" s="38">
        <v>257.40000000000003</v>
      </c>
      <c r="M19" s="28">
        <v>247</v>
      </c>
      <c r="N19" s="28">
        <v>233</v>
      </c>
      <c r="O19" s="39">
        <v>21229000</v>
      </c>
      <c r="P19" s="40">
        <v>3.2368188140093561E-2</v>
      </c>
    </row>
    <row r="20" spans="1:16" ht="12.75" customHeight="1">
      <c r="A20" s="28">
        <v>10</v>
      </c>
      <c r="B20" s="29" t="s">
        <v>42</v>
      </c>
      <c r="C20" s="30" t="s">
        <v>43</v>
      </c>
      <c r="D20" s="31">
        <v>44980</v>
      </c>
      <c r="E20" s="37">
        <v>1751.1</v>
      </c>
      <c r="F20" s="37">
        <v>1766.2833333333335</v>
      </c>
      <c r="G20" s="38">
        <v>1702.2166666666672</v>
      </c>
      <c r="H20" s="38">
        <v>1653.3333333333337</v>
      </c>
      <c r="I20" s="38">
        <v>1589.2666666666673</v>
      </c>
      <c r="J20" s="38">
        <v>1815.166666666667</v>
      </c>
      <c r="K20" s="38">
        <v>1879.2333333333331</v>
      </c>
      <c r="L20" s="38">
        <v>1928.1166666666668</v>
      </c>
      <c r="M20" s="28">
        <v>1830.35</v>
      </c>
      <c r="N20" s="28">
        <v>1717.4</v>
      </c>
      <c r="O20" s="39">
        <v>4479750</v>
      </c>
      <c r="P20" s="40">
        <v>1.7720224910546943E-2</v>
      </c>
    </row>
    <row r="21" spans="1:16" ht="12.75" customHeight="1">
      <c r="A21" s="28">
        <v>11</v>
      </c>
      <c r="B21" s="29" t="s">
        <v>44</v>
      </c>
      <c r="C21" s="30" t="s">
        <v>45</v>
      </c>
      <c r="D21" s="31">
        <v>44980</v>
      </c>
      <c r="E21" s="37">
        <v>1403.35</v>
      </c>
      <c r="F21" s="37">
        <v>1447.7666666666667</v>
      </c>
      <c r="G21" s="38">
        <v>1334.3833333333332</v>
      </c>
      <c r="H21" s="38">
        <v>1265.4166666666665</v>
      </c>
      <c r="I21" s="38">
        <v>1152.0333333333331</v>
      </c>
      <c r="J21" s="38">
        <v>1516.7333333333333</v>
      </c>
      <c r="K21" s="38">
        <v>1630.116666666667</v>
      </c>
      <c r="L21" s="38">
        <v>1699.0833333333335</v>
      </c>
      <c r="M21" s="28">
        <v>1561.15</v>
      </c>
      <c r="N21" s="28">
        <v>1378.8</v>
      </c>
      <c r="O21" s="39">
        <v>14935500</v>
      </c>
      <c r="P21" s="40">
        <v>4.3364361934368399E-2</v>
      </c>
    </row>
    <row r="22" spans="1:16" ht="12.75" customHeight="1">
      <c r="A22" s="28">
        <v>12</v>
      </c>
      <c r="B22" s="29" t="s">
        <v>44</v>
      </c>
      <c r="C22" s="30" t="s">
        <v>46</v>
      </c>
      <c r="D22" s="31">
        <v>44980</v>
      </c>
      <c r="E22" s="37">
        <v>546.20000000000005</v>
      </c>
      <c r="F22" s="37">
        <v>555.63333333333333</v>
      </c>
      <c r="G22" s="38">
        <v>528.56666666666661</v>
      </c>
      <c r="H22" s="38">
        <v>510.93333333333328</v>
      </c>
      <c r="I22" s="38">
        <v>483.86666666666656</v>
      </c>
      <c r="J22" s="38">
        <v>573.26666666666665</v>
      </c>
      <c r="K22" s="38">
        <v>600.33333333333348</v>
      </c>
      <c r="L22" s="38">
        <v>617.9666666666667</v>
      </c>
      <c r="M22" s="28">
        <v>582.70000000000005</v>
      </c>
      <c r="N22" s="28">
        <v>538</v>
      </c>
      <c r="O22" s="39">
        <v>51799375</v>
      </c>
      <c r="P22" s="40">
        <v>-1.703137045602799E-2</v>
      </c>
    </row>
    <row r="23" spans="1:16" ht="12.75" customHeight="1">
      <c r="A23" s="28">
        <v>13</v>
      </c>
      <c r="B23" s="29" t="s">
        <v>47</v>
      </c>
      <c r="C23" s="30" t="s">
        <v>48</v>
      </c>
      <c r="D23" s="31">
        <v>44980</v>
      </c>
      <c r="E23" s="37">
        <v>3276.3</v>
      </c>
      <c r="F23" s="37">
        <v>3266.6</v>
      </c>
      <c r="G23" s="38">
        <v>3239</v>
      </c>
      <c r="H23" s="38">
        <v>3201.7000000000003</v>
      </c>
      <c r="I23" s="38">
        <v>3174.1000000000004</v>
      </c>
      <c r="J23" s="38">
        <v>3303.8999999999996</v>
      </c>
      <c r="K23" s="38">
        <v>3331.4999999999991</v>
      </c>
      <c r="L23" s="38">
        <v>3368.7999999999993</v>
      </c>
      <c r="M23" s="28">
        <v>3294.2</v>
      </c>
      <c r="N23" s="28">
        <v>3229.3</v>
      </c>
      <c r="O23" s="39">
        <v>643600</v>
      </c>
      <c r="P23" s="40">
        <v>-0.12909336941813263</v>
      </c>
    </row>
    <row r="24" spans="1:16" ht="12.75" customHeight="1">
      <c r="A24" s="28">
        <v>14</v>
      </c>
      <c r="B24" s="29" t="s">
        <v>42</v>
      </c>
      <c r="C24" s="30" t="s">
        <v>51</v>
      </c>
      <c r="D24" s="31">
        <v>44980</v>
      </c>
      <c r="E24" s="37">
        <v>334.35</v>
      </c>
      <c r="F24" s="37">
        <v>339.48333333333335</v>
      </c>
      <c r="G24" s="38">
        <v>326.11666666666667</v>
      </c>
      <c r="H24" s="38">
        <v>317.88333333333333</v>
      </c>
      <c r="I24" s="38">
        <v>304.51666666666665</v>
      </c>
      <c r="J24" s="38">
        <v>347.7166666666667</v>
      </c>
      <c r="K24" s="38">
        <v>361.08333333333337</v>
      </c>
      <c r="L24" s="38">
        <v>369.31666666666672</v>
      </c>
      <c r="M24" s="28">
        <v>352.85</v>
      </c>
      <c r="N24" s="28">
        <v>331.25</v>
      </c>
      <c r="O24" s="39">
        <v>66960000</v>
      </c>
      <c r="P24" s="40">
        <v>-1.3524264120922832E-2</v>
      </c>
    </row>
    <row r="25" spans="1:16" ht="12.75" customHeight="1">
      <c r="A25" s="28">
        <v>15</v>
      </c>
      <c r="B25" s="204" t="s">
        <v>44</v>
      </c>
      <c r="C25" s="30" t="s">
        <v>53</v>
      </c>
      <c r="D25" s="31">
        <v>44980</v>
      </c>
      <c r="E25" s="37">
        <v>4455.6499999999996</v>
      </c>
      <c r="F25" s="37">
        <v>4478.2333333333336</v>
      </c>
      <c r="G25" s="38">
        <v>4425.416666666667</v>
      </c>
      <c r="H25" s="38">
        <v>4395.1833333333334</v>
      </c>
      <c r="I25" s="38">
        <v>4342.3666666666668</v>
      </c>
      <c r="J25" s="38">
        <v>4508.4666666666672</v>
      </c>
      <c r="K25" s="38">
        <v>4561.2833333333328</v>
      </c>
      <c r="L25" s="38">
        <v>4591.5166666666673</v>
      </c>
      <c r="M25" s="28">
        <v>4531.05</v>
      </c>
      <c r="N25" s="28">
        <v>4448</v>
      </c>
      <c r="O25" s="39">
        <v>1640875</v>
      </c>
      <c r="P25" s="40">
        <v>-1.6556787533712918E-2</v>
      </c>
    </row>
    <row r="26" spans="1:16" ht="12.75" customHeight="1">
      <c r="A26" s="28">
        <v>16</v>
      </c>
      <c r="B26" s="29" t="s">
        <v>49</v>
      </c>
      <c r="C26" s="30" t="s">
        <v>54</v>
      </c>
      <c r="D26" s="31">
        <v>44980</v>
      </c>
      <c r="E26" s="37">
        <v>327.95</v>
      </c>
      <c r="F26" s="37">
        <v>327.33333333333331</v>
      </c>
      <c r="G26" s="38">
        <v>325.76666666666665</v>
      </c>
      <c r="H26" s="38">
        <v>323.58333333333331</v>
      </c>
      <c r="I26" s="38">
        <v>322.01666666666665</v>
      </c>
      <c r="J26" s="38">
        <v>329.51666666666665</v>
      </c>
      <c r="K26" s="38">
        <v>331.08333333333337</v>
      </c>
      <c r="L26" s="38">
        <v>333.26666666666665</v>
      </c>
      <c r="M26" s="28">
        <v>328.9</v>
      </c>
      <c r="N26" s="28">
        <v>325.14999999999998</v>
      </c>
      <c r="O26" s="39">
        <v>12250000</v>
      </c>
      <c r="P26" s="40">
        <v>-8.7591240875912413E-2</v>
      </c>
    </row>
    <row r="27" spans="1:16" ht="12.75" customHeight="1">
      <c r="A27" s="28">
        <v>17</v>
      </c>
      <c r="B27" s="29" t="s">
        <v>49</v>
      </c>
      <c r="C27" s="30" t="s">
        <v>55</v>
      </c>
      <c r="D27" s="31">
        <v>44980</v>
      </c>
      <c r="E27" s="37">
        <v>143.25</v>
      </c>
      <c r="F27" s="37">
        <v>144.53333333333333</v>
      </c>
      <c r="G27" s="38">
        <v>141.41666666666666</v>
      </c>
      <c r="H27" s="38">
        <v>139.58333333333331</v>
      </c>
      <c r="I27" s="38">
        <v>136.46666666666664</v>
      </c>
      <c r="J27" s="38">
        <v>146.36666666666667</v>
      </c>
      <c r="K27" s="38">
        <v>149.48333333333335</v>
      </c>
      <c r="L27" s="38">
        <v>151.31666666666669</v>
      </c>
      <c r="M27" s="28">
        <v>147.65</v>
      </c>
      <c r="N27" s="28">
        <v>142.69999999999999</v>
      </c>
      <c r="O27" s="39">
        <v>71990000</v>
      </c>
      <c r="P27" s="40">
        <v>-4.0708907988540211E-2</v>
      </c>
    </row>
    <row r="28" spans="1:16" ht="12.75" customHeight="1">
      <c r="A28" s="28">
        <v>18</v>
      </c>
      <c r="B28" s="29" t="s">
        <v>56</v>
      </c>
      <c r="C28" s="30" t="s">
        <v>57</v>
      </c>
      <c r="D28" s="31">
        <v>44980</v>
      </c>
      <c r="E28" s="37">
        <v>2793</v>
      </c>
      <c r="F28" s="37">
        <v>2795.0166666666664</v>
      </c>
      <c r="G28" s="38">
        <v>2774.7333333333327</v>
      </c>
      <c r="H28" s="38">
        <v>2756.4666666666662</v>
      </c>
      <c r="I28" s="38">
        <v>2736.1833333333325</v>
      </c>
      <c r="J28" s="38">
        <v>2813.2833333333328</v>
      </c>
      <c r="K28" s="38">
        <v>2833.5666666666666</v>
      </c>
      <c r="L28" s="38">
        <v>2851.833333333333</v>
      </c>
      <c r="M28" s="28">
        <v>2815.3</v>
      </c>
      <c r="N28" s="28">
        <v>2776.75</v>
      </c>
      <c r="O28" s="39">
        <v>7680200</v>
      </c>
      <c r="P28" s="40">
        <v>2.6047771613138494E-4</v>
      </c>
    </row>
    <row r="29" spans="1:16" ht="12.75" customHeight="1">
      <c r="A29" s="28">
        <v>19</v>
      </c>
      <c r="B29" s="29" t="s">
        <v>44</v>
      </c>
      <c r="C29" s="30" t="s">
        <v>298</v>
      </c>
      <c r="D29" s="31">
        <v>44980</v>
      </c>
      <c r="E29" s="37">
        <v>1854.6</v>
      </c>
      <c r="F29" s="37">
        <v>1877.0833333333333</v>
      </c>
      <c r="G29" s="38">
        <v>1820.1666666666665</v>
      </c>
      <c r="H29" s="38">
        <v>1785.7333333333333</v>
      </c>
      <c r="I29" s="38">
        <v>1728.8166666666666</v>
      </c>
      <c r="J29" s="38">
        <v>1911.5166666666664</v>
      </c>
      <c r="K29" s="38">
        <v>1968.4333333333329</v>
      </c>
      <c r="L29" s="38">
        <v>2002.8666666666663</v>
      </c>
      <c r="M29" s="28">
        <v>1934</v>
      </c>
      <c r="N29" s="28">
        <v>1842.65</v>
      </c>
      <c r="O29" s="39">
        <v>1950025</v>
      </c>
      <c r="P29" s="40">
        <v>1.8382880942122648E-2</v>
      </c>
    </row>
    <row r="30" spans="1:16" ht="12.75" customHeight="1">
      <c r="A30" s="28">
        <v>20</v>
      </c>
      <c r="B30" s="29" t="s">
        <v>44</v>
      </c>
      <c r="C30" s="30" t="s">
        <v>299</v>
      </c>
      <c r="D30" s="31">
        <v>44980</v>
      </c>
      <c r="E30" s="37">
        <v>7144</v>
      </c>
      <c r="F30" s="37">
        <v>7139.666666666667</v>
      </c>
      <c r="G30" s="38">
        <v>7091.9833333333336</v>
      </c>
      <c r="H30" s="38">
        <v>7039.9666666666662</v>
      </c>
      <c r="I30" s="38">
        <v>6992.2833333333328</v>
      </c>
      <c r="J30" s="38">
        <v>7191.6833333333343</v>
      </c>
      <c r="K30" s="38">
        <v>7239.3666666666668</v>
      </c>
      <c r="L30" s="38">
        <v>7291.383333333335</v>
      </c>
      <c r="M30" s="28">
        <v>7187.35</v>
      </c>
      <c r="N30" s="28">
        <v>7087.65</v>
      </c>
      <c r="O30" s="39">
        <v>204150</v>
      </c>
      <c r="P30" s="40">
        <v>3.4194528875379937E-2</v>
      </c>
    </row>
    <row r="31" spans="1:16" ht="12.75" customHeight="1">
      <c r="A31" s="28">
        <v>21</v>
      </c>
      <c r="B31" s="29" t="s">
        <v>58</v>
      </c>
      <c r="C31" s="30" t="s">
        <v>59</v>
      </c>
      <c r="D31" s="31">
        <v>44980</v>
      </c>
      <c r="E31" s="37">
        <v>596.85</v>
      </c>
      <c r="F31" s="37">
        <v>597.43333333333328</v>
      </c>
      <c r="G31" s="38">
        <v>589.21666666666658</v>
      </c>
      <c r="H31" s="38">
        <v>581.58333333333326</v>
      </c>
      <c r="I31" s="38">
        <v>573.36666666666656</v>
      </c>
      <c r="J31" s="38">
        <v>605.06666666666661</v>
      </c>
      <c r="K31" s="38">
        <v>613.2833333333333</v>
      </c>
      <c r="L31" s="38">
        <v>620.91666666666663</v>
      </c>
      <c r="M31" s="28">
        <v>605.65</v>
      </c>
      <c r="N31" s="28">
        <v>589.79999999999995</v>
      </c>
      <c r="O31" s="39">
        <v>11789000</v>
      </c>
      <c r="P31" s="40">
        <v>-3.9709361270699557E-3</v>
      </c>
    </row>
    <row r="32" spans="1:16" ht="12.75" customHeight="1">
      <c r="A32" s="28">
        <v>22</v>
      </c>
      <c r="B32" s="29" t="s">
        <v>47</v>
      </c>
      <c r="C32" s="30" t="s">
        <v>60</v>
      </c>
      <c r="D32" s="31">
        <v>44980</v>
      </c>
      <c r="E32" s="37">
        <v>470.6</v>
      </c>
      <c r="F32" s="37">
        <v>468.56666666666661</v>
      </c>
      <c r="G32" s="38">
        <v>462.93333333333322</v>
      </c>
      <c r="H32" s="38">
        <v>455.26666666666659</v>
      </c>
      <c r="I32" s="38">
        <v>449.63333333333321</v>
      </c>
      <c r="J32" s="38">
        <v>476.23333333333323</v>
      </c>
      <c r="K32" s="38">
        <v>481.86666666666667</v>
      </c>
      <c r="L32" s="38">
        <v>489.53333333333325</v>
      </c>
      <c r="M32" s="28">
        <v>474.2</v>
      </c>
      <c r="N32" s="28">
        <v>460.9</v>
      </c>
      <c r="O32" s="39">
        <v>17128000</v>
      </c>
      <c r="P32" s="40">
        <v>5.4003287156609535E-3</v>
      </c>
    </row>
    <row r="33" spans="1:16" ht="12.75" customHeight="1">
      <c r="A33" s="28">
        <v>23</v>
      </c>
      <c r="B33" s="29" t="s">
        <v>58</v>
      </c>
      <c r="C33" s="30" t="s">
        <v>61</v>
      </c>
      <c r="D33" s="31">
        <v>44980</v>
      </c>
      <c r="E33" s="37">
        <v>833.6</v>
      </c>
      <c r="F33" s="37">
        <v>835.40000000000009</v>
      </c>
      <c r="G33" s="38">
        <v>828.35000000000014</v>
      </c>
      <c r="H33" s="38">
        <v>823.1</v>
      </c>
      <c r="I33" s="38">
        <v>816.05000000000007</v>
      </c>
      <c r="J33" s="38">
        <v>840.6500000000002</v>
      </c>
      <c r="K33" s="38">
        <v>847.70000000000016</v>
      </c>
      <c r="L33" s="38">
        <v>852.95000000000027</v>
      </c>
      <c r="M33" s="28">
        <v>842.45</v>
      </c>
      <c r="N33" s="28">
        <v>830.15</v>
      </c>
      <c r="O33" s="39">
        <v>51784800</v>
      </c>
      <c r="P33" s="40">
        <v>1.4266575786776975E-2</v>
      </c>
    </row>
    <row r="34" spans="1:16" ht="12.75" customHeight="1">
      <c r="A34" s="28">
        <v>24</v>
      </c>
      <c r="B34" s="29" t="s">
        <v>49</v>
      </c>
      <c r="C34" s="30" t="s">
        <v>62</v>
      </c>
      <c r="D34" s="31">
        <v>44980</v>
      </c>
      <c r="E34" s="37">
        <v>3840.15</v>
      </c>
      <c r="F34" s="37">
        <v>3847.5833333333335</v>
      </c>
      <c r="G34" s="38">
        <v>3811.7666666666669</v>
      </c>
      <c r="H34" s="38">
        <v>3783.3833333333332</v>
      </c>
      <c r="I34" s="38">
        <v>3747.5666666666666</v>
      </c>
      <c r="J34" s="38">
        <v>3875.9666666666672</v>
      </c>
      <c r="K34" s="38">
        <v>3911.7833333333338</v>
      </c>
      <c r="L34" s="38">
        <v>3940.1666666666674</v>
      </c>
      <c r="M34" s="28">
        <v>3883.4</v>
      </c>
      <c r="N34" s="28">
        <v>3819.2</v>
      </c>
      <c r="O34" s="39">
        <v>1415000</v>
      </c>
      <c r="P34" s="40">
        <v>-0.10542121068436858</v>
      </c>
    </row>
    <row r="35" spans="1:16" ht="12.75" customHeight="1">
      <c r="A35" s="28">
        <v>25</v>
      </c>
      <c r="B35" s="29" t="s">
        <v>63</v>
      </c>
      <c r="C35" s="30" t="s">
        <v>64</v>
      </c>
      <c r="D35" s="31">
        <v>44980</v>
      </c>
      <c r="E35" s="37">
        <v>1359.05</v>
      </c>
      <c r="F35" s="37">
        <v>1367.5833333333333</v>
      </c>
      <c r="G35" s="38">
        <v>1345.1666666666665</v>
      </c>
      <c r="H35" s="38">
        <v>1331.2833333333333</v>
      </c>
      <c r="I35" s="38">
        <v>1308.8666666666666</v>
      </c>
      <c r="J35" s="38">
        <v>1381.4666666666665</v>
      </c>
      <c r="K35" s="38">
        <v>1403.883333333333</v>
      </c>
      <c r="L35" s="38">
        <v>1417.7666666666664</v>
      </c>
      <c r="M35" s="28">
        <v>1390</v>
      </c>
      <c r="N35" s="28">
        <v>1353.7</v>
      </c>
      <c r="O35" s="39">
        <v>10303500</v>
      </c>
      <c r="P35" s="40">
        <v>3.412455462437898E-2</v>
      </c>
    </row>
    <row r="36" spans="1:16" ht="12.75" customHeight="1">
      <c r="A36" s="28">
        <v>26</v>
      </c>
      <c r="B36" s="29" t="s">
        <v>63</v>
      </c>
      <c r="C36" s="30" t="s">
        <v>65</v>
      </c>
      <c r="D36" s="31">
        <v>44980</v>
      </c>
      <c r="E36" s="37">
        <v>6192.7</v>
      </c>
      <c r="F36" s="37">
        <v>6245.25</v>
      </c>
      <c r="G36" s="38">
        <v>6130.15</v>
      </c>
      <c r="H36" s="38">
        <v>6067.5999999999995</v>
      </c>
      <c r="I36" s="38">
        <v>5952.4999999999991</v>
      </c>
      <c r="J36" s="38">
        <v>6307.8</v>
      </c>
      <c r="K36" s="38">
        <v>6422.9000000000005</v>
      </c>
      <c r="L36" s="38">
        <v>6485.4500000000007</v>
      </c>
      <c r="M36" s="28">
        <v>6360.35</v>
      </c>
      <c r="N36" s="28">
        <v>6182.7</v>
      </c>
      <c r="O36" s="39">
        <v>4748250</v>
      </c>
      <c r="P36" s="40">
        <v>2.653767160306994E-2</v>
      </c>
    </row>
    <row r="37" spans="1:16" ht="12.75" customHeight="1">
      <c r="A37" s="28">
        <v>27</v>
      </c>
      <c r="B37" s="29" t="s">
        <v>49</v>
      </c>
      <c r="C37" s="30" t="s">
        <v>66</v>
      </c>
      <c r="D37" s="31">
        <v>44980</v>
      </c>
      <c r="E37" s="37">
        <v>2057.5500000000002</v>
      </c>
      <c r="F37" s="37">
        <v>2058.15</v>
      </c>
      <c r="G37" s="38">
        <v>2040.6000000000004</v>
      </c>
      <c r="H37" s="38">
        <v>2023.6500000000003</v>
      </c>
      <c r="I37" s="38">
        <v>2006.1000000000006</v>
      </c>
      <c r="J37" s="38">
        <v>2075.1000000000004</v>
      </c>
      <c r="K37" s="38">
        <v>2092.6500000000005</v>
      </c>
      <c r="L37" s="38">
        <v>2109.6</v>
      </c>
      <c r="M37" s="28">
        <v>2075.6999999999998</v>
      </c>
      <c r="N37" s="28">
        <v>2041.2</v>
      </c>
      <c r="O37" s="39">
        <v>1933800</v>
      </c>
      <c r="P37" s="40">
        <v>4.5410314628608499E-2</v>
      </c>
    </row>
    <row r="38" spans="1:16" ht="12.75" customHeight="1">
      <c r="A38" s="28">
        <v>28</v>
      </c>
      <c r="B38" s="29" t="s">
        <v>44</v>
      </c>
      <c r="C38" s="30" t="s">
        <v>305</v>
      </c>
      <c r="D38" s="31">
        <v>44980</v>
      </c>
      <c r="E38" s="37">
        <v>359.65</v>
      </c>
      <c r="F38" s="37">
        <v>363.3</v>
      </c>
      <c r="G38" s="38">
        <v>352.85</v>
      </c>
      <c r="H38" s="38">
        <v>346.05</v>
      </c>
      <c r="I38" s="38">
        <v>335.6</v>
      </c>
      <c r="J38" s="38">
        <v>370.1</v>
      </c>
      <c r="K38" s="38">
        <v>380.54999999999995</v>
      </c>
      <c r="L38" s="38">
        <v>387.35</v>
      </c>
      <c r="M38" s="28">
        <v>373.75</v>
      </c>
      <c r="N38" s="28">
        <v>356.5</v>
      </c>
      <c r="O38" s="39">
        <v>6436800</v>
      </c>
      <c r="P38" s="40">
        <v>-5.407947331295556E-2</v>
      </c>
    </row>
    <row r="39" spans="1:16" ht="12.75" customHeight="1">
      <c r="A39" s="28">
        <v>29</v>
      </c>
      <c r="B39" s="29" t="s">
        <v>58</v>
      </c>
      <c r="C39" s="30" t="s">
        <v>67</v>
      </c>
      <c r="D39" s="31">
        <v>44980</v>
      </c>
      <c r="E39" s="37">
        <v>227.75</v>
      </c>
      <c r="F39" s="37">
        <v>227.53333333333333</v>
      </c>
      <c r="G39" s="38">
        <v>225.81666666666666</v>
      </c>
      <c r="H39" s="38">
        <v>223.88333333333333</v>
      </c>
      <c r="I39" s="38">
        <v>222.16666666666666</v>
      </c>
      <c r="J39" s="38">
        <v>229.46666666666667</v>
      </c>
      <c r="K39" s="38">
        <v>231.18333333333331</v>
      </c>
      <c r="L39" s="38">
        <v>233.11666666666667</v>
      </c>
      <c r="M39" s="28">
        <v>229.25</v>
      </c>
      <c r="N39" s="28">
        <v>225.6</v>
      </c>
      <c r="O39" s="39">
        <v>38953800</v>
      </c>
      <c r="P39" s="40">
        <v>-1.7211625794732063E-2</v>
      </c>
    </row>
    <row r="40" spans="1:16" ht="12.75" customHeight="1">
      <c r="A40" s="28">
        <v>30</v>
      </c>
      <c r="B40" s="29" t="s">
        <v>58</v>
      </c>
      <c r="C40" s="30" t="s">
        <v>68</v>
      </c>
      <c r="D40" s="31">
        <v>44980</v>
      </c>
      <c r="E40" s="37">
        <v>156.80000000000001</v>
      </c>
      <c r="F40" s="37">
        <v>157.18333333333334</v>
      </c>
      <c r="G40" s="38">
        <v>154.91666666666669</v>
      </c>
      <c r="H40" s="38">
        <v>153.03333333333336</v>
      </c>
      <c r="I40" s="38">
        <v>150.76666666666671</v>
      </c>
      <c r="J40" s="38">
        <v>159.06666666666666</v>
      </c>
      <c r="K40" s="38">
        <v>161.33333333333331</v>
      </c>
      <c r="L40" s="38">
        <v>163.21666666666664</v>
      </c>
      <c r="M40" s="28">
        <v>159.44999999999999</v>
      </c>
      <c r="N40" s="28">
        <v>155.30000000000001</v>
      </c>
      <c r="O40" s="39">
        <v>119164500</v>
      </c>
      <c r="P40" s="40">
        <v>3.0296899499266602E-2</v>
      </c>
    </row>
    <row r="41" spans="1:16" ht="12.75" customHeight="1">
      <c r="A41" s="28">
        <v>31</v>
      </c>
      <c r="B41" s="29" t="s">
        <v>56</v>
      </c>
      <c r="C41" s="30" t="s">
        <v>69</v>
      </c>
      <c r="D41" s="31">
        <v>44980</v>
      </c>
      <c r="E41" s="37">
        <v>1422.95</v>
      </c>
      <c r="F41" s="37">
        <v>1417.6166666666668</v>
      </c>
      <c r="G41" s="38">
        <v>1408.5333333333335</v>
      </c>
      <c r="H41" s="38">
        <v>1394.1166666666668</v>
      </c>
      <c r="I41" s="38">
        <v>1385.0333333333335</v>
      </c>
      <c r="J41" s="38">
        <v>1432.0333333333335</v>
      </c>
      <c r="K41" s="38">
        <v>1441.1166666666666</v>
      </c>
      <c r="L41" s="38">
        <v>1455.5333333333335</v>
      </c>
      <c r="M41" s="28">
        <v>1426.7</v>
      </c>
      <c r="N41" s="28">
        <v>1403.2</v>
      </c>
      <c r="O41" s="39">
        <v>2812700</v>
      </c>
      <c r="P41" s="40">
        <v>-9.2027511382350088E-3</v>
      </c>
    </row>
    <row r="42" spans="1:16" ht="12.75" customHeight="1">
      <c r="A42" s="28">
        <v>32</v>
      </c>
      <c r="B42" s="29" t="s">
        <v>70</v>
      </c>
      <c r="C42" s="30" t="s">
        <v>71</v>
      </c>
      <c r="D42" s="31">
        <v>44980</v>
      </c>
      <c r="E42" s="37">
        <v>95.1</v>
      </c>
      <c r="F42" s="37">
        <v>95.366666666666674</v>
      </c>
      <c r="G42" s="38">
        <v>94.583333333333343</v>
      </c>
      <c r="H42" s="38">
        <v>94.066666666666663</v>
      </c>
      <c r="I42" s="38">
        <v>93.283333333333331</v>
      </c>
      <c r="J42" s="38">
        <v>95.883333333333354</v>
      </c>
      <c r="K42" s="38">
        <v>96.666666666666686</v>
      </c>
      <c r="L42" s="38">
        <v>97.183333333333366</v>
      </c>
      <c r="M42" s="28">
        <v>96.15</v>
      </c>
      <c r="N42" s="28">
        <v>94.85</v>
      </c>
      <c r="O42" s="39">
        <v>113566800</v>
      </c>
      <c r="P42" s="40">
        <v>8.7613952726677227E-2</v>
      </c>
    </row>
    <row r="43" spans="1:16" ht="12.75" customHeight="1">
      <c r="A43" s="28">
        <v>33</v>
      </c>
      <c r="B43" s="29" t="s">
        <v>56</v>
      </c>
      <c r="C43" s="30" t="s">
        <v>72</v>
      </c>
      <c r="D43" s="31">
        <v>44980</v>
      </c>
      <c r="E43" s="37">
        <v>564.65</v>
      </c>
      <c r="F43" s="37">
        <v>564.69999999999993</v>
      </c>
      <c r="G43" s="38">
        <v>559.74999999999989</v>
      </c>
      <c r="H43" s="38">
        <v>554.84999999999991</v>
      </c>
      <c r="I43" s="38">
        <v>549.89999999999986</v>
      </c>
      <c r="J43" s="38">
        <v>569.59999999999991</v>
      </c>
      <c r="K43" s="38">
        <v>574.54999999999995</v>
      </c>
      <c r="L43" s="38">
        <v>579.44999999999993</v>
      </c>
      <c r="M43" s="28">
        <v>569.65</v>
      </c>
      <c r="N43" s="28">
        <v>559.79999999999995</v>
      </c>
      <c r="O43" s="39">
        <v>7317200</v>
      </c>
      <c r="P43" s="40">
        <v>-4.7400830588572244E-2</v>
      </c>
    </row>
    <row r="44" spans="1:16" ht="12.75" customHeight="1">
      <c r="A44" s="28">
        <v>34</v>
      </c>
      <c r="B44" s="29" t="s">
        <v>49</v>
      </c>
      <c r="C44" s="30" t="s">
        <v>73</v>
      </c>
      <c r="D44" s="31">
        <v>44980</v>
      </c>
      <c r="E44" s="37">
        <v>841.45</v>
      </c>
      <c r="F44" s="37">
        <v>847.33333333333337</v>
      </c>
      <c r="G44" s="38">
        <v>832.66666666666674</v>
      </c>
      <c r="H44" s="38">
        <v>823.88333333333333</v>
      </c>
      <c r="I44" s="38">
        <v>809.2166666666667</v>
      </c>
      <c r="J44" s="38">
        <v>856.11666666666679</v>
      </c>
      <c r="K44" s="38">
        <v>870.78333333333353</v>
      </c>
      <c r="L44" s="38">
        <v>879.56666666666683</v>
      </c>
      <c r="M44" s="28">
        <v>862</v>
      </c>
      <c r="N44" s="28">
        <v>838.55</v>
      </c>
      <c r="O44" s="39">
        <v>7141000</v>
      </c>
      <c r="P44" s="40">
        <v>-6.4211767789280561E-2</v>
      </c>
    </row>
    <row r="45" spans="1:16" ht="12.75" customHeight="1">
      <c r="A45" s="28">
        <v>35</v>
      </c>
      <c r="B45" s="29" t="s">
        <v>74</v>
      </c>
      <c r="C45" s="30" t="s">
        <v>75</v>
      </c>
      <c r="D45" s="31">
        <v>44980</v>
      </c>
      <c r="E45" s="37">
        <v>769.85</v>
      </c>
      <c r="F45" s="37">
        <v>772.11666666666667</v>
      </c>
      <c r="G45" s="38">
        <v>763.23333333333335</v>
      </c>
      <c r="H45" s="38">
        <v>756.61666666666667</v>
      </c>
      <c r="I45" s="38">
        <v>747.73333333333335</v>
      </c>
      <c r="J45" s="38">
        <v>778.73333333333335</v>
      </c>
      <c r="K45" s="38">
        <v>787.61666666666679</v>
      </c>
      <c r="L45" s="38">
        <v>794.23333333333335</v>
      </c>
      <c r="M45" s="28">
        <v>781</v>
      </c>
      <c r="N45" s="28">
        <v>765.5</v>
      </c>
      <c r="O45" s="39">
        <v>44969200</v>
      </c>
      <c r="P45" s="40">
        <v>-2.8228354750368654E-3</v>
      </c>
    </row>
    <row r="46" spans="1:16" ht="12.75" customHeight="1">
      <c r="A46" s="28">
        <v>36</v>
      </c>
      <c r="B46" s="29" t="s">
        <v>70</v>
      </c>
      <c r="C46" s="30" t="s">
        <v>76</v>
      </c>
      <c r="D46" s="31">
        <v>44980</v>
      </c>
      <c r="E46" s="37">
        <v>68.95</v>
      </c>
      <c r="F46" s="37">
        <v>69.416666666666671</v>
      </c>
      <c r="G46" s="38">
        <v>68.033333333333346</v>
      </c>
      <c r="H46" s="38">
        <v>67.116666666666674</v>
      </c>
      <c r="I46" s="38">
        <v>65.733333333333348</v>
      </c>
      <c r="J46" s="38">
        <v>70.333333333333343</v>
      </c>
      <c r="K46" s="38">
        <v>71.716666666666669</v>
      </c>
      <c r="L46" s="38">
        <v>72.63333333333334</v>
      </c>
      <c r="M46" s="28">
        <v>70.8</v>
      </c>
      <c r="N46" s="28">
        <v>68.5</v>
      </c>
      <c r="O46" s="39">
        <v>79852500</v>
      </c>
      <c r="P46" s="40">
        <v>6.2185763429478697E-3</v>
      </c>
    </row>
    <row r="47" spans="1:16" ht="12.75" customHeight="1">
      <c r="A47" s="28">
        <v>37</v>
      </c>
      <c r="B47" s="29" t="s">
        <v>47</v>
      </c>
      <c r="C47" s="30" t="s">
        <v>77</v>
      </c>
      <c r="D47" s="31">
        <v>44980</v>
      </c>
      <c r="E47" s="37">
        <v>222.6</v>
      </c>
      <c r="F47" s="37">
        <v>223.93333333333331</v>
      </c>
      <c r="G47" s="38">
        <v>220.16666666666663</v>
      </c>
      <c r="H47" s="38">
        <v>217.73333333333332</v>
      </c>
      <c r="I47" s="38">
        <v>213.96666666666664</v>
      </c>
      <c r="J47" s="38">
        <v>226.36666666666662</v>
      </c>
      <c r="K47" s="38">
        <v>230.13333333333333</v>
      </c>
      <c r="L47" s="38">
        <v>232.56666666666661</v>
      </c>
      <c r="M47" s="28">
        <v>227.7</v>
      </c>
      <c r="N47" s="28">
        <v>221.5</v>
      </c>
      <c r="O47" s="39">
        <v>34808200</v>
      </c>
      <c r="P47" s="40">
        <v>5.9504132231404962E-4</v>
      </c>
    </row>
    <row r="48" spans="1:16" ht="12.75" customHeight="1">
      <c r="A48" s="28">
        <v>38</v>
      </c>
      <c r="B48" s="29" t="s">
        <v>49</v>
      </c>
      <c r="C48" s="30" t="s">
        <v>78</v>
      </c>
      <c r="D48" s="31">
        <v>44980</v>
      </c>
      <c r="E48" s="37">
        <v>18261</v>
      </c>
      <c r="F48" s="37">
        <v>18237.816666666666</v>
      </c>
      <c r="G48" s="38">
        <v>18116.73333333333</v>
      </c>
      <c r="H48" s="38">
        <v>17972.466666666664</v>
      </c>
      <c r="I48" s="38">
        <v>17851.383333333328</v>
      </c>
      <c r="J48" s="38">
        <v>18382.083333333332</v>
      </c>
      <c r="K48" s="38">
        <v>18503.166666666668</v>
      </c>
      <c r="L48" s="38">
        <v>18647.433333333334</v>
      </c>
      <c r="M48" s="28">
        <v>18358.900000000001</v>
      </c>
      <c r="N48" s="28">
        <v>18093.55</v>
      </c>
      <c r="O48" s="39">
        <v>148850</v>
      </c>
      <c r="P48" s="40">
        <v>-2.2973416475221529E-2</v>
      </c>
    </row>
    <row r="49" spans="1:16" ht="12.75" customHeight="1">
      <c r="A49" s="28">
        <v>39</v>
      </c>
      <c r="B49" s="29" t="s">
        <v>79</v>
      </c>
      <c r="C49" s="30" t="s">
        <v>80</v>
      </c>
      <c r="D49" s="31">
        <v>44980</v>
      </c>
      <c r="E49" s="37">
        <v>319.95</v>
      </c>
      <c r="F49" s="37">
        <v>319.36666666666662</v>
      </c>
      <c r="G49" s="38">
        <v>316.58333333333326</v>
      </c>
      <c r="H49" s="38">
        <v>313.21666666666664</v>
      </c>
      <c r="I49" s="38">
        <v>310.43333333333328</v>
      </c>
      <c r="J49" s="38">
        <v>322.73333333333323</v>
      </c>
      <c r="K49" s="38">
        <v>325.51666666666665</v>
      </c>
      <c r="L49" s="38">
        <v>328.88333333333321</v>
      </c>
      <c r="M49" s="28">
        <v>322.14999999999998</v>
      </c>
      <c r="N49" s="28">
        <v>316</v>
      </c>
      <c r="O49" s="39">
        <v>16012800</v>
      </c>
      <c r="P49" s="40">
        <v>-9.5747049654865291E-3</v>
      </c>
    </row>
    <row r="50" spans="1:16" ht="12.75" customHeight="1">
      <c r="A50" s="28">
        <v>40</v>
      </c>
      <c r="B50" s="29" t="s">
        <v>56</v>
      </c>
      <c r="C50" s="30" t="s">
        <v>81</v>
      </c>
      <c r="D50" s="31">
        <v>44980</v>
      </c>
      <c r="E50" s="37">
        <v>4479.55</v>
      </c>
      <c r="F50" s="37">
        <v>4495.1833333333334</v>
      </c>
      <c r="G50" s="38">
        <v>4459.3666666666668</v>
      </c>
      <c r="H50" s="38">
        <v>4439.1833333333334</v>
      </c>
      <c r="I50" s="38">
        <v>4403.3666666666668</v>
      </c>
      <c r="J50" s="38">
        <v>4515.3666666666668</v>
      </c>
      <c r="K50" s="38">
        <v>4551.1833333333343</v>
      </c>
      <c r="L50" s="38">
        <v>4571.3666666666668</v>
      </c>
      <c r="M50" s="28">
        <v>4531</v>
      </c>
      <c r="N50" s="28">
        <v>4475</v>
      </c>
      <c r="O50" s="39">
        <v>1489000</v>
      </c>
      <c r="P50" s="40">
        <v>-4.1950842877364558E-2</v>
      </c>
    </row>
    <row r="51" spans="1:16" ht="12.75" customHeight="1">
      <c r="A51" s="28">
        <v>41</v>
      </c>
      <c r="B51" s="29" t="s">
        <v>86</v>
      </c>
      <c r="C51" s="30" t="s">
        <v>310</v>
      </c>
      <c r="D51" s="31">
        <v>44980</v>
      </c>
      <c r="E51" s="37">
        <v>282.55</v>
      </c>
      <c r="F51" s="37">
        <v>282.84999999999997</v>
      </c>
      <c r="G51" s="38">
        <v>279.74999999999994</v>
      </c>
      <c r="H51" s="38">
        <v>276.95</v>
      </c>
      <c r="I51" s="38">
        <v>273.84999999999997</v>
      </c>
      <c r="J51" s="38">
        <v>285.64999999999992</v>
      </c>
      <c r="K51" s="38">
        <v>288.74999999999994</v>
      </c>
      <c r="L51" s="38">
        <v>291.5499999999999</v>
      </c>
      <c r="M51" s="28">
        <v>285.95</v>
      </c>
      <c r="N51" s="28">
        <v>280.05</v>
      </c>
      <c r="O51" s="39">
        <v>9048000</v>
      </c>
      <c r="P51" s="40">
        <v>-1.1363636363636364E-2</v>
      </c>
    </row>
    <row r="52" spans="1:16" ht="12.75" customHeight="1">
      <c r="A52" s="28">
        <v>42</v>
      </c>
      <c r="B52" s="29" t="s">
        <v>58</v>
      </c>
      <c r="C52" s="30" t="s">
        <v>82</v>
      </c>
      <c r="D52" s="31">
        <v>44980</v>
      </c>
      <c r="E52" s="37">
        <v>274.14999999999998</v>
      </c>
      <c r="F52" s="37">
        <v>274.48333333333335</v>
      </c>
      <c r="G52" s="38">
        <v>270.41666666666669</v>
      </c>
      <c r="H52" s="38">
        <v>266.68333333333334</v>
      </c>
      <c r="I52" s="38">
        <v>262.61666666666667</v>
      </c>
      <c r="J52" s="38">
        <v>278.2166666666667</v>
      </c>
      <c r="K52" s="38">
        <v>282.2833333333333</v>
      </c>
      <c r="L52" s="38">
        <v>286.01666666666671</v>
      </c>
      <c r="M52" s="28">
        <v>278.55</v>
      </c>
      <c r="N52" s="28">
        <v>270.75</v>
      </c>
      <c r="O52" s="39">
        <v>44749800</v>
      </c>
      <c r="P52" s="40">
        <v>-2.4370143630798209E-2</v>
      </c>
    </row>
    <row r="53" spans="1:16" ht="12.75" customHeight="1">
      <c r="A53" s="28">
        <v>43</v>
      </c>
      <c r="B53" s="29" t="s">
        <v>63</v>
      </c>
      <c r="C53" s="30" t="s">
        <v>317</v>
      </c>
      <c r="D53" s="31">
        <v>44980</v>
      </c>
      <c r="E53" s="37">
        <v>565.15</v>
      </c>
      <c r="F53" s="37">
        <v>567.48333333333323</v>
      </c>
      <c r="G53" s="38">
        <v>555.76666666666642</v>
      </c>
      <c r="H53" s="38">
        <v>546.38333333333321</v>
      </c>
      <c r="I53" s="38">
        <v>534.6666666666664</v>
      </c>
      <c r="J53" s="38">
        <v>576.86666666666645</v>
      </c>
      <c r="K53" s="38">
        <v>588.58333333333337</v>
      </c>
      <c r="L53" s="38">
        <v>597.96666666666647</v>
      </c>
      <c r="M53" s="28">
        <v>579.20000000000005</v>
      </c>
      <c r="N53" s="28">
        <v>558.1</v>
      </c>
      <c r="O53" s="39">
        <v>2975700</v>
      </c>
      <c r="P53" s="40">
        <v>-2.554278416347382E-2</v>
      </c>
    </row>
    <row r="54" spans="1:16" ht="12.75" customHeight="1">
      <c r="A54" s="28">
        <v>44</v>
      </c>
      <c r="B54" s="29" t="s">
        <v>44</v>
      </c>
      <c r="C54" s="30" t="s">
        <v>328</v>
      </c>
      <c r="D54" s="31">
        <v>44980</v>
      </c>
      <c r="E54" s="37">
        <v>279.64999999999998</v>
      </c>
      <c r="F54" s="37">
        <v>281.45</v>
      </c>
      <c r="G54" s="38">
        <v>276.89999999999998</v>
      </c>
      <c r="H54" s="38">
        <v>274.14999999999998</v>
      </c>
      <c r="I54" s="38">
        <v>269.59999999999997</v>
      </c>
      <c r="J54" s="38">
        <v>284.2</v>
      </c>
      <c r="K54" s="38">
        <v>288.75000000000006</v>
      </c>
      <c r="L54" s="38">
        <v>291.5</v>
      </c>
      <c r="M54" s="28">
        <v>286</v>
      </c>
      <c r="N54" s="28">
        <v>278.7</v>
      </c>
      <c r="O54" s="39">
        <v>5407500</v>
      </c>
      <c r="P54" s="40">
        <v>-1.717557251908397E-2</v>
      </c>
    </row>
    <row r="55" spans="1:16" ht="12.75" customHeight="1">
      <c r="A55" s="28">
        <v>45</v>
      </c>
      <c r="B55" s="29" t="s">
        <v>63</v>
      </c>
      <c r="C55" s="30" t="s">
        <v>83</v>
      </c>
      <c r="D55" s="31">
        <v>44980</v>
      </c>
      <c r="E55" s="37">
        <v>765.2</v>
      </c>
      <c r="F55" s="37">
        <v>767.76666666666677</v>
      </c>
      <c r="G55" s="38">
        <v>760.43333333333351</v>
      </c>
      <c r="H55" s="38">
        <v>755.66666666666674</v>
      </c>
      <c r="I55" s="38">
        <v>748.33333333333348</v>
      </c>
      <c r="J55" s="38">
        <v>772.53333333333353</v>
      </c>
      <c r="K55" s="38">
        <v>779.86666666666679</v>
      </c>
      <c r="L55" s="38">
        <v>784.63333333333355</v>
      </c>
      <c r="M55" s="28">
        <v>775.1</v>
      </c>
      <c r="N55" s="28">
        <v>763</v>
      </c>
      <c r="O55" s="39">
        <v>11770000</v>
      </c>
      <c r="P55" s="40">
        <v>-8.737761869670492E-3</v>
      </c>
    </row>
    <row r="56" spans="1:16" ht="12.75" customHeight="1">
      <c r="A56" s="28">
        <v>46</v>
      </c>
      <c r="B56" s="29" t="s">
        <v>47</v>
      </c>
      <c r="C56" s="30" t="s">
        <v>84</v>
      </c>
      <c r="D56" s="31">
        <v>44980</v>
      </c>
      <c r="E56" s="37">
        <v>963.55</v>
      </c>
      <c r="F56" s="37">
        <v>961.58333333333337</v>
      </c>
      <c r="G56" s="38">
        <v>949.56666666666672</v>
      </c>
      <c r="H56" s="38">
        <v>935.58333333333337</v>
      </c>
      <c r="I56" s="38">
        <v>923.56666666666672</v>
      </c>
      <c r="J56" s="38">
        <v>975.56666666666672</v>
      </c>
      <c r="K56" s="38">
        <v>987.58333333333337</v>
      </c>
      <c r="L56" s="38">
        <v>1001.5666666666667</v>
      </c>
      <c r="M56" s="28">
        <v>973.6</v>
      </c>
      <c r="N56" s="28">
        <v>947.6</v>
      </c>
      <c r="O56" s="39">
        <v>9623900</v>
      </c>
      <c r="P56" s="40">
        <v>8.5144063755874938E-3</v>
      </c>
    </row>
    <row r="57" spans="1:16" ht="12.75" customHeight="1">
      <c r="A57" s="28">
        <v>47</v>
      </c>
      <c r="B57" s="29" t="s">
        <v>44</v>
      </c>
      <c r="C57" s="30" t="s">
        <v>85</v>
      </c>
      <c r="D57" s="31">
        <v>44980</v>
      </c>
      <c r="E57" s="37">
        <v>212.45</v>
      </c>
      <c r="F57" s="37">
        <v>213.43333333333331</v>
      </c>
      <c r="G57" s="38">
        <v>211.06666666666661</v>
      </c>
      <c r="H57" s="38">
        <v>209.68333333333331</v>
      </c>
      <c r="I57" s="38">
        <v>207.31666666666661</v>
      </c>
      <c r="J57" s="38">
        <v>214.81666666666661</v>
      </c>
      <c r="K57" s="38">
        <v>217.18333333333334</v>
      </c>
      <c r="L57" s="38">
        <v>218.56666666666661</v>
      </c>
      <c r="M57" s="28">
        <v>215.8</v>
      </c>
      <c r="N57" s="28">
        <v>212.05</v>
      </c>
      <c r="O57" s="39">
        <v>46796400</v>
      </c>
      <c r="P57" s="40">
        <v>-2.6917900403768504E-4</v>
      </c>
    </row>
    <row r="58" spans="1:16" ht="12.75" customHeight="1">
      <c r="A58" s="28">
        <v>48</v>
      </c>
      <c r="B58" s="29" t="s">
        <v>86</v>
      </c>
      <c r="C58" s="30" t="s">
        <v>87</v>
      </c>
      <c r="D58" s="31">
        <v>44980</v>
      </c>
      <c r="E58" s="37">
        <v>4340.55</v>
      </c>
      <c r="F58" s="37">
        <v>4328.2166666666672</v>
      </c>
      <c r="G58" s="38">
        <v>4295.6333333333341</v>
      </c>
      <c r="H58" s="38">
        <v>4250.7166666666672</v>
      </c>
      <c r="I58" s="38">
        <v>4218.1333333333341</v>
      </c>
      <c r="J58" s="38">
        <v>4373.1333333333341</v>
      </c>
      <c r="K58" s="38">
        <v>4405.7166666666662</v>
      </c>
      <c r="L58" s="38">
        <v>4450.6333333333341</v>
      </c>
      <c r="M58" s="28">
        <v>4360.8</v>
      </c>
      <c r="N58" s="28">
        <v>4283.3</v>
      </c>
      <c r="O58" s="39">
        <v>1489350</v>
      </c>
      <c r="P58" s="40">
        <v>3.0406807804068077E-2</v>
      </c>
    </row>
    <row r="59" spans="1:16" ht="12.75" customHeight="1">
      <c r="A59" s="28">
        <v>49</v>
      </c>
      <c r="B59" s="29" t="s">
        <v>56</v>
      </c>
      <c r="C59" s="30" t="s">
        <v>88</v>
      </c>
      <c r="D59" s="31">
        <v>44980</v>
      </c>
      <c r="E59" s="37">
        <v>1455.85</v>
      </c>
      <c r="F59" s="37">
        <v>1451.6666666666667</v>
      </c>
      <c r="G59" s="38">
        <v>1445.8333333333335</v>
      </c>
      <c r="H59" s="38">
        <v>1435.8166666666668</v>
      </c>
      <c r="I59" s="38">
        <v>1429.9833333333336</v>
      </c>
      <c r="J59" s="38">
        <v>1461.6833333333334</v>
      </c>
      <c r="K59" s="38">
        <v>1467.5166666666669</v>
      </c>
      <c r="L59" s="38">
        <v>1477.5333333333333</v>
      </c>
      <c r="M59" s="28">
        <v>1457.5</v>
      </c>
      <c r="N59" s="28">
        <v>1441.65</v>
      </c>
      <c r="O59" s="39">
        <v>2235800</v>
      </c>
      <c r="P59" s="40">
        <v>-4.0840840840840838E-2</v>
      </c>
    </row>
    <row r="60" spans="1:16" ht="12.75" customHeight="1">
      <c r="A60" s="28">
        <v>50</v>
      </c>
      <c r="B60" s="29" t="s">
        <v>44</v>
      </c>
      <c r="C60" s="30" t="s">
        <v>89</v>
      </c>
      <c r="D60" s="31">
        <v>44980</v>
      </c>
      <c r="E60" s="37">
        <v>587</v>
      </c>
      <c r="F60" s="37">
        <v>589.01666666666665</v>
      </c>
      <c r="G60" s="38">
        <v>583.0333333333333</v>
      </c>
      <c r="H60" s="38">
        <v>579.06666666666661</v>
      </c>
      <c r="I60" s="38">
        <v>573.08333333333326</v>
      </c>
      <c r="J60" s="38">
        <v>592.98333333333335</v>
      </c>
      <c r="K60" s="38">
        <v>598.9666666666667</v>
      </c>
      <c r="L60" s="38">
        <v>602.93333333333339</v>
      </c>
      <c r="M60" s="28">
        <v>595</v>
      </c>
      <c r="N60" s="28">
        <v>585.04999999999995</v>
      </c>
      <c r="O60" s="39">
        <v>11360000</v>
      </c>
      <c r="P60" s="40">
        <v>7.0788952775944949E-2</v>
      </c>
    </row>
    <row r="61" spans="1:16" ht="12.75" customHeight="1">
      <c r="A61" s="28">
        <v>51</v>
      </c>
      <c r="B61" s="29" t="s">
        <v>44</v>
      </c>
      <c r="C61" s="30" t="s">
        <v>90</v>
      </c>
      <c r="D61" s="31">
        <v>44980</v>
      </c>
      <c r="E61" s="37">
        <v>889.95</v>
      </c>
      <c r="F61" s="37">
        <v>893.08333333333337</v>
      </c>
      <c r="G61" s="38">
        <v>884.2166666666667</v>
      </c>
      <c r="H61" s="38">
        <v>878.48333333333335</v>
      </c>
      <c r="I61" s="38">
        <v>869.61666666666667</v>
      </c>
      <c r="J61" s="38">
        <v>898.81666666666672</v>
      </c>
      <c r="K61" s="38">
        <v>907.68333333333328</v>
      </c>
      <c r="L61" s="38">
        <v>913.41666666666674</v>
      </c>
      <c r="M61" s="28">
        <v>901.95</v>
      </c>
      <c r="N61" s="28">
        <v>887.35</v>
      </c>
      <c r="O61" s="39">
        <v>1928500</v>
      </c>
      <c r="P61" s="40">
        <v>-3.6713286713286712E-2</v>
      </c>
    </row>
    <row r="62" spans="1:16" ht="12.75" customHeight="1">
      <c r="A62" s="28">
        <v>52</v>
      </c>
      <c r="B62" s="29" t="s">
        <v>70</v>
      </c>
      <c r="C62" s="30" t="s">
        <v>246</v>
      </c>
      <c r="D62" s="31">
        <v>44980</v>
      </c>
      <c r="E62" s="37">
        <v>296.2</v>
      </c>
      <c r="F62" s="37">
        <v>295.71666666666664</v>
      </c>
      <c r="G62" s="38">
        <v>293.48333333333329</v>
      </c>
      <c r="H62" s="38">
        <v>290.76666666666665</v>
      </c>
      <c r="I62" s="38">
        <v>288.5333333333333</v>
      </c>
      <c r="J62" s="38">
        <v>298.43333333333328</v>
      </c>
      <c r="K62" s="38">
        <v>300.66666666666663</v>
      </c>
      <c r="L62" s="38">
        <v>303.38333333333327</v>
      </c>
      <c r="M62" s="28">
        <v>297.95</v>
      </c>
      <c r="N62" s="28">
        <v>293</v>
      </c>
      <c r="O62" s="39">
        <v>6814500</v>
      </c>
      <c r="P62" s="40">
        <v>-6.7337302401970847E-2</v>
      </c>
    </row>
    <row r="63" spans="1:16" ht="12.75" customHeight="1">
      <c r="A63" s="28">
        <v>53</v>
      </c>
      <c r="B63" s="29" t="s">
        <v>58</v>
      </c>
      <c r="C63" s="30" t="s">
        <v>91</v>
      </c>
      <c r="D63" s="31">
        <v>44980</v>
      </c>
      <c r="E63" s="37">
        <v>132.6</v>
      </c>
      <c r="F63" s="37">
        <v>133.41666666666666</v>
      </c>
      <c r="G63" s="38">
        <v>131.23333333333332</v>
      </c>
      <c r="H63" s="38">
        <v>129.86666666666667</v>
      </c>
      <c r="I63" s="38">
        <v>127.68333333333334</v>
      </c>
      <c r="J63" s="38">
        <v>134.7833333333333</v>
      </c>
      <c r="K63" s="38">
        <v>136.96666666666664</v>
      </c>
      <c r="L63" s="38">
        <v>138.33333333333329</v>
      </c>
      <c r="M63" s="28">
        <v>135.6</v>
      </c>
      <c r="N63" s="28">
        <v>132.05000000000001</v>
      </c>
      <c r="O63" s="39">
        <v>13715000</v>
      </c>
      <c r="P63" s="40">
        <v>-6.4141931081542133E-2</v>
      </c>
    </row>
    <row r="64" spans="1:16" ht="12.75" customHeight="1">
      <c r="A64" s="28">
        <v>54</v>
      </c>
      <c r="B64" s="29" t="s">
        <v>70</v>
      </c>
      <c r="C64" s="30" t="s">
        <v>92</v>
      </c>
      <c r="D64" s="31">
        <v>44980</v>
      </c>
      <c r="E64" s="37">
        <v>1581.6</v>
      </c>
      <c r="F64" s="37">
        <v>1580.0833333333333</v>
      </c>
      <c r="G64" s="38">
        <v>1568.9166666666665</v>
      </c>
      <c r="H64" s="38">
        <v>1556.2333333333333</v>
      </c>
      <c r="I64" s="38">
        <v>1545.0666666666666</v>
      </c>
      <c r="J64" s="38">
        <v>1592.7666666666664</v>
      </c>
      <c r="K64" s="38">
        <v>1603.9333333333329</v>
      </c>
      <c r="L64" s="38">
        <v>1616.6166666666663</v>
      </c>
      <c r="M64" s="28">
        <v>1591.25</v>
      </c>
      <c r="N64" s="28">
        <v>1567.4</v>
      </c>
      <c r="O64" s="39">
        <v>3103800</v>
      </c>
      <c r="P64" s="40">
        <v>-7.4597495527728083E-2</v>
      </c>
    </row>
    <row r="65" spans="1:16" ht="12.75" customHeight="1">
      <c r="A65" s="28">
        <v>55</v>
      </c>
      <c r="B65" s="29" t="s">
        <v>56</v>
      </c>
      <c r="C65" s="30" t="s">
        <v>93</v>
      </c>
      <c r="D65" s="31">
        <v>44980</v>
      </c>
      <c r="E65" s="37">
        <v>532.4</v>
      </c>
      <c r="F65" s="37">
        <v>532.01666666666665</v>
      </c>
      <c r="G65" s="38">
        <v>529.88333333333333</v>
      </c>
      <c r="H65" s="38">
        <v>527.36666666666667</v>
      </c>
      <c r="I65" s="38">
        <v>525.23333333333335</v>
      </c>
      <c r="J65" s="38">
        <v>534.5333333333333</v>
      </c>
      <c r="K65" s="38">
        <v>536.66666666666652</v>
      </c>
      <c r="L65" s="38">
        <v>539.18333333333328</v>
      </c>
      <c r="M65" s="28">
        <v>534.15</v>
      </c>
      <c r="N65" s="28">
        <v>529.5</v>
      </c>
      <c r="O65" s="39">
        <v>11283750</v>
      </c>
      <c r="P65" s="40">
        <v>-1.9443840973278295E-2</v>
      </c>
    </row>
    <row r="66" spans="1:16" ht="12.75" customHeight="1">
      <c r="A66" s="28">
        <v>56</v>
      </c>
      <c r="B66" s="29" t="s">
        <v>42</v>
      </c>
      <c r="C66" s="30" t="s">
        <v>247</v>
      </c>
      <c r="D66" s="31">
        <v>44980</v>
      </c>
      <c r="E66" s="37">
        <v>1910.7</v>
      </c>
      <c r="F66" s="37">
        <v>1895.6666666666667</v>
      </c>
      <c r="G66" s="38">
        <v>1874.3333333333335</v>
      </c>
      <c r="H66" s="38">
        <v>1837.9666666666667</v>
      </c>
      <c r="I66" s="38">
        <v>1816.6333333333334</v>
      </c>
      <c r="J66" s="38">
        <v>1932.0333333333335</v>
      </c>
      <c r="K66" s="38">
        <v>1953.366666666667</v>
      </c>
      <c r="L66" s="38">
        <v>1989.7333333333336</v>
      </c>
      <c r="M66" s="28">
        <v>1917</v>
      </c>
      <c r="N66" s="28">
        <v>1859.3</v>
      </c>
      <c r="O66" s="39">
        <v>1809500</v>
      </c>
      <c r="P66" s="40">
        <v>-3.9288558534642949E-2</v>
      </c>
    </row>
    <row r="67" spans="1:16" ht="12.75" customHeight="1">
      <c r="A67" s="28">
        <v>57</v>
      </c>
      <c r="B67" s="29" t="s">
        <v>38</v>
      </c>
      <c r="C67" s="30" t="s">
        <v>94</v>
      </c>
      <c r="D67" s="31">
        <v>44980</v>
      </c>
      <c r="E67" s="37">
        <v>1793.2</v>
      </c>
      <c r="F67" s="37">
        <v>1791.95</v>
      </c>
      <c r="G67" s="38">
        <v>1772.25</v>
      </c>
      <c r="H67" s="38">
        <v>1751.3</v>
      </c>
      <c r="I67" s="38">
        <v>1731.6</v>
      </c>
      <c r="J67" s="38">
        <v>1812.9</v>
      </c>
      <c r="K67" s="38">
        <v>1832.6000000000004</v>
      </c>
      <c r="L67" s="38">
        <v>1853.5500000000002</v>
      </c>
      <c r="M67" s="28">
        <v>1811.65</v>
      </c>
      <c r="N67" s="28">
        <v>1771</v>
      </c>
      <c r="O67" s="39">
        <v>1642500</v>
      </c>
      <c r="P67" s="40">
        <v>-2.5808410505541216E-3</v>
      </c>
    </row>
    <row r="68" spans="1:16" ht="12.75" customHeight="1">
      <c r="A68" s="28">
        <v>58</v>
      </c>
      <c r="B68" s="29" t="s">
        <v>44</v>
      </c>
      <c r="C68" s="30" t="s">
        <v>336</v>
      </c>
      <c r="D68" s="31">
        <v>44980</v>
      </c>
      <c r="E68" s="37">
        <v>188.75</v>
      </c>
      <c r="F68" s="37">
        <v>190.05000000000004</v>
      </c>
      <c r="G68" s="38">
        <v>186.25000000000009</v>
      </c>
      <c r="H68" s="38">
        <v>183.75000000000006</v>
      </c>
      <c r="I68" s="38">
        <v>179.9500000000001</v>
      </c>
      <c r="J68" s="38">
        <v>192.55000000000007</v>
      </c>
      <c r="K68" s="38">
        <v>196.35000000000002</v>
      </c>
      <c r="L68" s="38">
        <v>198.85000000000005</v>
      </c>
      <c r="M68" s="28">
        <v>193.85</v>
      </c>
      <c r="N68" s="28">
        <v>187.55</v>
      </c>
      <c r="O68" s="39">
        <v>19440400</v>
      </c>
      <c r="P68" s="40">
        <v>1.1535688536409518E-3</v>
      </c>
    </row>
    <row r="69" spans="1:16" ht="12.75" customHeight="1">
      <c r="A69" s="28">
        <v>59</v>
      </c>
      <c r="B69" s="29" t="s">
        <v>47</v>
      </c>
      <c r="C69" s="30" t="s">
        <v>95</v>
      </c>
      <c r="D69" s="31">
        <v>44980</v>
      </c>
      <c r="E69" s="37">
        <v>2919.05</v>
      </c>
      <c r="F69" s="37">
        <v>2920.4499999999994</v>
      </c>
      <c r="G69" s="38">
        <v>2905.2999999999988</v>
      </c>
      <c r="H69" s="38">
        <v>2891.5499999999993</v>
      </c>
      <c r="I69" s="38">
        <v>2876.3999999999987</v>
      </c>
      <c r="J69" s="38">
        <v>2934.1999999999989</v>
      </c>
      <c r="K69" s="38">
        <v>2949.3499999999995</v>
      </c>
      <c r="L69" s="38">
        <v>2963.099999999999</v>
      </c>
      <c r="M69" s="28">
        <v>2935.6</v>
      </c>
      <c r="N69" s="28">
        <v>2906.7</v>
      </c>
      <c r="O69" s="39">
        <v>3561900</v>
      </c>
      <c r="P69" s="40">
        <v>-1.623995360013257E-2</v>
      </c>
    </row>
    <row r="70" spans="1:16" ht="12.75" customHeight="1">
      <c r="A70" s="28">
        <v>60</v>
      </c>
      <c r="B70" s="29" t="s">
        <v>44</v>
      </c>
      <c r="C70" s="30" t="s">
        <v>249</v>
      </c>
      <c r="D70" s="31">
        <v>44980</v>
      </c>
      <c r="E70" s="37">
        <v>2639.75</v>
      </c>
      <c r="F70" s="37">
        <v>2660.5499999999997</v>
      </c>
      <c r="G70" s="38">
        <v>2610.5499999999993</v>
      </c>
      <c r="H70" s="38">
        <v>2581.3499999999995</v>
      </c>
      <c r="I70" s="38">
        <v>2531.349999999999</v>
      </c>
      <c r="J70" s="38">
        <v>2689.7499999999995</v>
      </c>
      <c r="K70" s="38">
        <v>2739.7500000000005</v>
      </c>
      <c r="L70" s="38">
        <v>2768.95</v>
      </c>
      <c r="M70" s="28">
        <v>2710.55</v>
      </c>
      <c r="N70" s="28">
        <v>2631.35</v>
      </c>
      <c r="O70" s="39">
        <v>1120250</v>
      </c>
      <c r="P70" s="40">
        <v>-7.216067915933326E-2</v>
      </c>
    </row>
    <row r="71" spans="1:16" ht="12.75" customHeight="1">
      <c r="A71" s="28">
        <v>61</v>
      </c>
      <c r="B71" s="29" t="s">
        <v>96</v>
      </c>
      <c r="C71" s="30" t="s">
        <v>97</v>
      </c>
      <c r="D71" s="31">
        <v>44980</v>
      </c>
      <c r="E71" s="37">
        <v>348.1</v>
      </c>
      <c r="F71" s="37">
        <v>350.2166666666667</v>
      </c>
      <c r="G71" s="38">
        <v>344.38333333333338</v>
      </c>
      <c r="H71" s="38">
        <v>340.66666666666669</v>
      </c>
      <c r="I71" s="38">
        <v>334.83333333333337</v>
      </c>
      <c r="J71" s="38">
        <v>353.93333333333339</v>
      </c>
      <c r="K71" s="38">
        <v>359.76666666666665</v>
      </c>
      <c r="L71" s="38">
        <v>363.48333333333341</v>
      </c>
      <c r="M71" s="28">
        <v>356.05</v>
      </c>
      <c r="N71" s="28">
        <v>346.5</v>
      </c>
      <c r="O71" s="39">
        <v>44980650</v>
      </c>
      <c r="P71" s="40">
        <v>-2.1113864052569212E-2</v>
      </c>
    </row>
    <row r="72" spans="1:16" ht="12.75" customHeight="1">
      <c r="A72" s="28">
        <v>62</v>
      </c>
      <c r="B72" s="29" t="s">
        <v>47</v>
      </c>
      <c r="C72" s="30" t="s">
        <v>98</v>
      </c>
      <c r="D72" s="31">
        <v>44980</v>
      </c>
      <c r="E72" s="37">
        <v>4480.3</v>
      </c>
      <c r="F72" s="37">
        <v>4487.3166666666666</v>
      </c>
      <c r="G72" s="38">
        <v>4458.6333333333332</v>
      </c>
      <c r="H72" s="38">
        <v>4436.9666666666662</v>
      </c>
      <c r="I72" s="38">
        <v>4408.2833333333328</v>
      </c>
      <c r="J72" s="38">
        <v>4508.9833333333336</v>
      </c>
      <c r="K72" s="38">
        <v>4537.6666666666661</v>
      </c>
      <c r="L72" s="38">
        <v>4559.3333333333339</v>
      </c>
      <c r="M72" s="28">
        <v>4516</v>
      </c>
      <c r="N72" s="28">
        <v>4465.6499999999996</v>
      </c>
      <c r="O72" s="39">
        <v>2186500</v>
      </c>
      <c r="P72" s="40">
        <v>-9.6251840108707958E-3</v>
      </c>
    </row>
    <row r="73" spans="1:16" ht="12.75" customHeight="1">
      <c r="A73" s="28">
        <v>63</v>
      </c>
      <c r="B73" s="29" t="s">
        <v>49</v>
      </c>
      <c r="C73" s="41" t="s">
        <v>99</v>
      </c>
      <c r="D73" s="31">
        <v>44980</v>
      </c>
      <c r="E73" s="37">
        <v>3243.6</v>
      </c>
      <c r="F73" s="37">
        <v>3239.7000000000003</v>
      </c>
      <c r="G73" s="38">
        <v>3213.9000000000005</v>
      </c>
      <c r="H73" s="38">
        <v>3184.2000000000003</v>
      </c>
      <c r="I73" s="38">
        <v>3158.4000000000005</v>
      </c>
      <c r="J73" s="38">
        <v>3269.4000000000005</v>
      </c>
      <c r="K73" s="38">
        <v>3295.2000000000007</v>
      </c>
      <c r="L73" s="38">
        <v>3324.9000000000005</v>
      </c>
      <c r="M73" s="28">
        <v>3265.5</v>
      </c>
      <c r="N73" s="28">
        <v>3210</v>
      </c>
      <c r="O73" s="39">
        <v>3084550</v>
      </c>
      <c r="P73" s="40">
        <v>-5.3230917978191974E-2</v>
      </c>
    </row>
    <row r="74" spans="1:16" ht="12.75" customHeight="1">
      <c r="A74" s="28">
        <v>64</v>
      </c>
      <c r="B74" s="29" t="s">
        <v>49</v>
      </c>
      <c r="C74" s="30" t="s">
        <v>100</v>
      </c>
      <c r="D74" s="31">
        <v>44980</v>
      </c>
      <c r="E74" s="37">
        <v>2086.25</v>
      </c>
      <c r="F74" s="37">
        <v>2094.0166666666664</v>
      </c>
      <c r="G74" s="38">
        <v>2071.1333333333328</v>
      </c>
      <c r="H74" s="38">
        <v>2056.0166666666664</v>
      </c>
      <c r="I74" s="38">
        <v>2033.1333333333328</v>
      </c>
      <c r="J74" s="38">
        <v>2109.1333333333328</v>
      </c>
      <c r="K74" s="38">
        <v>2132.016666666666</v>
      </c>
      <c r="L74" s="38">
        <v>2147.1333333333328</v>
      </c>
      <c r="M74" s="28">
        <v>2116.9</v>
      </c>
      <c r="N74" s="28">
        <v>2078.9</v>
      </c>
      <c r="O74" s="39">
        <v>1042250</v>
      </c>
      <c r="P74" s="40">
        <v>-4.7977895001255967E-2</v>
      </c>
    </row>
    <row r="75" spans="1:16" ht="12.75" customHeight="1">
      <c r="A75" s="28">
        <v>65</v>
      </c>
      <c r="B75" s="29" t="s">
        <v>49</v>
      </c>
      <c r="C75" s="30" t="s">
        <v>101</v>
      </c>
      <c r="D75" s="31">
        <v>44980</v>
      </c>
      <c r="E75" s="37">
        <v>173.8</v>
      </c>
      <c r="F75" s="37">
        <v>174.75</v>
      </c>
      <c r="G75" s="38">
        <v>172.3</v>
      </c>
      <c r="H75" s="38">
        <v>170.8</v>
      </c>
      <c r="I75" s="38">
        <v>168.35000000000002</v>
      </c>
      <c r="J75" s="38">
        <v>176.25</v>
      </c>
      <c r="K75" s="38">
        <v>178.7</v>
      </c>
      <c r="L75" s="38">
        <v>180.2</v>
      </c>
      <c r="M75" s="28">
        <v>177.2</v>
      </c>
      <c r="N75" s="28">
        <v>173.25</v>
      </c>
      <c r="O75" s="39">
        <v>22557600</v>
      </c>
      <c r="P75" s="40">
        <v>1.0808194870140345E-2</v>
      </c>
    </row>
    <row r="76" spans="1:16" ht="12.75" customHeight="1">
      <c r="A76" s="28">
        <v>66</v>
      </c>
      <c r="B76" s="29" t="s">
        <v>58</v>
      </c>
      <c r="C76" s="30" t="s">
        <v>102</v>
      </c>
      <c r="D76" s="31">
        <v>44980</v>
      </c>
      <c r="E76" s="37">
        <v>125.3</v>
      </c>
      <c r="F76" s="37">
        <v>125.78333333333332</v>
      </c>
      <c r="G76" s="38">
        <v>124.21666666666664</v>
      </c>
      <c r="H76" s="38">
        <v>123.13333333333333</v>
      </c>
      <c r="I76" s="38">
        <v>121.56666666666665</v>
      </c>
      <c r="J76" s="38">
        <v>126.86666666666663</v>
      </c>
      <c r="K76" s="38">
        <v>128.43333333333334</v>
      </c>
      <c r="L76" s="38">
        <v>129.51666666666662</v>
      </c>
      <c r="M76" s="28">
        <v>127.35</v>
      </c>
      <c r="N76" s="28">
        <v>124.7</v>
      </c>
      <c r="O76" s="39">
        <v>80090000</v>
      </c>
      <c r="P76" s="40">
        <v>-1.8925705885955778E-2</v>
      </c>
    </row>
    <row r="77" spans="1:16" ht="12.75" customHeight="1">
      <c r="A77" s="28">
        <v>67</v>
      </c>
      <c r="B77" s="29" t="s">
        <v>86</v>
      </c>
      <c r="C77" s="30" t="s">
        <v>348</v>
      </c>
      <c r="D77" s="31">
        <v>44980</v>
      </c>
      <c r="E77" s="37">
        <v>117.55</v>
      </c>
      <c r="F77" s="37">
        <v>117.41666666666667</v>
      </c>
      <c r="G77" s="38">
        <v>116.48333333333335</v>
      </c>
      <c r="H77" s="38">
        <v>115.41666666666667</v>
      </c>
      <c r="I77" s="38">
        <v>114.48333333333335</v>
      </c>
      <c r="J77" s="38">
        <v>118.48333333333335</v>
      </c>
      <c r="K77" s="38">
        <v>119.41666666666666</v>
      </c>
      <c r="L77" s="38">
        <v>120.48333333333335</v>
      </c>
      <c r="M77" s="28">
        <v>118.35</v>
      </c>
      <c r="N77" s="28">
        <v>116.35</v>
      </c>
      <c r="O77" s="39">
        <v>18038800</v>
      </c>
      <c r="P77" s="40">
        <v>-1.9779598756710936E-2</v>
      </c>
    </row>
    <row r="78" spans="1:16" ht="12.75" customHeight="1">
      <c r="A78" s="28">
        <v>68</v>
      </c>
      <c r="B78" s="29" t="s">
        <v>79</v>
      </c>
      <c r="C78" s="30" t="s">
        <v>103</v>
      </c>
      <c r="D78" s="31">
        <v>44980</v>
      </c>
      <c r="E78" s="37">
        <v>95.7</v>
      </c>
      <c r="F78" s="37">
        <v>94.933333333333337</v>
      </c>
      <c r="G78" s="38">
        <v>93.816666666666677</v>
      </c>
      <c r="H78" s="38">
        <v>91.933333333333337</v>
      </c>
      <c r="I78" s="38">
        <v>90.816666666666677</v>
      </c>
      <c r="J78" s="38">
        <v>96.816666666666677</v>
      </c>
      <c r="K78" s="38">
        <v>97.933333333333351</v>
      </c>
      <c r="L78" s="38">
        <v>99.816666666666677</v>
      </c>
      <c r="M78" s="28">
        <v>96.05</v>
      </c>
      <c r="N78" s="28">
        <v>93.05</v>
      </c>
      <c r="O78" s="39">
        <v>62311500</v>
      </c>
      <c r="P78" s="40">
        <v>5.1575046324891911E-2</v>
      </c>
    </row>
    <row r="79" spans="1:16" ht="12.75" customHeight="1">
      <c r="A79" s="28">
        <v>69</v>
      </c>
      <c r="B79" s="29" t="s">
        <v>47</v>
      </c>
      <c r="C79" s="30" t="s">
        <v>104</v>
      </c>
      <c r="D79" s="31">
        <v>44980</v>
      </c>
      <c r="E79" s="37">
        <v>442.6</v>
      </c>
      <c r="F79" s="37">
        <v>440.66666666666669</v>
      </c>
      <c r="G79" s="38">
        <v>436.38333333333338</v>
      </c>
      <c r="H79" s="38">
        <v>430.16666666666669</v>
      </c>
      <c r="I79" s="38">
        <v>425.88333333333338</v>
      </c>
      <c r="J79" s="38">
        <v>446.88333333333338</v>
      </c>
      <c r="K79" s="38">
        <v>451.16666666666669</v>
      </c>
      <c r="L79" s="38">
        <v>457.38333333333338</v>
      </c>
      <c r="M79" s="28">
        <v>444.95</v>
      </c>
      <c r="N79" s="28">
        <v>434.45</v>
      </c>
      <c r="O79" s="39">
        <v>5768100</v>
      </c>
      <c r="P79" s="40">
        <v>3.4590377113133938E-2</v>
      </c>
    </row>
    <row r="80" spans="1:16" ht="12.75" customHeight="1">
      <c r="A80" s="28">
        <v>70</v>
      </c>
      <c r="B80" s="29" t="s">
        <v>105</v>
      </c>
      <c r="C80" s="30" t="s">
        <v>106</v>
      </c>
      <c r="D80" s="31">
        <v>44980</v>
      </c>
      <c r="E80" s="37">
        <v>38.35</v>
      </c>
      <c r="F80" s="37">
        <v>38.533333333333331</v>
      </c>
      <c r="G80" s="38">
        <v>37.966666666666661</v>
      </c>
      <c r="H80" s="38">
        <v>37.583333333333329</v>
      </c>
      <c r="I80" s="38">
        <v>37.016666666666659</v>
      </c>
      <c r="J80" s="38">
        <v>38.916666666666664</v>
      </c>
      <c r="K80" s="38">
        <v>39.483333333333327</v>
      </c>
      <c r="L80" s="38">
        <v>39.866666666666667</v>
      </c>
      <c r="M80" s="28">
        <v>39.1</v>
      </c>
      <c r="N80" s="28">
        <v>38.15</v>
      </c>
      <c r="O80" s="39">
        <v>136057500</v>
      </c>
      <c r="P80" s="40">
        <v>-4.3347571586774242E-2</v>
      </c>
    </row>
    <row r="81" spans="1:16" ht="12.75" customHeight="1">
      <c r="A81" s="28">
        <v>71</v>
      </c>
      <c r="B81" s="29" t="s">
        <v>44</v>
      </c>
      <c r="C81" s="30" t="s">
        <v>363</v>
      </c>
      <c r="D81" s="31">
        <v>44980</v>
      </c>
      <c r="E81" s="37">
        <v>533.85</v>
      </c>
      <c r="F81" s="37">
        <v>537.58333333333337</v>
      </c>
      <c r="G81" s="38">
        <v>528.11666666666679</v>
      </c>
      <c r="H81" s="38">
        <v>522.38333333333344</v>
      </c>
      <c r="I81" s="38">
        <v>512.91666666666686</v>
      </c>
      <c r="J81" s="38">
        <v>543.31666666666672</v>
      </c>
      <c r="K81" s="38">
        <v>552.78333333333319</v>
      </c>
      <c r="L81" s="38">
        <v>558.51666666666665</v>
      </c>
      <c r="M81" s="28">
        <v>547.04999999999995</v>
      </c>
      <c r="N81" s="28">
        <v>531.85</v>
      </c>
      <c r="O81" s="39">
        <v>7516600</v>
      </c>
      <c r="P81" s="40">
        <v>-9.2529129540781362E-3</v>
      </c>
    </row>
    <row r="82" spans="1:16" ht="12.75" customHeight="1">
      <c r="A82" s="28">
        <v>72</v>
      </c>
      <c r="B82" s="29" t="s">
        <v>56</v>
      </c>
      <c r="C82" s="30" t="s">
        <v>107</v>
      </c>
      <c r="D82" s="31">
        <v>44980</v>
      </c>
      <c r="E82" s="37">
        <v>931.55</v>
      </c>
      <c r="F82" s="37">
        <v>932.5333333333333</v>
      </c>
      <c r="G82" s="38">
        <v>923.06666666666661</v>
      </c>
      <c r="H82" s="38">
        <v>914.58333333333326</v>
      </c>
      <c r="I82" s="38">
        <v>905.11666666666656</v>
      </c>
      <c r="J82" s="38">
        <v>941.01666666666665</v>
      </c>
      <c r="K82" s="38">
        <v>950.48333333333335</v>
      </c>
      <c r="L82" s="38">
        <v>958.9666666666667</v>
      </c>
      <c r="M82" s="28">
        <v>942</v>
      </c>
      <c r="N82" s="28">
        <v>924.05</v>
      </c>
      <c r="O82" s="39">
        <v>5673000</v>
      </c>
      <c r="P82" s="40">
        <v>-1.4248479582971329E-2</v>
      </c>
    </row>
    <row r="83" spans="1:16" ht="12.75" customHeight="1">
      <c r="A83" s="28">
        <v>73</v>
      </c>
      <c r="B83" s="29" t="s">
        <v>96</v>
      </c>
      <c r="C83" s="30" t="s">
        <v>108</v>
      </c>
      <c r="D83" s="31">
        <v>44980</v>
      </c>
      <c r="E83" s="37">
        <v>1104.95</v>
      </c>
      <c r="F83" s="37">
        <v>1116.8500000000001</v>
      </c>
      <c r="G83" s="38">
        <v>1085.6000000000004</v>
      </c>
      <c r="H83" s="38">
        <v>1066.2500000000002</v>
      </c>
      <c r="I83" s="38">
        <v>1035.0000000000005</v>
      </c>
      <c r="J83" s="38">
        <v>1136.2000000000003</v>
      </c>
      <c r="K83" s="38">
        <v>1167.4499999999998</v>
      </c>
      <c r="L83" s="38">
        <v>1186.8000000000002</v>
      </c>
      <c r="M83" s="28">
        <v>1148.0999999999999</v>
      </c>
      <c r="N83" s="28">
        <v>1097.5</v>
      </c>
      <c r="O83" s="39">
        <v>4743850</v>
      </c>
      <c r="P83" s="40">
        <v>-5.6124721603563474E-3</v>
      </c>
    </row>
    <row r="84" spans="1:16" ht="12.75" customHeight="1">
      <c r="A84" s="28">
        <v>74</v>
      </c>
      <c r="B84" s="29" t="s">
        <v>47</v>
      </c>
      <c r="C84" s="205" t="s">
        <v>109</v>
      </c>
      <c r="D84" s="31">
        <v>44980</v>
      </c>
      <c r="E84" s="37">
        <v>279.55</v>
      </c>
      <c r="F84" s="37">
        <v>280.96666666666664</v>
      </c>
      <c r="G84" s="38">
        <v>277.18333333333328</v>
      </c>
      <c r="H84" s="38">
        <v>274.81666666666666</v>
      </c>
      <c r="I84" s="38">
        <v>271.0333333333333</v>
      </c>
      <c r="J84" s="38">
        <v>283.33333333333326</v>
      </c>
      <c r="K84" s="38">
        <v>287.11666666666667</v>
      </c>
      <c r="L84" s="38">
        <v>289.48333333333323</v>
      </c>
      <c r="M84" s="28">
        <v>284.75</v>
      </c>
      <c r="N84" s="28">
        <v>278.60000000000002</v>
      </c>
      <c r="O84" s="39">
        <v>7952000</v>
      </c>
      <c r="P84" s="40">
        <v>-1.2559658377292139E-3</v>
      </c>
    </row>
    <row r="85" spans="1:16" ht="12.75" customHeight="1">
      <c r="A85" s="28">
        <v>75</v>
      </c>
      <c r="B85" s="29" t="s">
        <v>42</v>
      </c>
      <c r="C85" s="30" t="s">
        <v>110</v>
      </c>
      <c r="D85" s="31">
        <v>44980</v>
      </c>
      <c r="E85" s="37">
        <v>1574.3</v>
      </c>
      <c r="F85" s="37">
        <v>1593.6666666666667</v>
      </c>
      <c r="G85" s="38">
        <v>1551.2333333333336</v>
      </c>
      <c r="H85" s="38">
        <v>1528.1666666666667</v>
      </c>
      <c r="I85" s="38">
        <v>1485.7333333333336</v>
      </c>
      <c r="J85" s="38">
        <v>1616.7333333333336</v>
      </c>
      <c r="K85" s="38">
        <v>1659.1666666666665</v>
      </c>
      <c r="L85" s="38">
        <v>1682.2333333333336</v>
      </c>
      <c r="M85" s="28">
        <v>1636.1</v>
      </c>
      <c r="N85" s="28">
        <v>1570.6</v>
      </c>
      <c r="O85" s="39">
        <v>9227825</v>
      </c>
      <c r="P85" s="40">
        <v>1.409406483269823E-2</v>
      </c>
    </row>
    <row r="86" spans="1:16" ht="12.75" customHeight="1">
      <c r="A86" s="28">
        <v>76</v>
      </c>
      <c r="B86" s="29" t="s">
        <v>79</v>
      </c>
      <c r="C86" s="30" t="s">
        <v>111</v>
      </c>
      <c r="D86" s="31">
        <v>44980</v>
      </c>
      <c r="E86" s="37">
        <v>503.85</v>
      </c>
      <c r="F86" s="37">
        <v>508.5</v>
      </c>
      <c r="G86" s="38">
        <v>497.35</v>
      </c>
      <c r="H86" s="38">
        <v>490.85</v>
      </c>
      <c r="I86" s="38">
        <v>479.70000000000005</v>
      </c>
      <c r="J86" s="38">
        <v>515</v>
      </c>
      <c r="K86" s="38">
        <v>526.15000000000009</v>
      </c>
      <c r="L86" s="38">
        <v>532.65</v>
      </c>
      <c r="M86" s="28">
        <v>519.65</v>
      </c>
      <c r="N86" s="28">
        <v>502</v>
      </c>
      <c r="O86" s="39">
        <v>3436250</v>
      </c>
      <c r="P86" s="40">
        <v>-3.204225352112676E-2</v>
      </c>
    </row>
    <row r="87" spans="1:16" ht="12.75" customHeight="1">
      <c r="A87" s="28">
        <v>77</v>
      </c>
      <c r="B87" s="29" t="s">
        <v>44</v>
      </c>
      <c r="C87" s="30" t="s">
        <v>257</v>
      </c>
      <c r="D87" s="31">
        <v>44980</v>
      </c>
      <c r="E87" s="37">
        <v>2561.4499999999998</v>
      </c>
      <c r="F87" s="37">
        <v>2575.9333333333334</v>
      </c>
      <c r="G87" s="38">
        <v>2528.0666666666666</v>
      </c>
      <c r="H87" s="38">
        <v>2494.6833333333334</v>
      </c>
      <c r="I87" s="38">
        <v>2446.8166666666666</v>
      </c>
      <c r="J87" s="38">
        <v>2609.3166666666666</v>
      </c>
      <c r="K87" s="38">
        <v>2657.1833333333334</v>
      </c>
      <c r="L87" s="38">
        <v>2690.5666666666666</v>
      </c>
      <c r="M87" s="28">
        <v>2623.8</v>
      </c>
      <c r="N87" s="28">
        <v>2542.5500000000002</v>
      </c>
      <c r="O87" s="39">
        <v>3589800</v>
      </c>
      <c r="P87" s="40">
        <v>2.4135570010270457E-2</v>
      </c>
    </row>
    <row r="88" spans="1:16" ht="12.75" customHeight="1">
      <c r="A88" s="28">
        <v>78</v>
      </c>
      <c r="B88" s="29" t="s">
        <v>70</v>
      </c>
      <c r="C88" s="30" t="s">
        <v>112</v>
      </c>
      <c r="D88" s="31">
        <v>44980</v>
      </c>
      <c r="E88" s="37">
        <v>1200.6500000000001</v>
      </c>
      <c r="F88" s="37">
        <v>1204.7833333333335</v>
      </c>
      <c r="G88" s="38">
        <v>1191.5666666666671</v>
      </c>
      <c r="H88" s="38">
        <v>1182.4833333333336</v>
      </c>
      <c r="I88" s="38">
        <v>1169.2666666666671</v>
      </c>
      <c r="J88" s="38">
        <v>1213.866666666667</v>
      </c>
      <c r="K88" s="38">
        <v>1227.0833333333337</v>
      </c>
      <c r="L88" s="38">
        <v>1236.166666666667</v>
      </c>
      <c r="M88" s="28">
        <v>1218</v>
      </c>
      <c r="N88" s="28">
        <v>1195.7</v>
      </c>
      <c r="O88" s="39">
        <v>4803000</v>
      </c>
      <c r="P88" s="40">
        <v>2.0720433535224736E-2</v>
      </c>
    </row>
    <row r="89" spans="1:16" ht="12.75" customHeight="1">
      <c r="A89" s="28">
        <v>79</v>
      </c>
      <c r="B89" s="29" t="s">
        <v>86</v>
      </c>
      <c r="C89" s="30" t="s">
        <v>113</v>
      </c>
      <c r="D89" s="31">
        <v>44980</v>
      </c>
      <c r="E89" s="37">
        <v>1092.9000000000001</v>
      </c>
      <c r="F89" s="37">
        <v>1095.7166666666669</v>
      </c>
      <c r="G89" s="38">
        <v>1086.7333333333338</v>
      </c>
      <c r="H89" s="38">
        <v>1080.5666666666668</v>
      </c>
      <c r="I89" s="38">
        <v>1071.5833333333337</v>
      </c>
      <c r="J89" s="38">
        <v>1101.8833333333339</v>
      </c>
      <c r="K89" s="38">
        <v>1110.866666666667</v>
      </c>
      <c r="L89" s="38">
        <v>1117.033333333334</v>
      </c>
      <c r="M89" s="28">
        <v>1104.7</v>
      </c>
      <c r="N89" s="28">
        <v>1089.55</v>
      </c>
      <c r="O89" s="39">
        <v>12674900</v>
      </c>
      <c r="P89" s="40">
        <v>6.6316662061342911E-4</v>
      </c>
    </row>
    <row r="90" spans="1:16" ht="12.75" customHeight="1">
      <c r="A90" s="28">
        <v>80</v>
      </c>
      <c r="B90" s="29" t="s">
        <v>63</v>
      </c>
      <c r="C90" s="30" t="s">
        <v>114</v>
      </c>
      <c r="D90" s="31">
        <v>44980</v>
      </c>
      <c r="E90" s="37">
        <v>2618.9</v>
      </c>
      <c r="F90" s="37">
        <v>2631.8166666666671</v>
      </c>
      <c r="G90" s="38">
        <v>2598.8333333333339</v>
      </c>
      <c r="H90" s="38">
        <v>2578.7666666666669</v>
      </c>
      <c r="I90" s="38">
        <v>2545.7833333333338</v>
      </c>
      <c r="J90" s="38">
        <v>2651.8833333333341</v>
      </c>
      <c r="K90" s="38">
        <v>2684.8666666666668</v>
      </c>
      <c r="L90" s="38">
        <v>2704.9333333333343</v>
      </c>
      <c r="M90" s="28">
        <v>2664.8</v>
      </c>
      <c r="N90" s="28">
        <v>2611.75</v>
      </c>
      <c r="O90" s="39">
        <v>23080800</v>
      </c>
      <c r="P90" s="40">
        <v>5.9825725061776562E-4</v>
      </c>
    </row>
    <row r="91" spans="1:16" ht="12.75" customHeight="1">
      <c r="A91" s="28">
        <v>81</v>
      </c>
      <c r="B91" s="29" t="s">
        <v>63</v>
      </c>
      <c r="C91" s="30" t="s">
        <v>115</v>
      </c>
      <c r="D91" s="31">
        <v>44980</v>
      </c>
      <c r="E91" s="37">
        <v>1815.45</v>
      </c>
      <c r="F91" s="37">
        <v>1819.7</v>
      </c>
      <c r="G91" s="38">
        <v>1800.6000000000001</v>
      </c>
      <c r="H91" s="38">
        <v>1785.75</v>
      </c>
      <c r="I91" s="38">
        <v>1766.65</v>
      </c>
      <c r="J91" s="38">
        <v>1834.5500000000002</v>
      </c>
      <c r="K91" s="38">
        <v>1853.65</v>
      </c>
      <c r="L91" s="38">
        <v>1868.5000000000002</v>
      </c>
      <c r="M91" s="28">
        <v>1838.8</v>
      </c>
      <c r="N91" s="28">
        <v>1804.85</v>
      </c>
      <c r="O91" s="39">
        <v>2220300</v>
      </c>
      <c r="P91" s="40">
        <v>-1.2541694462975317E-2</v>
      </c>
    </row>
    <row r="92" spans="1:16" ht="12.75" customHeight="1">
      <c r="A92" s="28">
        <v>82</v>
      </c>
      <c r="B92" s="29" t="s">
        <v>58</v>
      </c>
      <c r="C92" s="30" t="s">
        <v>116</v>
      </c>
      <c r="D92" s="31">
        <v>44980</v>
      </c>
      <c r="E92" s="37">
        <v>1616.25</v>
      </c>
      <c r="F92" s="37">
        <v>1622.8166666666666</v>
      </c>
      <c r="G92" s="38">
        <v>1603.7333333333331</v>
      </c>
      <c r="H92" s="38">
        <v>1591.2166666666665</v>
      </c>
      <c r="I92" s="38">
        <v>1572.133333333333</v>
      </c>
      <c r="J92" s="38">
        <v>1635.3333333333333</v>
      </c>
      <c r="K92" s="38">
        <v>1654.4166666666667</v>
      </c>
      <c r="L92" s="38">
        <v>1666.9333333333334</v>
      </c>
      <c r="M92" s="28">
        <v>1641.9</v>
      </c>
      <c r="N92" s="28">
        <v>1610.3</v>
      </c>
      <c r="O92" s="39">
        <v>63600900</v>
      </c>
      <c r="P92" s="40">
        <v>2.1880136441561653E-2</v>
      </c>
    </row>
    <row r="93" spans="1:16" ht="12.75" customHeight="1">
      <c r="A93" s="28">
        <v>83</v>
      </c>
      <c r="B93" s="29" t="s">
        <v>63</v>
      </c>
      <c r="C93" s="30" t="s">
        <v>117</v>
      </c>
      <c r="D93" s="31">
        <v>44980</v>
      </c>
      <c r="E93" s="37">
        <v>495.1</v>
      </c>
      <c r="F93" s="37">
        <v>496.91666666666669</v>
      </c>
      <c r="G93" s="38">
        <v>491.78333333333336</v>
      </c>
      <c r="H93" s="38">
        <v>488.4666666666667</v>
      </c>
      <c r="I93" s="38">
        <v>483.33333333333337</v>
      </c>
      <c r="J93" s="38">
        <v>500.23333333333335</v>
      </c>
      <c r="K93" s="38">
        <v>505.36666666666667</v>
      </c>
      <c r="L93" s="38">
        <v>508.68333333333334</v>
      </c>
      <c r="M93" s="28">
        <v>502.05</v>
      </c>
      <c r="N93" s="28">
        <v>493.6</v>
      </c>
      <c r="O93" s="39">
        <v>23823800</v>
      </c>
      <c r="P93" s="40">
        <v>5.628170113148654E-2</v>
      </c>
    </row>
    <row r="94" spans="1:16" ht="12.75" customHeight="1">
      <c r="A94" s="28">
        <v>84</v>
      </c>
      <c r="B94" s="29" t="s">
        <v>49</v>
      </c>
      <c r="C94" s="30" t="s">
        <v>118</v>
      </c>
      <c r="D94" s="31">
        <v>44980</v>
      </c>
      <c r="E94" s="37">
        <v>2504.4499999999998</v>
      </c>
      <c r="F94" s="37">
        <v>2513.0499999999997</v>
      </c>
      <c r="G94" s="38">
        <v>2487.9999999999995</v>
      </c>
      <c r="H94" s="38">
        <v>2471.5499999999997</v>
      </c>
      <c r="I94" s="38">
        <v>2446.4999999999995</v>
      </c>
      <c r="J94" s="38">
        <v>2529.4999999999995</v>
      </c>
      <c r="K94" s="38">
        <v>2554.5499999999997</v>
      </c>
      <c r="L94" s="38">
        <v>2570.9999999999995</v>
      </c>
      <c r="M94" s="28">
        <v>2538.1</v>
      </c>
      <c r="N94" s="28">
        <v>2496.6</v>
      </c>
      <c r="O94" s="39">
        <v>2905500</v>
      </c>
      <c r="P94" s="40">
        <v>1.8401682439537329E-2</v>
      </c>
    </row>
    <row r="95" spans="1:16" ht="12.75" customHeight="1">
      <c r="A95" s="28">
        <v>85</v>
      </c>
      <c r="B95" s="29" t="s">
        <v>119</v>
      </c>
      <c r="C95" s="30" t="s">
        <v>120</v>
      </c>
      <c r="D95" s="31">
        <v>44980</v>
      </c>
      <c r="E95" s="37">
        <v>429.2</v>
      </c>
      <c r="F95" s="37">
        <v>430.0333333333333</v>
      </c>
      <c r="G95" s="38">
        <v>425.16666666666663</v>
      </c>
      <c r="H95" s="38">
        <v>421.13333333333333</v>
      </c>
      <c r="I95" s="38">
        <v>416.26666666666665</v>
      </c>
      <c r="J95" s="38">
        <v>434.06666666666661</v>
      </c>
      <c r="K95" s="38">
        <v>438.93333333333328</v>
      </c>
      <c r="L95" s="38">
        <v>442.96666666666658</v>
      </c>
      <c r="M95" s="28">
        <v>434.9</v>
      </c>
      <c r="N95" s="28">
        <v>426</v>
      </c>
      <c r="O95" s="39">
        <v>25890200</v>
      </c>
      <c r="P95" s="40">
        <v>-4.9740506654334313E-2</v>
      </c>
    </row>
    <row r="96" spans="1:16" ht="12.75" customHeight="1">
      <c r="A96" s="28">
        <v>86</v>
      </c>
      <c r="B96" s="29" t="s">
        <v>119</v>
      </c>
      <c r="C96" s="30" t="s">
        <v>372</v>
      </c>
      <c r="D96" s="31">
        <v>44980</v>
      </c>
      <c r="E96" s="37">
        <v>100.75</v>
      </c>
      <c r="F96" s="37">
        <v>101.75</v>
      </c>
      <c r="G96" s="38">
        <v>99.35</v>
      </c>
      <c r="H96" s="38">
        <v>97.949999999999989</v>
      </c>
      <c r="I96" s="38">
        <v>95.549999999999983</v>
      </c>
      <c r="J96" s="38">
        <v>103.15</v>
      </c>
      <c r="K96" s="38">
        <v>105.55000000000001</v>
      </c>
      <c r="L96" s="38">
        <v>106.95000000000002</v>
      </c>
      <c r="M96" s="28">
        <v>104.15</v>
      </c>
      <c r="N96" s="28">
        <v>100.35</v>
      </c>
      <c r="O96" s="39">
        <v>23635200</v>
      </c>
      <c r="P96" s="40">
        <v>-6.8576038725292453E-3</v>
      </c>
    </row>
    <row r="97" spans="1:16" ht="12.75" customHeight="1">
      <c r="A97" s="28">
        <v>87</v>
      </c>
      <c r="B97" s="29" t="s">
        <v>79</v>
      </c>
      <c r="C97" s="30" t="s">
        <v>121</v>
      </c>
      <c r="D97" s="31">
        <v>44980</v>
      </c>
      <c r="E97" s="37">
        <v>223.5</v>
      </c>
      <c r="F97" s="37">
        <v>223.03333333333333</v>
      </c>
      <c r="G97" s="38">
        <v>220.46666666666667</v>
      </c>
      <c r="H97" s="38">
        <v>217.43333333333334</v>
      </c>
      <c r="I97" s="38">
        <v>214.86666666666667</v>
      </c>
      <c r="J97" s="38">
        <v>226.06666666666666</v>
      </c>
      <c r="K97" s="38">
        <v>228.63333333333333</v>
      </c>
      <c r="L97" s="38">
        <v>231.66666666666666</v>
      </c>
      <c r="M97" s="28">
        <v>225.6</v>
      </c>
      <c r="N97" s="28">
        <v>220</v>
      </c>
      <c r="O97" s="39">
        <v>21535200</v>
      </c>
      <c r="P97" s="40">
        <v>-4.6174965680768751E-3</v>
      </c>
    </row>
    <row r="98" spans="1:16" ht="12.75" customHeight="1">
      <c r="A98" s="28">
        <v>88</v>
      </c>
      <c r="B98" s="29" t="s">
        <v>56</v>
      </c>
      <c r="C98" s="30" t="s">
        <v>122</v>
      </c>
      <c r="D98" s="31">
        <v>44980</v>
      </c>
      <c r="E98" s="37">
        <v>2494.25</v>
      </c>
      <c r="F98" s="37">
        <v>2499.8333333333335</v>
      </c>
      <c r="G98" s="38">
        <v>2477.7666666666669</v>
      </c>
      <c r="H98" s="38">
        <v>2461.2833333333333</v>
      </c>
      <c r="I98" s="38">
        <v>2439.2166666666667</v>
      </c>
      <c r="J98" s="38">
        <v>2516.3166666666671</v>
      </c>
      <c r="K98" s="38">
        <v>2538.3833333333337</v>
      </c>
      <c r="L98" s="38">
        <v>2554.8666666666672</v>
      </c>
      <c r="M98" s="28">
        <v>2521.9</v>
      </c>
      <c r="N98" s="28">
        <v>2483.35</v>
      </c>
      <c r="O98" s="39">
        <v>9738900</v>
      </c>
      <c r="P98" s="40">
        <v>3.171778166216431E-2</v>
      </c>
    </row>
    <row r="99" spans="1:16" ht="12.75" customHeight="1">
      <c r="A99" s="28">
        <v>89</v>
      </c>
      <c r="B99" s="29" t="s">
        <v>44</v>
      </c>
      <c r="C99" s="30" t="s">
        <v>373</v>
      </c>
      <c r="D99" s="31">
        <v>44980</v>
      </c>
      <c r="E99" s="37">
        <v>36182</v>
      </c>
      <c r="F99" s="37">
        <v>35984</v>
      </c>
      <c r="G99" s="38">
        <v>35628</v>
      </c>
      <c r="H99" s="38">
        <v>35074</v>
      </c>
      <c r="I99" s="38">
        <v>34718</v>
      </c>
      <c r="J99" s="38">
        <v>36538</v>
      </c>
      <c r="K99" s="38">
        <v>36894</v>
      </c>
      <c r="L99" s="38">
        <v>37448</v>
      </c>
      <c r="M99" s="28">
        <v>36340</v>
      </c>
      <c r="N99" s="28">
        <v>35430</v>
      </c>
      <c r="O99" s="39">
        <v>25440</v>
      </c>
      <c r="P99" s="40">
        <v>2.9568302779420462E-3</v>
      </c>
    </row>
    <row r="100" spans="1:16" ht="12.75" customHeight="1">
      <c r="A100" s="28">
        <v>90</v>
      </c>
      <c r="B100" s="29" t="s">
        <v>63</v>
      </c>
      <c r="C100" s="30" t="s">
        <v>123</v>
      </c>
      <c r="D100" s="31">
        <v>44980</v>
      </c>
      <c r="E100" s="37">
        <v>107.25</v>
      </c>
      <c r="F100" s="37">
        <v>108.55</v>
      </c>
      <c r="G100" s="38">
        <v>105.69999999999999</v>
      </c>
      <c r="H100" s="38">
        <v>104.14999999999999</v>
      </c>
      <c r="I100" s="38">
        <v>101.29999999999998</v>
      </c>
      <c r="J100" s="38">
        <v>110.1</v>
      </c>
      <c r="K100" s="38">
        <v>112.94999999999999</v>
      </c>
      <c r="L100" s="38">
        <v>114.5</v>
      </c>
      <c r="M100" s="28">
        <v>111.4</v>
      </c>
      <c r="N100" s="28">
        <v>107</v>
      </c>
      <c r="O100" s="39">
        <v>41636000</v>
      </c>
      <c r="P100" s="40">
        <v>6.7294751009421266E-4</v>
      </c>
    </row>
    <row r="101" spans="1:16" ht="12.75" customHeight="1">
      <c r="A101" s="28">
        <v>91</v>
      </c>
      <c r="B101" s="29" t="s">
        <v>58</v>
      </c>
      <c r="C101" s="30" t="s">
        <v>124</v>
      </c>
      <c r="D101" s="31">
        <v>44980</v>
      </c>
      <c r="E101" s="37">
        <v>838.8</v>
      </c>
      <c r="F101" s="37">
        <v>839.16666666666663</v>
      </c>
      <c r="G101" s="38">
        <v>824.38333333333321</v>
      </c>
      <c r="H101" s="38">
        <v>809.96666666666658</v>
      </c>
      <c r="I101" s="38">
        <v>795.18333333333317</v>
      </c>
      <c r="J101" s="38">
        <v>853.58333333333326</v>
      </c>
      <c r="K101" s="38">
        <v>868.36666666666679</v>
      </c>
      <c r="L101" s="38">
        <v>882.7833333333333</v>
      </c>
      <c r="M101" s="28">
        <v>853.95</v>
      </c>
      <c r="N101" s="28">
        <v>824.75</v>
      </c>
      <c r="O101" s="39">
        <v>77395500</v>
      </c>
      <c r="P101" s="40">
        <v>2.0876421923474664E-2</v>
      </c>
    </row>
    <row r="102" spans="1:16" ht="12.75" customHeight="1">
      <c r="A102" s="28">
        <v>92</v>
      </c>
      <c r="B102" s="29" t="s">
        <v>63</v>
      </c>
      <c r="C102" s="30" t="s">
        <v>125</v>
      </c>
      <c r="D102" s="31">
        <v>44980</v>
      </c>
      <c r="E102" s="37">
        <v>1096.55</v>
      </c>
      <c r="F102" s="37">
        <v>1096.3833333333334</v>
      </c>
      <c r="G102" s="38">
        <v>1090.2666666666669</v>
      </c>
      <c r="H102" s="38">
        <v>1083.9833333333333</v>
      </c>
      <c r="I102" s="38">
        <v>1077.8666666666668</v>
      </c>
      <c r="J102" s="38">
        <v>1102.666666666667</v>
      </c>
      <c r="K102" s="38">
        <v>1108.7833333333333</v>
      </c>
      <c r="L102" s="38">
        <v>1115.0666666666671</v>
      </c>
      <c r="M102" s="28">
        <v>1102.5</v>
      </c>
      <c r="N102" s="28">
        <v>1090.0999999999999</v>
      </c>
      <c r="O102" s="39">
        <v>3508800</v>
      </c>
      <c r="P102" s="40">
        <v>-1.4208955223880597E-2</v>
      </c>
    </row>
    <row r="103" spans="1:16" ht="12.75" customHeight="1">
      <c r="A103" s="28">
        <v>93</v>
      </c>
      <c r="B103" s="29" t="s">
        <v>63</v>
      </c>
      <c r="C103" s="30" t="s">
        <v>126</v>
      </c>
      <c r="D103" s="31">
        <v>44980</v>
      </c>
      <c r="E103" s="37">
        <v>411.15</v>
      </c>
      <c r="F103" s="37">
        <v>412.83333333333331</v>
      </c>
      <c r="G103" s="38">
        <v>407.16666666666663</v>
      </c>
      <c r="H103" s="38">
        <v>403.18333333333334</v>
      </c>
      <c r="I103" s="38">
        <v>397.51666666666665</v>
      </c>
      <c r="J103" s="38">
        <v>416.81666666666661</v>
      </c>
      <c r="K103" s="38">
        <v>422.48333333333323</v>
      </c>
      <c r="L103" s="38">
        <v>426.46666666666658</v>
      </c>
      <c r="M103" s="28">
        <v>418.5</v>
      </c>
      <c r="N103" s="28">
        <v>408.85</v>
      </c>
      <c r="O103" s="39">
        <v>13519500</v>
      </c>
      <c r="P103" s="40">
        <v>-2.7094127806563041E-2</v>
      </c>
    </row>
    <row r="104" spans="1:16" ht="12.75" customHeight="1">
      <c r="A104" s="28">
        <v>94</v>
      </c>
      <c r="B104" s="29" t="s">
        <v>74</v>
      </c>
      <c r="C104" s="30" t="s">
        <v>127</v>
      </c>
      <c r="D104" s="31">
        <v>44980</v>
      </c>
      <c r="E104" s="37">
        <v>7.05</v>
      </c>
      <c r="F104" s="37">
        <v>7.0333333333333341</v>
      </c>
      <c r="G104" s="38">
        <v>6.9166666666666679</v>
      </c>
      <c r="H104" s="38">
        <v>6.7833333333333341</v>
      </c>
      <c r="I104" s="38">
        <v>6.6666666666666679</v>
      </c>
      <c r="J104" s="38">
        <v>7.1666666666666679</v>
      </c>
      <c r="K104" s="38">
        <v>7.2833333333333332</v>
      </c>
      <c r="L104" s="38">
        <v>7.4166666666666679</v>
      </c>
      <c r="M104" s="28">
        <v>7.15</v>
      </c>
      <c r="N104" s="28">
        <v>6.9</v>
      </c>
      <c r="O104" s="39">
        <v>706300000</v>
      </c>
      <c r="P104" s="40">
        <v>-6.2964338781575035E-2</v>
      </c>
    </row>
    <row r="105" spans="1:16" ht="12.75" customHeight="1">
      <c r="A105" s="28">
        <v>95</v>
      </c>
      <c r="B105" s="29" t="s">
        <v>63</v>
      </c>
      <c r="C105" s="30" t="s">
        <v>377</v>
      </c>
      <c r="D105" s="31">
        <v>44980</v>
      </c>
      <c r="E105" s="37">
        <v>73.55</v>
      </c>
      <c r="F105" s="37">
        <v>74.033333333333331</v>
      </c>
      <c r="G105" s="38">
        <v>72.86666666666666</v>
      </c>
      <c r="H105" s="38">
        <v>72.183333333333323</v>
      </c>
      <c r="I105" s="38">
        <v>71.016666666666652</v>
      </c>
      <c r="J105" s="38">
        <v>74.716666666666669</v>
      </c>
      <c r="K105" s="38">
        <v>75.883333333333354</v>
      </c>
      <c r="L105" s="38">
        <v>76.566666666666677</v>
      </c>
      <c r="M105" s="28">
        <v>75.2</v>
      </c>
      <c r="N105" s="28">
        <v>73.349999999999994</v>
      </c>
      <c r="O105" s="39">
        <v>175510000</v>
      </c>
      <c r="P105" s="40">
        <v>-1.1489721205294283E-2</v>
      </c>
    </row>
    <row r="106" spans="1:16" ht="12.75" customHeight="1">
      <c r="A106" s="28">
        <v>96</v>
      </c>
      <c r="B106" s="29" t="s">
        <v>58</v>
      </c>
      <c r="C106" s="30" t="s">
        <v>128</v>
      </c>
      <c r="D106" s="31">
        <v>44980</v>
      </c>
      <c r="E106" s="37">
        <v>53.45</v>
      </c>
      <c r="F106" s="37">
        <v>53.683333333333337</v>
      </c>
      <c r="G106" s="38">
        <v>53.016666666666673</v>
      </c>
      <c r="H106" s="38">
        <v>52.583333333333336</v>
      </c>
      <c r="I106" s="38">
        <v>51.916666666666671</v>
      </c>
      <c r="J106" s="38">
        <v>54.116666666666674</v>
      </c>
      <c r="K106" s="38">
        <v>54.783333333333331</v>
      </c>
      <c r="L106" s="38">
        <v>55.216666666666676</v>
      </c>
      <c r="M106" s="28">
        <v>54.35</v>
      </c>
      <c r="N106" s="28">
        <v>53.25</v>
      </c>
      <c r="O106" s="39">
        <v>202710000</v>
      </c>
      <c r="P106" s="40">
        <v>-1.8448576409064499E-2</v>
      </c>
    </row>
    <row r="107" spans="1:16" ht="12.75" customHeight="1">
      <c r="A107" s="28">
        <v>97</v>
      </c>
      <c r="B107" s="29" t="s">
        <v>44</v>
      </c>
      <c r="C107" s="30" t="s">
        <v>386</v>
      </c>
      <c r="D107" s="31">
        <v>44980</v>
      </c>
      <c r="E107" s="37">
        <v>145.19999999999999</v>
      </c>
      <c r="F107" s="37">
        <v>144.66666666666666</v>
      </c>
      <c r="G107" s="38">
        <v>143.0333333333333</v>
      </c>
      <c r="H107" s="38">
        <v>140.86666666666665</v>
      </c>
      <c r="I107" s="38">
        <v>139.23333333333329</v>
      </c>
      <c r="J107" s="38">
        <v>146.83333333333331</v>
      </c>
      <c r="K107" s="38">
        <v>148.4666666666667</v>
      </c>
      <c r="L107" s="38">
        <v>150.63333333333333</v>
      </c>
      <c r="M107" s="28">
        <v>146.30000000000001</v>
      </c>
      <c r="N107" s="28">
        <v>142.5</v>
      </c>
      <c r="O107" s="39">
        <v>42720000</v>
      </c>
      <c r="P107" s="40">
        <v>-7.6655052264808362E-3</v>
      </c>
    </row>
    <row r="108" spans="1:16" ht="12.75" customHeight="1">
      <c r="A108" s="28">
        <v>98</v>
      </c>
      <c r="B108" s="29" t="s">
        <v>79</v>
      </c>
      <c r="C108" s="30" t="s">
        <v>129</v>
      </c>
      <c r="D108" s="31">
        <v>44980</v>
      </c>
      <c r="E108" s="37">
        <v>435.8</v>
      </c>
      <c r="F108" s="37">
        <v>436.13333333333338</v>
      </c>
      <c r="G108" s="38">
        <v>432.91666666666674</v>
      </c>
      <c r="H108" s="38">
        <v>430.03333333333336</v>
      </c>
      <c r="I108" s="38">
        <v>426.81666666666672</v>
      </c>
      <c r="J108" s="38">
        <v>439.01666666666677</v>
      </c>
      <c r="K108" s="38">
        <v>442.23333333333335</v>
      </c>
      <c r="L108" s="38">
        <v>445.11666666666679</v>
      </c>
      <c r="M108" s="28">
        <v>439.35</v>
      </c>
      <c r="N108" s="28">
        <v>433.25</v>
      </c>
      <c r="O108" s="39">
        <v>7528125</v>
      </c>
      <c r="P108" s="40">
        <v>-2.1272792277440115E-2</v>
      </c>
    </row>
    <row r="109" spans="1:16" ht="12.75" customHeight="1">
      <c r="A109" s="28">
        <v>99</v>
      </c>
      <c r="B109" s="29" t="s">
        <v>105</v>
      </c>
      <c r="C109" s="30" t="s">
        <v>130</v>
      </c>
      <c r="D109" s="31">
        <v>44980</v>
      </c>
      <c r="E109" s="37">
        <v>300.05</v>
      </c>
      <c r="F109" s="37">
        <v>302.63333333333333</v>
      </c>
      <c r="G109" s="38">
        <v>296.26666666666665</v>
      </c>
      <c r="H109" s="38">
        <v>292.48333333333335</v>
      </c>
      <c r="I109" s="38">
        <v>286.11666666666667</v>
      </c>
      <c r="J109" s="38">
        <v>306.41666666666663</v>
      </c>
      <c r="K109" s="38">
        <v>312.7833333333333</v>
      </c>
      <c r="L109" s="38">
        <v>316.56666666666661</v>
      </c>
      <c r="M109" s="28">
        <v>309</v>
      </c>
      <c r="N109" s="28">
        <v>298.85000000000002</v>
      </c>
      <c r="O109" s="39">
        <v>27814000</v>
      </c>
      <c r="P109" s="40">
        <v>-1.6199773627617431E-2</v>
      </c>
    </row>
    <row r="110" spans="1:16" ht="12.75" customHeight="1">
      <c r="A110" s="28">
        <v>100</v>
      </c>
      <c r="B110" s="29" t="s">
        <v>42</v>
      </c>
      <c r="C110" s="30" t="s">
        <v>383</v>
      </c>
      <c r="D110" s="31">
        <v>44980</v>
      </c>
      <c r="E110" s="37">
        <v>190.05</v>
      </c>
      <c r="F110" s="37">
        <v>192.63333333333335</v>
      </c>
      <c r="G110" s="38">
        <v>186.7166666666667</v>
      </c>
      <c r="H110" s="38">
        <v>183.38333333333335</v>
      </c>
      <c r="I110" s="38">
        <v>177.4666666666667</v>
      </c>
      <c r="J110" s="38">
        <v>195.9666666666667</v>
      </c>
      <c r="K110" s="38">
        <v>201.88333333333338</v>
      </c>
      <c r="L110" s="38">
        <v>205.2166666666667</v>
      </c>
      <c r="M110" s="28">
        <v>198.55</v>
      </c>
      <c r="N110" s="28">
        <v>189.3</v>
      </c>
      <c r="O110" s="39">
        <v>15268500</v>
      </c>
      <c r="P110" s="40">
        <v>-5.0838290968090859E-2</v>
      </c>
    </row>
    <row r="111" spans="1:16" ht="12.75" customHeight="1">
      <c r="A111" s="28">
        <v>101</v>
      </c>
      <c r="B111" s="29" t="s">
        <v>44</v>
      </c>
      <c r="C111" s="30" t="s">
        <v>260</v>
      </c>
      <c r="D111" s="31">
        <v>44980</v>
      </c>
      <c r="E111" s="37">
        <v>4723.2</v>
      </c>
      <c r="F111" s="37">
        <v>4723.7833333333328</v>
      </c>
      <c r="G111" s="38">
        <v>4682.9666666666653</v>
      </c>
      <c r="H111" s="38">
        <v>4642.7333333333327</v>
      </c>
      <c r="I111" s="38">
        <v>4601.9166666666652</v>
      </c>
      <c r="J111" s="38">
        <v>4764.0166666666655</v>
      </c>
      <c r="K111" s="38">
        <v>4804.833333333333</v>
      </c>
      <c r="L111" s="38">
        <v>4845.0666666666657</v>
      </c>
      <c r="M111" s="28">
        <v>4764.6000000000004</v>
      </c>
      <c r="N111" s="28">
        <v>4683.55</v>
      </c>
      <c r="O111" s="39">
        <v>325200</v>
      </c>
      <c r="P111" s="40">
        <v>-4.0283311199645858E-2</v>
      </c>
    </row>
    <row r="112" spans="1:16" ht="12.75" customHeight="1">
      <c r="A112" s="28">
        <v>102</v>
      </c>
      <c r="B112" s="29" t="s">
        <v>44</v>
      </c>
      <c r="C112" s="30" t="s">
        <v>131</v>
      </c>
      <c r="D112" s="31">
        <v>44980</v>
      </c>
      <c r="E112" s="37">
        <v>1835.65</v>
      </c>
      <c r="F112" s="37">
        <v>1837.7333333333336</v>
      </c>
      <c r="G112" s="38">
        <v>1818.8166666666671</v>
      </c>
      <c r="H112" s="38">
        <v>1801.9833333333336</v>
      </c>
      <c r="I112" s="38">
        <v>1783.0666666666671</v>
      </c>
      <c r="J112" s="38">
        <v>1854.5666666666671</v>
      </c>
      <c r="K112" s="38">
        <v>1873.4833333333336</v>
      </c>
      <c r="L112" s="38">
        <v>1890.3166666666671</v>
      </c>
      <c r="M112" s="28">
        <v>1856.65</v>
      </c>
      <c r="N112" s="28">
        <v>1820.9</v>
      </c>
      <c r="O112" s="39">
        <v>4532400</v>
      </c>
      <c r="P112" s="40">
        <v>-5.7634730538922159E-2</v>
      </c>
    </row>
    <row r="113" spans="1:16" ht="12.75" customHeight="1">
      <c r="A113" s="28">
        <v>103</v>
      </c>
      <c r="B113" s="29" t="s">
        <v>58</v>
      </c>
      <c r="C113" s="30" t="s">
        <v>132</v>
      </c>
      <c r="D113" s="31">
        <v>44980</v>
      </c>
      <c r="E113" s="37">
        <v>1090.8</v>
      </c>
      <c r="F113" s="37">
        <v>1089.05</v>
      </c>
      <c r="G113" s="38">
        <v>1080.1999999999998</v>
      </c>
      <c r="H113" s="38">
        <v>1069.5999999999999</v>
      </c>
      <c r="I113" s="38">
        <v>1060.7499999999998</v>
      </c>
      <c r="J113" s="38">
        <v>1099.6499999999999</v>
      </c>
      <c r="K113" s="38">
        <v>1108.4999999999998</v>
      </c>
      <c r="L113" s="38">
        <v>1119.0999999999999</v>
      </c>
      <c r="M113" s="28">
        <v>1097.9000000000001</v>
      </c>
      <c r="N113" s="28">
        <v>1078.45</v>
      </c>
      <c r="O113" s="39">
        <v>25898850</v>
      </c>
      <c r="P113" s="40">
        <v>1.2348067756064098E-2</v>
      </c>
    </row>
    <row r="114" spans="1:16" ht="12.75" customHeight="1">
      <c r="A114" s="28">
        <v>104</v>
      </c>
      <c r="B114" s="29" t="s">
        <v>74</v>
      </c>
      <c r="C114" s="30" t="s">
        <v>133</v>
      </c>
      <c r="D114" s="31">
        <v>44980</v>
      </c>
      <c r="E114" s="37">
        <v>163.95</v>
      </c>
      <c r="F114" s="37">
        <v>162.88333333333335</v>
      </c>
      <c r="G114" s="38">
        <v>161.3666666666667</v>
      </c>
      <c r="H114" s="38">
        <v>158.78333333333336</v>
      </c>
      <c r="I114" s="38">
        <v>157.26666666666671</v>
      </c>
      <c r="J114" s="38">
        <v>165.4666666666667</v>
      </c>
      <c r="K114" s="38">
        <v>166.98333333333335</v>
      </c>
      <c r="L114" s="38">
        <v>169.56666666666669</v>
      </c>
      <c r="M114" s="28">
        <v>164.4</v>
      </c>
      <c r="N114" s="28">
        <v>160.30000000000001</v>
      </c>
      <c r="O114" s="39">
        <v>30074800</v>
      </c>
      <c r="P114" s="40">
        <v>-3.521063504895356E-2</v>
      </c>
    </row>
    <row r="115" spans="1:16" ht="12.75" customHeight="1">
      <c r="A115" s="28">
        <v>105</v>
      </c>
      <c r="B115" s="29" t="s">
        <v>86</v>
      </c>
      <c r="C115" s="30" t="s">
        <v>134</v>
      </c>
      <c r="D115" s="31">
        <v>44980</v>
      </c>
      <c r="E115" s="37">
        <v>1559.7</v>
      </c>
      <c r="F115" s="37">
        <v>1562.0833333333333</v>
      </c>
      <c r="G115" s="38">
        <v>1551.2166666666665</v>
      </c>
      <c r="H115" s="38">
        <v>1542.7333333333331</v>
      </c>
      <c r="I115" s="38">
        <v>1531.8666666666663</v>
      </c>
      <c r="J115" s="38">
        <v>1570.5666666666666</v>
      </c>
      <c r="K115" s="38">
        <v>1581.4333333333334</v>
      </c>
      <c r="L115" s="38">
        <v>1589.9166666666667</v>
      </c>
      <c r="M115" s="28">
        <v>1572.95</v>
      </c>
      <c r="N115" s="28">
        <v>1553.6</v>
      </c>
      <c r="O115" s="39">
        <v>33470400</v>
      </c>
      <c r="P115" s="40">
        <v>1.9966357054048124E-2</v>
      </c>
    </row>
    <row r="116" spans="1:16" ht="12.75" customHeight="1">
      <c r="A116" s="28">
        <v>106</v>
      </c>
      <c r="B116" s="29" t="s">
        <v>86</v>
      </c>
      <c r="C116" s="30" t="s">
        <v>391</v>
      </c>
      <c r="D116" s="31">
        <v>44980</v>
      </c>
      <c r="E116" s="37">
        <v>459.7</v>
      </c>
      <c r="F116" s="37">
        <v>459.75</v>
      </c>
      <c r="G116" s="38">
        <v>455.25</v>
      </c>
      <c r="H116" s="38">
        <v>450.8</v>
      </c>
      <c r="I116" s="38">
        <v>446.3</v>
      </c>
      <c r="J116" s="38">
        <v>464.2</v>
      </c>
      <c r="K116" s="38">
        <v>468.7</v>
      </c>
      <c r="L116" s="38">
        <v>473.15</v>
      </c>
      <c r="M116" s="28">
        <v>464.25</v>
      </c>
      <c r="N116" s="28">
        <v>455.3</v>
      </c>
      <c r="O116" s="39">
        <v>4540000</v>
      </c>
      <c r="P116" s="40">
        <v>-2.7629042621546369E-2</v>
      </c>
    </row>
    <row r="117" spans="1:16" ht="12.75" customHeight="1">
      <c r="A117" s="28">
        <v>107</v>
      </c>
      <c r="B117" s="29" t="s">
        <v>79</v>
      </c>
      <c r="C117" s="30" t="s">
        <v>135</v>
      </c>
      <c r="D117" s="31">
        <v>44980</v>
      </c>
      <c r="E117" s="37">
        <v>77.349999999999994</v>
      </c>
      <c r="F117" s="37">
        <v>77.666666666666671</v>
      </c>
      <c r="G117" s="38">
        <v>76.683333333333337</v>
      </c>
      <c r="H117" s="38">
        <v>76.016666666666666</v>
      </c>
      <c r="I117" s="38">
        <v>75.033333333333331</v>
      </c>
      <c r="J117" s="38">
        <v>78.333333333333343</v>
      </c>
      <c r="K117" s="38">
        <v>79.316666666666663</v>
      </c>
      <c r="L117" s="38">
        <v>79.983333333333348</v>
      </c>
      <c r="M117" s="28">
        <v>78.650000000000006</v>
      </c>
      <c r="N117" s="28">
        <v>77</v>
      </c>
      <c r="O117" s="39">
        <v>74139000</v>
      </c>
      <c r="P117" s="40">
        <v>-5.6107249255213508E-2</v>
      </c>
    </row>
    <row r="118" spans="1:16" ht="12.75" customHeight="1">
      <c r="A118" s="28">
        <v>108</v>
      </c>
      <c r="B118" s="29" t="s">
        <v>47</v>
      </c>
      <c r="C118" s="30" t="s">
        <v>261</v>
      </c>
      <c r="D118" s="31">
        <v>44980</v>
      </c>
      <c r="E118" s="37">
        <v>822.45</v>
      </c>
      <c r="F118" s="37">
        <v>820.11666666666667</v>
      </c>
      <c r="G118" s="38">
        <v>811.23333333333335</v>
      </c>
      <c r="H118" s="38">
        <v>800.01666666666665</v>
      </c>
      <c r="I118" s="38">
        <v>791.13333333333333</v>
      </c>
      <c r="J118" s="38">
        <v>831.33333333333337</v>
      </c>
      <c r="K118" s="38">
        <v>840.21666666666681</v>
      </c>
      <c r="L118" s="38">
        <v>851.43333333333339</v>
      </c>
      <c r="M118" s="28">
        <v>829</v>
      </c>
      <c r="N118" s="28">
        <v>808.9</v>
      </c>
      <c r="O118" s="39">
        <v>1954550</v>
      </c>
      <c r="P118" s="40">
        <v>-8.4905660377358486E-2</v>
      </c>
    </row>
    <row r="119" spans="1:16" ht="12.75" customHeight="1">
      <c r="A119" s="28">
        <v>109</v>
      </c>
      <c r="B119" s="29" t="s">
        <v>44</v>
      </c>
      <c r="C119" s="30" t="s">
        <v>136</v>
      </c>
      <c r="D119" s="31">
        <v>44980</v>
      </c>
      <c r="E119" s="37">
        <v>618.4</v>
      </c>
      <c r="F119" s="37">
        <v>624.58333333333337</v>
      </c>
      <c r="G119" s="38">
        <v>609.51666666666677</v>
      </c>
      <c r="H119" s="38">
        <v>600.63333333333344</v>
      </c>
      <c r="I119" s="38">
        <v>585.56666666666683</v>
      </c>
      <c r="J119" s="38">
        <v>633.4666666666667</v>
      </c>
      <c r="K119" s="38">
        <v>648.5333333333333</v>
      </c>
      <c r="L119" s="38">
        <v>657.41666666666663</v>
      </c>
      <c r="M119" s="28">
        <v>639.65</v>
      </c>
      <c r="N119" s="28">
        <v>615.70000000000005</v>
      </c>
      <c r="O119" s="39">
        <v>14785750</v>
      </c>
      <c r="P119" s="40">
        <v>4.5178932350493405E-3</v>
      </c>
    </row>
    <row r="120" spans="1:16" ht="12.75" customHeight="1">
      <c r="A120" s="28">
        <v>110</v>
      </c>
      <c r="B120" s="29" t="s">
        <v>56</v>
      </c>
      <c r="C120" s="30" t="s">
        <v>137</v>
      </c>
      <c r="D120" s="31">
        <v>44980</v>
      </c>
      <c r="E120" s="37">
        <v>383.35</v>
      </c>
      <c r="F120" s="37">
        <v>382.73333333333335</v>
      </c>
      <c r="G120" s="38">
        <v>380.81666666666672</v>
      </c>
      <c r="H120" s="38">
        <v>378.28333333333336</v>
      </c>
      <c r="I120" s="38">
        <v>376.36666666666673</v>
      </c>
      <c r="J120" s="38">
        <v>385.26666666666671</v>
      </c>
      <c r="K120" s="38">
        <v>387.18333333333334</v>
      </c>
      <c r="L120" s="38">
        <v>389.7166666666667</v>
      </c>
      <c r="M120" s="28">
        <v>384.65</v>
      </c>
      <c r="N120" s="28">
        <v>380.2</v>
      </c>
      <c r="O120" s="39">
        <v>66681600</v>
      </c>
      <c r="P120" s="40">
        <v>-2.782896731904173E-2</v>
      </c>
    </row>
    <row r="121" spans="1:16" ht="12.75" customHeight="1">
      <c r="A121" s="28">
        <v>111</v>
      </c>
      <c r="B121" s="29" t="s">
        <v>119</v>
      </c>
      <c r="C121" s="30" t="s">
        <v>138</v>
      </c>
      <c r="D121" s="31">
        <v>44980</v>
      </c>
      <c r="E121" s="37">
        <v>572.54999999999995</v>
      </c>
      <c r="F121" s="37">
        <v>576.86666666666667</v>
      </c>
      <c r="G121" s="38">
        <v>563.73333333333335</v>
      </c>
      <c r="H121" s="38">
        <v>554.91666666666663</v>
      </c>
      <c r="I121" s="38">
        <v>541.7833333333333</v>
      </c>
      <c r="J121" s="38">
        <v>585.68333333333339</v>
      </c>
      <c r="K121" s="38">
        <v>598.81666666666683</v>
      </c>
      <c r="L121" s="38">
        <v>607.63333333333344</v>
      </c>
      <c r="M121" s="28">
        <v>590</v>
      </c>
      <c r="N121" s="28">
        <v>568.04999999999995</v>
      </c>
      <c r="O121" s="39">
        <v>20745000</v>
      </c>
      <c r="P121" s="40">
        <v>-3.2754400279752884E-2</v>
      </c>
    </row>
    <row r="122" spans="1:16" ht="12.75" customHeight="1">
      <c r="A122" s="28">
        <v>112</v>
      </c>
      <c r="B122" s="29" t="s">
        <v>42</v>
      </c>
      <c r="C122" s="30" t="s">
        <v>393</v>
      </c>
      <c r="D122" s="31">
        <v>44980</v>
      </c>
      <c r="E122" s="37">
        <v>2794</v>
      </c>
      <c r="F122" s="37">
        <v>2798.4333333333329</v>
      </c>
      <c r="G122" s="38">
        <v>2754.8166666666657</v>
      </c>
      <c r="H122" s="38">
        <v>2715.6333333333328</v>
      </c>
      <c r="I122" s="38">
        <v>2672.0166666666655</v>
      </c>
      <c r="J122" s="38">
        <v>2837.6166666666659</v>
      </c>
      <c r="K122" s="38">
        <v>2881.2333333333336</v>
      </c>
      <c r="L122" s="38">
        <v>2920.4166666666661</v>
      </c>
      <c r="M122" s="28">
        <v>2842.05</v>
      </c>
      <c r="N122" s="28">
        <v>2759.25</v>
      </c>
      <c r="O122" s="39">
        <v>513250</v>
      </c>
      <c r="P122" s="40">
        <v>-0.14636174636174637</v>
      </c>
    </row>
    <row r="123" spans="1:16" ht="12.75" customHeight="1">
      <c r="A123" s="28">
        <v>113</v>
      </c>
      <c r="B123" s="29" t="s">
        <v>119</v>
      </c>
      <c r="C123" s="30" t="s">
        <v>139</v>
      </c>
      <c r="D123" s="31">
        <v>44980</v>
      </c>
      <c r="E123" s="37">
        <v>701.5</v>
      </c>
      <c r="F123" s="37">
        <v>706.33333333333337</v>
      </c>
      <c r="G123" s="38">
        <v>691.01666666666677</v>
      </c>
      <c r="H123" s="38">
        <v>680.53333333333342</v>
      </c>
      <c r="I123" s="38">
        <v>665.21666666666681</v>
      </c>
      <c r="J123" s="38">
        <v>716.81666666666672</v>
      </c>
      <c r="K123" s="38">
        <v>732.13333333333333</v>
      </c>
      <c r="L123" s="38">
        <v>742.61666666666667</v>
      </c>
      <c r="M123" s="28">
        <v>721.65</v>
      </c>
      <c r="N123" s="28">
        <v>695.85</v>
      </c>
      <c r="O123" s="39">
        <v>24673950</v>
      </c>
      <c r="P123" s="40">
        <v>1.3305982147807285E-2</v>
      </c>
    </row>
    <row r="124" spans="1:16" ht="12.75" customHeight="1">
      <c r="A124" s="28">
        <v>114</v>
      </c>
      <c r="B124" s="29" t="s">
        <v>44</v>
      </c>
      <c r="C124" s="30" t="s">
        <v>140</v>
      </c>
      <c r="D124" s="31">
        <v>44980</v>
      </c>
      <c r="E124" s="37">
        <v>453.6</v>
      </c>
      <c r="F124" s="37">
        <v>454.51666666666671</v>
      </c>
      <c r="G124" s="38">
        <v>449.48333333333341</v>
      </c>
      <c r="H124" s="38">
        <v>445.36666666666667</v>
      </c>
      <c r="I124" s="38">
        <v>440.33333333333337</v>
      </c>
      <c r="J124" s="38">
        <v>458.63333333333344</v>
      </c>
      <c r="K124" s="38">
        <v>463.66666666666674</v>
      </c>
      <c r="L124" s="38">
        <v>467.78333333333347</v>
      </c>
      <c r="M124" s="28">
        <v>459.55</v>
      </c>
      <c r="N124" s="28">
        <v>450.4</v>
      </c>
      <c r="O124" s="39">
        <v>14805000</v>
      </c>
      <c r="P124" s="40">
        <v>0.13134014710096475</v>
      </c>
    </row>
    <row r="125" spans="1:16" ht="12.75" customHeight="1">
      <c r="A125" s="28">
        <v>115</v>
      </c>
      <c r="B125" s="29" t="s">
        <v>58</v>
      </c>
      <c r="C125" s="30" t="s">
        <v>141</v>
      </c>
      <c r="D125" s="31">
        <v>44980</v>
      </c>
      <c r="E125" s="37">
        <v>1702.1</v>
      </c>
      <c r="F125" s="37">
        <v>1709.0999999999997</v>
      </c>
      <c r="G125" s="38">
        <v>1690.5999999999995</v>
      </c>
      <c r="H125" s="38">
        <v>1679.0999999999997</v>
      </c>
      <c r="I125" s="38">
        <v>1660.5999999999995</v>
      </c>
      <c r="J125" s="38">
        <v>1720.5999999999995</v>
      </c>
      <c r="K125" s="38">
        <v>1739.1</v>
      </c>
      <c r="L125" s="38">
        <v>1750.5999999999995</v>
      </c>
      <c r="M125" s="28">
        <v>1727.6</v>
      </c>
      <c r="N125" s="28">
        <v>1697.6</v>
      </c>
      <c r="O125" s="39">
        <v>43108800</v>
      </c>
      <c r="P125" s="40">
        <v>1.1696674990143251E-2</v>
      </c>
    </row>
    <row r="126" spans="1:16" ht="12.75" customHeight="1">
      <c r="A126" s="28">
        <v>116</v>
      </c>
      <c r="B126" s="29" t="s">
        <v>63</v>
      </c>
      <c r="C126" s="30" t="s">
        <v>142</v>
      </c>
      <c r="D126" s="31">
        <v>44980</v>
      </c>
      <c r="E126" s="37">
        <v>89.25</v>
      </c>
      <c r="F126" s="37">
        <v>89.25</v>
      </c>
      <c r="G126" s="38">
        <v>88.4</v>
      </c>
      <c r="H126" s="38">
        <v>87.550000000000011</v>
      </c>
      <c r="I126" s="38">
        <v>86.700000000000017</v>
      </c>
      <c r="J126" s="38">
        <v>90.1</v>
      </c>
      <c r="K126" s="38">
        <v>90.949999999999989</v>
      </c>
      <c r="L126" s="38">
        <v>91.799999999999983</v>
      </c>
      <c r="M126" s="28">
        <v>90.1</v>
      </c>
      <c r="N126" s="28">
        <v>88.4</v>
      </c>
      <c r="O126" s="39">
        <v>66564116</v>
      </c>
      <c r="P126" s="40">
        <v>-3.9902175312137987E-2</v>
      </c>
    </row>
    <row r="127" spans="1:16" ht="12.75" customHeight="1">
      <c r="A127" s="28">
        <v>117</v>
      </c>
      <c r="B127" s="29" t="s">
        <v>44</v>
      </c>
      <c r="C127" s="30" t="s">
        <v>143</v>
      </c>
      <c r="D127" s="31">
        <v>44980</v>
      </c>
      <c r="E127" s="37">
        <v>1941.4</v>
      </c>
      <c r="F127" s="37">
        <v>1948.2</v>
      </c>
      <c r="G127" s="38">
        <v>1907.8500000000001</v>
      </c>
      <c r="H127" s="38">
        <v>1874.3000000000002</v>
      </c>
      <c r="I127" s="38">
        <v>1833.9500000000003</v>
      </c>
      <c r="J127" s="38">
        <v>1981.75</v>
      </c>
      <c r="K127" s="38">
        <v>2022.1</v>
      </c>
      <c r="L127" s="38">
        <v>2055.6499999999996</v>
      </c>
      <c r="M127" s="28">
        <v>1988.55</v>
      </c>
      <c r="N127" s="28">
        <v>1914.65</v>
      </c>
      <c r="O127" s="39">
        <v>903250</v>
      </c>
      <c r="P127" s="40">
        <v>-5.4436011515310127E-2</v>
      </c>
    </row>
    <row r="128" spans="1:16" ht="12.75" customHeight="1">
      <c r="A128" s="28">
        <v>118</v>
      </c>
      <c r="B128" s="29" t="s">
        <v>47</v>
      </c>
      <c r="C128" s="30" t="s">
        <v>263</v>
      </c>
      <c r="D128" s="31">
        <v>44980</v>
      </c>
      <c r="E128" s="37">
        <v>317.25</v>
      </c>
      <c r="F128" s="37">
        <v>320.7</v>
      </c>
      <c r="G128" s="38">
        <v>313.25</v>
      </c>
      <c r="H128" s="38">
        <v>309.25</v>
      </c>
      <c r="I128" s="38">
        <v>301.8</v>
      </c>
      <c r="J128" s="38">
        <v>324.7</v>
      </c>
      <c r="K128" s="38">
        <v>332.14999999999992</v>
      </c>
      <c r="L128" s="38">
        <v>336.15</v>
      </c>
      <c r="M128" s="28">
        <v>328.15</v>
      </c>
      <c r="N128" s="28">
        <v>316.7</v>
      </c>
      <c r="O128" s="39">
        <v>9735000</v>
      </c>
      <c r="P128" s="40">
        <v>5.7961131946812142E-3</v>
      </c>
    </row>
    <row r="129" spans="1:16" ht="12.75" customHeight="1">
      <c r="A129" s="28">
        <v>119</v>
      </c>
      <c r="B129" s="29" t="s">
        <v>63</v>
      </c>
      <c r="C129" s="30" t="s">
        <v>144</v>
      </c>
      <c r="D129" s="31">
        <v>44980</v>
      </c>
      <c r="E129" s="37">
        <v>353.55</v>
      </c>
      <c r="F129" s="37">
        <v>355.0333333333333</v>
      </c>
      <c r="G129" s="38">
        <v>350.81666666666661</v>
      </c>
      <c r="H129" s="38">
        <v>348.08333333333331</v>
      </c>
      <c r="I129" s="38">
        <v>343.86666666666662</v>
      </c>
      <c r="J129" s="38">
        <v>357.76666666666659</v>
      </c>
      <c r="K129" s="38">
        <v>361.98333333333329</v>
      </c>
      <c r="L129" s="38">
        <v>364.71666666666658</v>
      </c>
      <c r="M129" s="28">
        <v>359.25</v>
      </c>
      <c r="N129" s="28">
        <v>352.3</v>
      </c>
      <c r="O129" s="39">
        <v>14174000</v>
      </c>
      <c r="P129" s="40">
        <v>4.3934240362811794E-3</v>
      </c>
    </row>
    <row r="130" spans="1:16" ht="12.75" customHeight="1">
      <c r="A130" s="28">
        <v>120</v>
      </c>
      <c r="B130" s="29" t="s">
        <v>70</v>
      </c>
      <c r="C130" s="30" t="s">
        <v>145</v>
      </c>
      <c r="D130" s="31">
        <v>44980</v>
      </c>
      <c r="E130" s="37">
        <v>2191.35</v>
      </c>
      <c r="F130" s="37">
        <v>2202.9333333333334</v>
      </c>
      <c r="G130" s="38">
        <v>2170.8666666666668</v>
      </c>
      <c r="H130" s="38">
        <v>2150.3833333333332</v>
      </c>
      <c r="I130" s="38">
        <v>2118.3166666666666</v>
      </c>
      <c r="J130" s="38">
        <v>2223.416666666667</v>
      </c>
      <c r="K130" s="38">
        <v>2255.4833333333336</v>
      </c>
      <c r="L130" s="38">
        <v>2275.9666666666672</v>
      </c>
      <c r="M130" s="28">
        <v>2235</v>
      </c>
      <c r="N130" s="28">
        <v>2182.4499999999998</v>
      </c>
      <c r="O130" s="39">
        <v>8704500</v>
      </c>
      <c r="P130" s="40">
        <v>-1.6540690777209096E-2</v>
      </c>
    </row>
    <row r="131" spans="1:16" ht="12.75" customHeight="1">
      <c r="A131" s="28">
        <v>121</v>
      </c>
      <c r="B131" s="29" t="s">
        <v>86</v>
      </c>
      <c r="C131" s="30" t="s">
        <v>871</v>
      </c>
      <c r="D131" s="31">
        <v>44980</v>
      </c>
      <c r="E131" s="37">
        <v>4805</v>
      </c>
      <c r="F131" s="37">
        <v>4795.9666666666662</v>
      </c>
      <c r="G131" s="38">
        <v>4771.0333333333328</v>
      </c>
      <c r="H131" s="38">
        <v>4737.0666666666666</v>
      </c>
      <c r="I131" s="38">
        <v>4712.1333333333332</v>
      </c>
      <c r="J131" s="38">
        <v>4829.9333333333325</v>
      </c>
      <c r="K131" s="38">
        <v>4854.866666666665</v>
      </c>
      <c r="L131" s="38">
        <v>4888.8333333333321</v>
      </c>
      <c r="M131" s="28">
        <v>4820.8999999999996</v>
      </c>
      <c r="N131" s="28">
        <v>4762</v>
      </c>
      <c r="O131" s="39">
        <v>1291350</v>
      </c>
      <c r="P131" s="40">
        <v>-2.2925888094427419E-2</v>
      </c>
    </row>
    <row r="132" spans="1:16" ht="12.75" customHeight="1">
      <c r="A132" s="28">
        <v>122</v>
      </c>
      <c r="B132" s="29" t="s">
        <v>86</v>
      </c>
      <c r="C132" s="30" t="s">
        <v>146</v>
      </c>
      <c r="D132" s="31">
        <v>44980</v>
      </c>
      <c r="E132" s="37">
        <v>3710.9</v>
      </c>
      <c r="F132" s="37">
        <v>3700.6999999999994</v>
      </c>
      <c r="G132" s="38">
        <v>3671.3999999999987</v>
      </c>
      <c r="H132" s="38">
        <v>3631.8999999999992</v>
      </c>
      <c r="I132" s="38">
        <v>3602.5999999999985</v>
      </c>
      <c r="J132" s="38">
        <v>3740.1999999999989</v>
      </c>
      <c r="K132" s="38">
        <v>3769.4999999999991</v>
      </c>
      <c r="L132" s="38">
        <v>3808.9999999999991</v>
      </c>
      <c r="M132" s="28">
        <v>3730</v>
      </c>
      <c r="N132" s="28">
        <v>3661.2</v>
      </c>
      <c r="O132" s="39">
        <v>1033000</v>
      </c>
      <c r="P132" s="40">
        <v>-3.8712078913083939E-2</v>
      </c>
    </row>
    <row r="133" spans="1:16" ht="12.75" customHeight="1">
      <c r="A133" s="28">
        <v>123</v>
      </c>
      <c r="B133" s="29" t="s">
        <v>47</v>
      </c>
      <c r="C133" s="30" t="s">
        <v>147</v>
      </c>
      <c r="D133" s="31">
        <v>44980</v>
      </c>
      <c r="E133" s="37">
        <v>664.5</v>
      </c>
      <c r="F133" s="37">
        <v>666.98333333333323</v>
      </c>
      <c r="G133" s="38">
        <v>658.11666666666645</v>
      </c>
      <c r="H133" s="38">
        <v>651.73333333333323</v>
      </c>
      <c r="I133" s="38">
        <v>642.86666666666645</v>
      </c>
      <c r="J133" s="38">
        <v>673.36666666666645</v>
      </c>
      <c r="K133" s="38">
        <v>682.23333333333323</v>
      </c>
      <c r="L133" s="38">
        <v>688.61666666666645</v>
      </c>
      <c r="M133" s="28">
        <v>675.85</v>
      </c>
      <c r="N133" s="28">
        <v>660.6</v>
      </c>
      <c r="O133" s="39">
        <v>8139600</v>
      </c>
      <c r="P133" s="40">
        <v>-6.2738572966624259E-2</v>
      </c>
    </row>
    <row r="134" spans="1:16" ht="12.75" customHeight="1">
      <c r="A134" s="28">
        <v>124</v>
      </c>
      <c r="B134" s="29" t="s">
        <v>49</v>
      </c>
      <c r="C134" s="30" t="s">
        <v>148</v>
      </c>
      <c r="D134" s="31">
        <v>44980</v>
      </c>
      <c r="E134" s="37">
        <v>1318.95</v>
      </c>
      <c r="F134" s="37">
        <v>1327.1333333333334</v>
      </c>
      <c r="G134" s="38">
        <v>1304.916666666667</v>
      </c>
      <c r="H134" s="38">
        <v>1290.8833333333334</v>
      </c>
      <c r="I134" s="38">
        <v>1268.666666666667</v>
      </c>
      <c r="J134" s="38">
        <v>1341.166666666667</v>
      </c>
      <c r="K134" s="38">
        <v>1363.3833333333337</v>
      </c>
      <c r="L134" s="38">
        <v>1377.416666666667</v>
      </c>
      <c r="M134" s="28">
        <v>1349.35</v>
      </c>
      <c r="N134" s="28">
        <v>1313.1</v>
      </c>
      <c r="O134" s="39">
        <v>12989900</v>
      </c>
      <c r="P134" s="40">
        <v>1.1446012972148036E-2</v>
      </c>
    </row>
    <row r="135" spans="1:16" ht="12.75" customHeight="1">
      <c r="A135" s="28">
        <v>125</v>
      </c>
      <c r="B135" s="29" t="s">
        <v>63</v>
      </c>
      <c r="C135" s="30" t="s">
        <v>149</v>
      </c>
      <c r="D135" s="31">
        <v>44980</v>
      </c>
      <c r="E135" s="37">
        <v>255.05</v>
      </c>
      <c r="F135" s="37">
        <v>254.25</v>
      </c>
      <c r="G135" s="38">
        <v>251.89999999999998</v>
      </c>
      <c r="H135" s="38">
        <v>248.74999999999997</v>
      </c>
      <c r="I135" s="38">
        <v>246.39999999999995</v>
      </c>
      <c r="J135" s="38">
        <v>257.39999999999998</v>
      </c>
      <c r="K135" s="38">
        <v>259.75</v>
      </c>
      <c r="L135" s="38">
        <v>262.90000000000003</v>
      </c>
      <c r="M135" s="28">
        <v>256.60000000000002</v>
      </c>
      <c r="N135" s="28">
        <v>251.1</v>
      </c>
      <c r="O135" s="39">
        <v>25992000</v>
      </c>
      <c r="P135" s="40">
        <v>-9.3217973765001391E-2</v>
      </c>
    </row>
    <row r="136" spans="1:16" ht="12.75" customHeight="1">
      <c r="A136" s="28">
        <v>126</v>
      </c>
      <c r="B136" s="29" t="s">
        <v>63</v>
      </c>
      <c r="C136" s="30" t="s">
        <v>150</v>
      </c>
      <c r="D136" s="31">
        <v>44980</v>
      </c>
      <c r="E136" s="37">
        <v>104.3</v>
      </c>
      <c r="F136" s="37">
        <v>104.45</v>
      </c>
      <c r="G136" s="38">
        <v>103.25</v>
      </c>
      <c r="H136" s="38">
        <v>102.2</v>
      </c>
      <c r="I136" s="38">
        <v>101</v>
      </c>
      <c r="J136" s="38">
        <v>105.5</v>
      </c>
      <c r="K136" s="38">
        <v>106.70000000000002</v>
      </c>
      <c r="L136" s="38">
        <v>107.75</v>
      </c>
      <c r="M136" s="28">
        <v>105.65</v>
      </c>
      <c r="N136" s="28">
        <v>103.4</v>
      </c>
      <c r="O136" s="39">
        <v>45060000</v>
      </c>
      <c r="P136" s="40">
        <v>1.0359208933136015E-2</v>
      </c>
    </row>
    <row r="137" spans="1:16" ht="12.75" customHeight="1">
      <c r="A137" s="28">
        <v>127</v>
      </c>
      <c r="B137" s="29" t="s">
        <v>56</v>
      </c>
      <c r="C137" s="30" t="s">
        <v>151</v>
      </c>
      <c r="D137" s="31">
        <v>44980</v>
      </c>
      <c r="E137" s="37">
        <v>503.05</v>
      </c>
      <c r="F137" s="37">
        <v>502.39999999999992</v>
      </c>
      <c r="G137" s="38">
        <v>499.29999999999984</v>
      </c>
      <c r="H137" s="38">
        <v>495.5499999999999</v>
      </c>
      <c r="I137" s="38">
        <v>492.44999999999982</v>
      </c>
      <c r="J137" s="38">
        <v>506.14999999999986</v>
      </c>
      <c r="K137" s="38">
        <v>509.24999999999989</v>
      </c>
      <c r="L137" s="38">
        <v>512.99999999999989</v>
      </c>
      <c r="M137" s="28">
        <v>505.5</v>
      </c>
      <c r="N137" s="28">
        <v>498.65</v>
      </c>
      <c r="O137" s="39">
        <v>8352000</v>
      </c>
      <c r="P137" s="40">
        <v>2.6548672566371681E-2</v>
      </c>
    </row>
    <row r="138" spans="1:16" ht="12.75" customHeight="1">
      <c r="A138" s="28">
        <v>128</v>
      </c>
      <c r="B138" s="29" t="s">
        <v>49</v>
      </c>
      <c r="C138" s="30" t="s">
        <v>152</v>
      </c>
      <c r="D138" s="31">
        <v>44980</v>
      </c>
      <c r="E138" s="37">
        <v>8650.2999999999993</v>
      </c>
      <c r="F138" s="37">
        <v>8656.5833333333339</v>
      </c>
      <c r="G138" s="38">
        <v>8585.0666666666675</v>
      </c>
      <c r="H138" s="38">
        <v>8519.8333333333339</v>
      </c>
      <c r="I138" s="38">
        <v>8448.3166666666675</v>
      </c>
      <c r="J138" s="38">
        <v>8721.8166666666675</v>
      </c>
      <c r="K138" s="38">
        <v>8793.3333333333339</v>
      </c>
      <c r="L138" s="38">
        <v>8858.5666666666675</v>
      </c>
      <c r="M138" s="28">
        <v>8728.1</v>
      </c>
      <c r="N138" s="28">
        <v>8591.35</v>
      </c>
      <c r="O138" s="39">
        <v>2362500</v>
      </c>
      <c r="P138" s="40">
        <v>1.6535232765199695E-3</v>
      </c>
    </row>
    <row r="139" spans="1:16" ht="12.75" customHeight="1">
      <c r="A139" s="28">
        <v>129</v>
      </c>
      <c r="B139" s="29" t="s">
        <v>56</v>
      </c>
      <c r="C139" s="30" t="s">
        <v>153</v>
      </c>
      <c r="D139" s="31">
        <v>44980</v>
      </c>
      <c r="E139" s="37">
        <v>746.15</v>
      </c>
      <c r="F139" s="37">
        <v>746.85</v>
      </c>
      <c r="G139" s="38">
        <v>741.30000000000007</v>
      </c>
      <c r="H139" s="38">
        <v>736.45</v>
      </c>
      <c r="I139" s="38">
        <v>730.90000000000009</v>
      </c>
      <c r="J139" s="38">
        <v>751.7</v>
      </c>
      <c r="K139" s="38">
        <v>757.25</v>
      </c>
      <c r="L139" s="38">
        <v>762.1</v>
      </c>
      <c r="M139" s="28">
        <v>752.4</v>
      </c>
      <c r="N139" s="28">
        <v>742</v>
      </c>
      <c r="O139" s="39">
        <v>13760000</v>
      </c>
      <c r="P139" s="40">
        <v>-1.2868224005739138E-2</v>
      </c>
    </row>
    <row r="140" spans="1:16" ht="12.75" customHeight="1">
      <c r="A140" s="28">
        <v>130</v>
      </c>
      <c r="B140" s="29" t="s">
        <v>44</v>
      </c>
      <c r="C140" s="30" t="s">
        <v>424</v>
      </c>
      <c r="D140" s="31">
        <v>44980</v>
      </c>
      <c r="E140" s="37">
        <v>1374.9</v>
      </c>
      <c r="F140" s="37">
        <v>1371.3333333333333</v>
      </c>
      <c r="G140" s="38">
        <v>1360.6666666666665</v>
      </c>
      <c r="H140" s="38">
        <v>1346.4333333333332</v>
      </c>
      <c r="I140" s="38">
        <v>1335.7666666666664</v>
      </c>
      <c r="J140" s="38">
        <v>1385.5666666666666</v>
      </c>
      <c r="K140" s="38">
        <v>1396.2333333333331</v>
      </c>
      <c r="L140" s="38">
        <v>1410.4666666666667</v>
      </c>
      <c r="M140" s="28">
        <v>1382</v>
      </c>
      <c r="N140" s="28">
        <v>1357.1</v>
      </c>
      <c r="O140" s="39">
        <v>1273600</v>
      </c>
      <c r="P140" s="40">
        <v>-0.12767123287671234</v>
      </c>
    </row>
    <row r="141" spans="1:16" ht="12.75" customHeight="1">
      <c r="A141" s="28">
        <v>131</v>
      </c>
      <c r="B141" s="29" t="s">
        <v>47</v>
      </c>
      <c r="C141" s="30" t="s">
        <v>154</v>
      </c>
      <c r="D141" s="31">
        <v>44980</v>
      </c>
      <c r="E141" s="37">
        <v>1337.8</v>
      </c>
      <c r="F141" s="37">
        <v>1337.9666666666667</v>
      </c>
      <c r="G141" s="38">
        <v>1326.7333333333333</v>
      </c>
      <c r="H141" s="38">
        <v>1315.6666666666667</v>
      </c>
      <c r="I141" s="38">
        <v>1304.4333333333334</v>
      </c>
      <c r="J141" s="38">
        <v>1349.0333333333333</v>
      </c>
      <c r="K141" s="38">
        <v>1360.2666666666669</v>
      </c>
      <c r="L141" s="38">
        <v>1371.3333333333333</v>
      </c>
      <c r="M141" s="28">
        <v>1349.2</v>
      </c>
      <c r="N141" s="28">
        <v>1326.9</v>
      </c>
      <c r="O141" s="39">
        <v>1115600</v>
      </c>
      <c r="P141" s="40">
        <v>-5.8406482106684671E-2</v>
      </c>
    </row>
    <row r="142" spans="1:16" ht="12.75" customHeight="1">
      <c r="A142" s="28">
        <v>132</v>
      </c>
      <c r="B142" s="29" t="s">
        <v>63</v>
      </c>
      <c r="C142" s="30" t="s">
        <v>155</v>
      </c>
      <c r="D142" s="31">
        <v>44980</v>
      </c>
      <c r="E142" s="37">
        <v>700.6</v>
      </c>
      <c r="F142" s="37">
        <v>703.1</v>
      </c>
      <c r="G142" s="38">
        <v>694.65000000000009</v>
      </c>
      <c r="H142" s="38">
        <v>688.7</v>
      </c>
      <c r="I142" s="38">
        <v>680.25000000000011</v>
      </c>
      <c r="J142" s="38">
        <v>709.05000000000007</v>
      </c>
      <c r="K142" s="38">
        <v>717.50000000000011</v>
      </c>
      <c r="L142" s="38">
        <v>723.45</v>
      </c>
      <c r="M142" s="28">
        <v>711.55</v>
      </c>
      <c r="N142" s="28">
        <v>697.15</v>
      </c>
      <c r="O142" s="39">
        <v>3060850</v>
      </c>
      <c r="P142" s="40">
        <v>-7.3942969518190751E-2</v>
      </c>
    </row>
    <row r="143" spans="1:16" ht="12.75" customHeight="1">
      <c r="A143" s="28">
        <v>133</v>
      </c>
      <c r="B143" s="29" t="s">
        <v>79</v>
      </c>
      <c r="C143" s="30" t="s">
        <v>156</v>
      </c>
      <c r="D143" s="31">
        <v>44980</v>
      </c>
      <c r="E143" s="37">
        <v>883.3</v>
      </c>
      <c r="F143" s="37">
        <v>885.43333333333339</v>
      </c>
      <c r="G143" s="38">
        <v>876.86666666666679</v>
      </c>
      <c r="H143" s="38">
        <v>870.43333333333339</v>
      </c>
      <c r="I143" s="38">
        <v>861.86666666666679</v>
      </c>
      <c r="J143" s="38">
        <v>891.86666666666679</v>
      </c>
      <c r="K143" s="38">
        <v>900.43333333333339</v>
      </c>
      <c r="L143" s="38">
        <v>906.86666666666679</v>
      </c>
      <c r="M143" s="28">
        <v>894</v>
      </c>
      <c r="N143" s="28">
        <v>879</v>
      </c>
      <c r="O143" s="39">
        <v>2268000</v>
      </c>
      <c r="P143" s="40">
        <v>-1.6308119361554477E-2</v>
      </c>
    </row>
    <row r="144" spans="1:16" ht="12.75" customHeight="1">
      <c r="A144" s="28">
        <v>134</v>
      </c>
      <c r="B144" s="29" t="s">
        <v>49</v>
      </c>
      <c r="C144" s="30" t="s">
        <v>803</v>
      </c>
      <c r="D144" s="31">
        <v>44980</v>
      </c>
      <c r="E144" s="37">
        <v>82.05</v>
      </c>
      <c r="F144" s="37">
        <v>81.783333333333346</v>
      </c>
      <c r="G144" s="38">
        <v>81.316666666666691</v>
      </c>
      <c r="H144" s="38">
        <v>80.583333333333343</v>
      </c>
      <c r="I144" s="38">
        <v>80.116666666666688</v>
      </c>
      <c r="J144" s="38">
        <v>82.516666666666694</v>
      </c>
      <c r="K144" s="38">
        <v>82.983333333333363</v>
      </c>
      <c r="L144" s="38">
        <v>83.716666666666697</v>
      </c>
      <c r="M144" s="28">
        <v>82.25</v>
      </c>
      <c r="N144" s="28">
        <v>81.05</v>
      </c>
      <c r="O144" s="39">
        <v>73332000</v>
      </c>
      <c r="P144" s="40">
        <v>3.8524041678615811E-2</v>
      </c>
    </row>
    <row r="145" spans="1:16" ht="12.75" customHeight="1">
      <c r="A145" s="28">
        <v>135</v>
      </c>
      <c r="B145" s="29" t="s">
        <v>86</v>
      </c>
      <c r="C145" s="30" t="s">
        <v>157</v>
      </c>
      <c r="D145" s="31">
        <v>44980</v>
      </c>
      <c r="E145" s="37">
        <v>2196.5500000000002</v>
      </c>
      <c r="F145" s="37">
        <v>2188.9</v>
      </c>
      <c r="G145" s="38">
        <v>2170.0500000000002</v>
      </c>
      <c r="H145" s="38">
        <v>2143.5500000000002</v>
      </c>
      <c r="I145" s="38">
        <v>2124.7000000000003</v>
      </c>
      <c r="J145" s="38">
        <v>2215.4</v>
      </c>
      <c r="K145" s="38">
        <v>2234.2499999999995</v>
      </c>
      <c r="L145" s="38">
        <v>2260.75</v>
      </c>
      <c r="M145" s="28">
        <v>2207.75</v>
      </c>
      <c r="N145" s="28">
        <v>2162.4</v>
      </c>
      <c r="O145" s="39">
        <v>1632675</v>
      </c>
      <c r="P145" s="40">
        <v>-5.9708584098828003E-2</v>
      </c>
    </row>
    <row r="146" spans="1:16" ht="12.75" customHeight="1">
      <c r="A146" s="28">
        <v>136</v>
      </c>
      <c r="B146" s="29" t="s">
        <v>49</v>
      </c>
      <c r="C146" s="30" t="s">
        <v>158</v>
      </c>
      <c r="D146" s="31">
        <v>44980</v>
      </c>
      <c r="E146" s="37">
        <v>87760.15</v>
      </c>
      <c r="F146" s="37">
        <v>88356.933333333334</v>
      </c>
      <c r="G146" s="38">
        <v>86897.116666666669</v>
      </c>
      <c r="H146" s="38">
        <v>86034.083333333328</v>
      </c>
      <c r="I146" s="38">
        <v>84574.266666666663</v>
      </c>
      <c r="J146" s="38">
        <v>89219.966666666674</v>
      </c>
      <c r="K146" s="38">
        <v>90679.783333333355</v>
      </c>
      <c r="L146" s="38">
        <v>91542.81666666668</v>
      </c>
      <c r="M146" s="28">
        <v>89816.75</v>
      </c>
      <c r="N146" s="28">
        <v>87493.9</v>
      </c>
      <c r="O146" s="39">
        <v>61300</v>
      </c>
      <c r="P146" s="40">
        <v>-4.0237983403788945E-2</v>
      </c>
    </row>
    <row r="147" spans="1:16" ht="12.75" customHeight="1">
      <c r="A147" s="28">
        <v>137</v>
      </c>
      <c r="B147" s="29" t="s">
        <v>63</v>
      </c>
      <c r="C147" s="30" t="s">
        <v>159</v>
      </c>
      <c r="D147" s="31">
        <v>44980</v>
      </c>
      <c r="E147" s="37">
        <v>971.4</v>
      </c>
      <c r="F147" s="37">
        <v>974.70000000000016</v>
      </c>
      <c r="G147" s="38">
        <v>963.15000000000032</v>
      </c>
      <c r="H147" s="38">
        <v>954.9000000000002</v>
      </c>
      <c r="I147" s="38">
        <v>943.35000000000036</v>
      </c>
      <c r="J147" s="38">
        <v>982.95000000000027</v>
      </c>
      <c r="K147" s="38">
        <v>994.50000000000023</v>
      </c>
      <c r="L147" s="38">
        <v>1002.7500000000002</v>
      </c>
      <c r="M147" s="28">
        <v>986.25</v>
      </c>
      <c r="N147" s="28">
        <v>966.45</v>
      </c>
      <c r="O147" s="39">
        <v>7654900</v>
      </c>
      <c r="P147" s="40">
        <v>7.9096857697562382E-4</v>
      </c>
    </row>
    <row r="148" spans="1:16" ht="12.75" customHeight="1">
      <c r="A148" s="28">
        <v>138</v>
      </c>
      <c r="B148" s="29" t="s">
        <v>119</v>
      </c>
      <c r="C148" s="30" t="s">
        <v>161</v>
      </c>
      <c r="D148" s="31">
        <v>44980</v>
      </c>
      <c r="E148" s="37">
        <v>81.099999999999994</v>
      </c>
      <c r="F148" s="37">
        <v>80.95</v>
      </c>
      <c r="G148" s="38">
        <v>80.400000000000006</v>
      </c>
      <c r="H148" s="38">
        <v>79.7</v>
      </c>
      <c r="I148" s="38">
        <v>79.150000000000006</v>
      </c>
      <c r="J148" s="38">
        <v>81.650000000000006</v>
      </c>
      <c r="K148" s="38">
        <v>82.199999999999989</v>
      </c>
      <c r="L148" s="38">
        <v>82.9</v>
      </c>
      <c r="M148" s="28">
        <v>81.5</v>
      </c>
      <c r="N148" s="28">
        <v>80.25</v>
      </c>
      <c r="O148" s="39">
        <v>55500000</v>
      </c>
      <c r="P148" s="40">
        <v>-3.0144167758846659E-2</v>
      </c>
    </row>
    <row r="149" spans="1:16" ht="12.75" customHeight="1">
      <c r="A149" s="28">
        <v>139</v>
      </c>
      <c r="B149" s="29" t="s">
        <v>44</v>
      </c>
      <c r="C149" s="30" t="s">
        <v>162</v>
      </c>
      <c r="D149" s="31">
        <v>44980</v>
      </c>
      <c r="E149" s="37">
        <v>3499.2</v>
      </c>
      <c r="F149" s="37">
        <v>3506.8333333333335</v>
      </c>
      <c r="G149" s="38">
        <v>3470.6166666666668</v>
      </c>
      <c r="H149" s="38">
        <v>3442.0333333333333</v>
      </c>
      <c r="I149" s="38">
        <v>3405.8166666666666</v>
      </c>
      <c r="J149" s="38">
        <v>3535.416666666667</v>
      </c>
      <c r="K149" s="38">
        <v>3571.6333333333332</v>
      </c>
      <c r="L149" s="38">
        <v>3600.2166666666672</v>
      </c>
      <c r="M149" s="28">
        <v>3543.05</v>
      </c>
      <c r="N149" s="28">
        <v>3478.25</v>
      </c>
      <c r="O149" s="39">
        <v>1726250</v>
      </c>
      <c r="P149" s="40">
        <v>-1.3853184804341617E-2</v>
      </c>
    </row>
    <row r="150" spans="1:16" ht="12.75" customHeight="1">
      <c r="A150" s="28">
        <v>140</v>
      </c>
      <c r="B150" s="29" t="s">
        <v>38</v>
      </c>
      <c r="C150" s="30" t="s">
        <v>163</v>
      </c>
      <c r="D150" s="31">
        <v>44980</v>
      </c>
      <c r="E150" s="37">
        <v>4234.5</v>
      </c>
      <c r="F150" s="37">
        <v>4234.4833333333336</v>
      </c>
      <c r="G150" s="38">
        <v>4195.0166666666673</v>
      </c>
      <c r="H150" s="38">
        <v>4155.5333333333338</v>
      </c>
      <c r="I150" s="38">
        <v>4116.0666666666675</v>
      </c>
      <c r="J150" s="38">
        <v>4273.9666666666672</v>
      </c>
      <c r="K150" s="38">
        <v>4313.4333333333343</v>
      </c>
      <c r="L150" s="38">
        <v>4352.916666666667</v>
      </c>
      <c r="M150" s="28">
        <v>4273.95</v>
      </c>
      <c r="N150" s="28">
        <v>4195</v>
      </c>
      <c r="O150" s="39">
        <v>580650</v>
      </c>
      <c r="P150" s="40">
        <v>6.5217391304347824E-2</v>
      </c>
    </row>
    <row r="151" spans="1:16" ht="12.75" customHeight="1">
      <c r="A151" s="28">
        <v>141</v>
      </c>
      <c r="B151" s="29" t="s">
        <v>56</v>
      </c>
      <c r="C151" s="30" t="s">
        <v>164</v>
      </c>
      <c r="D151" s="31">
        <v>44980</v>
      </c>
      <c r="E151" s="37">
        <v>18677.099999999999</v>
      </c>
      <c r="F151" s="37">
        <v>18726.616666666665</v>
      </c>
      <c r="G151" s="38">
        <v>18604.23333333333</v>
      </c>
      <c r="H151" s="38">
        <v>18531.366666666665</v>
      </c>
      <c r="I151" s="38">
        <v>18408.98333333333</v>
      </c>
      <c r="J151" s="38">
        <v>18799.48333333333</v>
      </c>
      <c r="K151" s="38">
        <v>18921.866666666669</v>
      </c>
      <c r="L151" s="38">
        <v>18994.73333333333</v>
      </c>
      <c r="M151" s="28">
        <v>18849</v>
      </c>
      <c r="N151" s="28">
        <v>18653.75</v>
      </c>
      <c r="O151" s="39">
        <v>303360</v>
      </c>
      <c r="P151" s="40">
        <v>-1.0438413361169102E-2</v>
      </c>
    </row>
    <row r="152" spans="1:16" ht="12.75" customHeight="1">
      <c r="A152" s="28">
        <v>142</v>
      </c>
      <c r="B152" s="29" t="s">
        <v>119</v>
      </c>
      <c r="C152" s="30" t="s">
        <v>165</v>
      </c>
      <c r="D152" s="31">
        <v>44980</v>
      </c>
      <c r="E152" s="37">
        <v>115.4</v>
      </c>
      <c r="F152" s="37">
        <v>116.64999999999999</v>
      </c>
      <c r="G152" s="38">
        <v>113.74999999999999</v>
      </c>
      <c r="H152" s="38">
        <v>112.1</v>
      </c>
      <c r="I152" s="38">
        <v>109.19999999999999</v>
      </c>
      <c r="J152" s="38">
        <v>118.29999999999998</v>
      </c>
      <c r="K152" s="38">
        <v>121.19999999999999</v>
      </c>
      <c r="L152" s="38">
        <v>122.84999999999998</v>
      </c>
      <c r="M152" s="28">
        <v>119.55</v>
      </c>
      <c r="N152" s="28">
        <v>115</v>
      </c>
      <c r="O152" s="39">
        <v>43195500</v>
      </c>
      <c r="P152" s="40">
        <v>-6.5608877640416632E-2</v>
      </c>
    </row>
    <row r="153" spans="1:16" ht="12.75" customHeight="1">
      <c r="A153" s="28">
        <v>143</v>
      </c>
      <c r="B153" s="29" t="s">
        <v>166</v>
      </c>
      <c r="C153" s="30" t="s">
        <v>167</v>
      </c>
      <c r="D153" s="31">
        <v>44980</v>
      </c>
      <c r="E153" s="37">
        <v>170.55</v>
      </c>
      <c r="F153" s="37">
        <v>170.70000000000002</v>
      </c>
      <c r="G153" s="38">
        <v>168.65000000000003</v>
      </c>
      <c r="H153" s="38">
        <v>166.75000000000003</v>
      </c>
      <c r="I153" s="38">
        <v>164.70000000000005</v>
      </c>
      <c r="J153" s="38">
        <v>172.60000000000002</v>
      </c>
      <c r="K153" s="38">
        <v>174.65000000000003</v>
      </c>
      <c r="L153" s="38">
        <v>176.55</v>
      </c>
      <c r="M153" s="28">
        <v>172.75</v>
      </c>
      <c r="N153" s="28">
        <v>168.8</v>
      </c>
      <c r="O153" s="39">
        <v>76317300</v>
      </c>
      <c r="P153" s="40">
        <v>-1.1079104808331486E-2</v>
      </c>
    </row>
    <row r="154" spans="1:16" ht="12.75" customHeight="1">
      <c r="A154" s="28">
        <v>144</v>
      </c>
      <c r="B154" s="29" t="s">
        <v>96</v>
      </c>
      <c r="C154" s="30" t="s">
        <v>265</v>
      </c>
      <c r="D154" s="31">
        <v>44980</v>
      </c>
      <c r="E154" s="37">
        <v>840.55</v>
      </c>
      <c r="F154" s="37">
        <v>844.15</v>
      </c>
      <c r="G154" s="38">
        <v>833.4</v>
      </c>
      <c r="H154" s="38">
        <v>826.25</v>
      </c>
      <c r="I154" s="38">
        <v>815.5</v>
      </c>
      <c r="J154" s="38">
        <v>851.3</v>
      </c>
      <c r="K154" s="38">
        <v>862.05</v>
      </c>
      <c r="L154" s="38">
        <v>869.19999999999993</v>
      </c>
      <c r="M154" s="28">
        <v>854.9</v>
      </c>
      <c r="N154" s="28">
        <v>837</v>
      </c>
      <c r="O154" s="39">
        <v>6010200</v>
      </c>
      <c r="P154" s="40">
        <v>-2.6640970411517969E-2</v>
      </c>
    </row>
    <row r="155" spans="1:16" ht="12.75" customHeight="1">
      <c r="A155" s="28">
        <v>145</v>
      </c>
      <c r="B155" s="29" t="s">
        <v>86</v>
      </c>
      <c r="C155" s="30" t="s">
        <v>432</v>
      </c>
      <c r="D155" s="31">
        <v>44980</v>
      </c>
      <c r="E155" s="37">
        <v>3159.95</v>
      </c>
      <c r="F155" s="37">
        <v>3167.7166666666667</v>
      </c>
      <c r="G155" s="38">
        <v>3137.2333333333336</v>
      </c>
      <c r="H155" s="38">
        <v>3114.5166666666669</v>
      </c>
      <c r="I155" s="38">
        <v>3084.0333333333338</v>
      </c>
      <c r="J155" s="38">
        <v>3190.4333333333334</v>
      </c>
      <c r="K155" s="38">
        <v>3220.9166666666661</v>
      </c>
      <c r="L155" s="38">
        <v>3243.6333333333332</v>
      </c>
      <c r="M155" s="28">
        <v>3198.2</v>
      </c>
      <c r="N155" s="28">
        <v>3145</v>
      </c>
      <c r="O155" s="39">
        <v>371200</v>
      </c>
      <c r="P155" s="40">
        <v>-5.3061224489795916E-2</v>
      </c>
    </row>
    <row r="156" spans="1:16" ht="12.75" customHeight="1">
      <c r="A156" s="28">
        <v>146</v>
      </c>
      <c r="B156" s="29" t="s">
        <v>79</v>
      </c>
      <c r="C156" s="30" t="s">
        <v>168</v>
      </c>
      <c r="D156" s="31">
        <v>44980</v>
      </c>
      <c r="E156" s="37">
        <v>153.5</v>
      </c>
      <c r="F156" s="37">
        <v>153.13333333333333</v>
      </c>
      <c r="G156" s="38">
        <v>152.01666666666665</v>
      </c>
      <c r="H156" s="38">
        <v>150.53333333333333</v>
      </c>
      <c r="I156" s="38">
        <v>149.41666666666666</v>
      </c>
      <c r="J156" s="38">
        <v>154.61666666666665</v>
      </c>
      <c r="K156" s="38">
        <v>155.73333333333332</v>
      </c>
      <c r="L156" s="38">
        <v>157.21666666666664</v>
      </c>
      <c r="M156" s="28">
        <v>154.25</v>
      </c>
      <c r="N156" s="28">
        <v>151.65</v>
      </c>
      <c r="O156" s="39">
        <v>46646600</v>
      </c>
      <c r="P156" s="40">
        <v>5.8628221930974223E-2</v>
      </c>
    </row>
    <row r="157" spans="1:16" ht="12.75" customHeight="1">
      <c r="A157" s="28">
        <v>147</v>
      </c>
      <c r="B157" s="29" t="s">
        <v>40</v>
      </c>
      <c r="C157" s="30" t="s">
        <v>169</v>
      </c>
      <c r="D157" s="31">
        <v>44980</v>
      </c>
      <c r="E157" s="37">
        <v>38054.75</v>
      </c>
      <c r="F157" s="37">
        <v>38136.85</v>
      </c>
      <c r="G157" s="38">
        <v>37721.449999999997</v>
      </c>
      <c r="H157" s="38">
        <v>37388.15</v>
      </c>
      <c r="I157" s="38">
        <v>36972.75</v>
      </c>
      <c r="J157" s="38">
        <v>38470.149999999994</v>
      </c>
      <c r="K157" s="38">
        <v>38885.550000000003</v>
      </c>
      <c r="L157" s="38">
        <v>39218.849999999991</v>
      </c>
      <c r="M157" s="28">
        <v>38552.25</v>
      </c>
      <c r="N157" s="28">
        <v>37803.550000000003</v>
      </c>
      <c r="O157" s="39">
        <v>126645</v>
      </c>
      <c r="P157" s="40">
        <v>2.5756287206900742E-2</v>
      </c>
    </row>
    <row r="158" spans="1:16" ht="12.75" customHeight="1">
      <c r="A158" s="28">
        <v>148</v>
      </c>
      <c r="B158" s="29" t="s">
        <v>47</v>
      </c>
      <c r="C158" s="30" t="s">
        <v>170</v>
      </c>
      <c r="D158" s="31">
        <v>44980</v>
      </c>
      <c r="E158" s="37">
        <v>807.1</v>
      </c>
      <c r="F158" s="37">
        <v>812.31666666666672</v>
      </c>
      <c r="G158" s="38">
        <v>797.68333333333339</v>
      </c>
      <c r="H158" s="38">
        <v>788.26666666666665</v>
      </c>
      <c r="I158" s="38">
        <v>773.63333333333333</v>
      </c>
      <c r="J158" s="38">
        <v>821.73333333333346</v>
      </c>
      <c r="K158" s="38">
        <v>836.3666666666669</v>
      </c>
      <c r="L158" s="38">
        <v>845.78333333333353</v>
      </c>
      <c r="M158" s="28">
        <v>826.95</v>
      </c>
      <c r="N158" s="28">
        <v>802.9</v>
      </c>
      <c r="O158" s="39">
        <v>5056700</v>
      </c>
      <c r="P158" s="40">
        <v>5.9080962800875277E-3</v>
      </c>
    </row>
    <row r="159" spans="1:16" ht="12.75" customHeight="1">
      <c r="A159" s="28">
        <v>149</v>
      </c>
      <c r="B159" s="29" t="s">
        <v>86</v>
      </c>
      <c r="C159" s="30" t="s">
        <v>437</v>
      </c>
      <c r="D159" s="31">
        <v>44980</v>
      </c>
      <c r="E159" s="37">
        <v>5005.3500000000004</v>
      </c>
      <c r="F159" s="37">
        <v>4970.2</v>
      </c>
      <c r="G159" s="38">
        <v>4925.1499999999996</v>
      </c>
      <c r="H159" s="38">
        <v>4844.95</v>
      </c>
      <c r="I159" s="38">
        <v>4799.8999999999996</v>
      </c>
      <c r="J159" s="38">
        <v>5050.3999999999996</v>
      </c>
      <c r="K159" s="38">
        <v>5095.4500000000007</v>
      </c>
      <c r="L159" s="38">
        <v>5175.6499999999996</v>
      </c>
      <c r="M159" s="28">
        <v>5015.25</v>
      </c>
      <c r="N159" s="28">
        <v>4890</v>
      </c>
      <c r="O159" s="39">
        <v>978250</v>
      </c>
      <c r="P159" s="40">
        <v>4.2910447761194029E-2</v>
      </c>
    </row>
    <row r="160" spans="1:16" ht="12.75" customHeight="1">
      <c r="A160" s="28">
        <v>150</v>
      </c>
      <c r="B160" s="29" t="s">
        <v>79</v>
      </c>
      <c r="C160" s="30" t="s">
        <v>171</v>
      </c>
      <c r="D160" s="31">
        <v>44980</v>
      </c>
      <c r="E160" s="37">
        <v>217.05</v>
      </c>
      <c r="F160" s="37">
        <v>215.4</v>
      </c>
      <c r="G160" s="38">
        <v>213.25</v>
      </c>
      <c r="H160" s="38">
        <v>209.45</v>
      </c>
      <c r="I160" s="38">
        <v>207.29999999999998</v>
      </c>
      <c r="J160" s="38">
        <v>219.20000000000002</v>
      </c>
      <c r="K160" s="38">
        <v>221.35000000000005</v>
      </c>
      <c r="L160" s="38">
        <v>225.15000000000003</v>
      </c>
      <c r="M160" s="28">
        <v>217.55</v>
      </c>
      <c r="N160" s="28">
        <v>211.6</v>
      </c>
      <c r="O160" s="39">
        <v>12756000</v>
      </c>
      <c r="P160" s="40">
        <v>-5.2373523512369069E-2</v>
      </c>
    </row>
    <row r="161" spans="1:16" ht="12.75" customHeight="1">
      <c r="A161" s="28">
        <v>151</v>
      </c>
      <c r="B161" s="29" t="s">
        <v>63</v>
      </c>
      <c r="C161" s="30" t="s">
        <v>172</v>
      </c>
      <c r="D161" s="31">
        <v>44980</v>
      </c>
      <c r="E161" s="37">
        <v>146.4</v>
      </c>
      <c r="F161" s="37">
        <v>146.75</v>
      </c>
      <c r="G161" s="38">
        <v>144.55000000000001</v>
      </c>
      <c r="H161" s="38">
        <v>142.70000000000002</v>
      </c>
      <c r="I161" s="38">
        <v>140.50000000000003</v>
      </c>
      <c r="J161" s="38">
        <v>148.6</v>
      </c>
      <c r="K161" s="38">
        <v>150.79999999999998</v>
      </c>
      <c r="L161" s="38">
        <v>152.64999999999998</v>
      </c>
      <c r="M161" s="28">
        <v>148.94999999999999</v>
      </c>
      <c r="N161" s="28">
        <v>144.9</v>
      </c>
      <c r="O161" s="39">
        <v>50964000</v>
      </c>
      <c r="P161" s="40">
        <v>-7.7233947013920071E-2</v>
      </c>
    </row>
    <row r="162" spans="1:16" ht="12.75" customHeight="1">
      <c r="A162" s="28">
        <v>152</v>
      </c>
      <c r="B162" s="29" t="s">
        <v>56</v>
      </c>
      <c r="C162" s="30" t="s">
        <v>174</v>
      </c>
      <c r="D162" s="31">
        <v>44980</v>
      </c>
      <c r="E162" s="37">
        <v>2290.4499999999998</v>
      </c>
      <c r="F162" s="37">
        <v>2296.25</v>
      </c>
      <c r="G162" s="38">
        <v>2271.5</v>
      </c>
      <c r="H162" s="38">
        <v>2252.5500000000002</v>
      </c>
      <c r="I162" s="38">
        <v>2227.8000000000002</v>
      </c>
      <c r="J162" s="38">
        <v>2315.1999999999998</v>
      </c>
      <c r="K162" s="38">
        <v>2339.9499999999998</v>
      </c>
      <c r="L162" s="38">
        <v>2358.8999999999996</v>
      </c>
      <c r="M162" s="28">
        <v>2321</v>
      </c>
      <c r="N162" s="28">
        <v>2277.3000000000002</v>
      </c>
      <c r="O162" s="39">
        <v>2885000</v>
      </c>
      <c r="P162" s="40">
        <v>1.2902659527780216E-2</v>
      </c>
    </row>
    <row r="163" spans="1:16" ht="12.75" customHeight="1">
      <c r="A163" s="28">
        <v>153</v>
      </c>
      <c r="B163" s="29" t="s">
        <v>38</v>
      </c>
      <c r="C163" s="30" t="s">
        <v>175</v>
      </c>
      <c r="D163" s="31">
        <v>44980</v>
      </c>
      <c r="E163" s="37">
        <v>3228.3</v>
      </c>
      <c r="F163" s="37">
        <v>3224.2833333333333</v>
      </c>
      <c r="G163" s="38">
        <v>3185.1666666666665</v>
      </c>
      <c r="H163" s="38">
        <v>3142.0333333333333</v>
      </c>
      <c r="I163" s="38">
        <v>3102.9166666666665</v>
      </c>
      <c r="J163" s="38">
        <v>3267.4166666666665</v>
      </c>
      <c r="K163" s="38">
        <v>3306.5333333333333</v>
      </c>
      <c r="L163" s="38">
        <v>3349.6666666666665</v>
      </c>
      <c r="M163" s="28">
        <v>3263.4</v>
      </c>
      <c r="N163" s="28">
        <v>3181.15</v>
      </c>
      <c r="O163" s="39">
        <v>2104500</v>
      </c>
      <c r="P163" s="40">
        <v>-6.2566403022075315E-3</v>
      </c>
    </row>
    <row r="164" spans="1:16" ht="12.75" customHeight="1">
      <c r="A164" s="28">
        <v>154</v>
      </c>
      <c r="B164" s="29" t="s">
        <v>58</v>
      </c>
      <c r="C164" s="30" t="s">
        <v>176</v>
      </c>
      <c r="D164" s="31">
        <v>44980</v>
      </c>
      <c r="E164" s="37">
        <v>47.85</v>
      </c>
      <c r="F164" s="37">
        <v>48.033333333333331</v>
      </c>
      <c r="G164" s="38">
        <v>47.216666666666661</v>
      </c>
      <c r="H164" s="38">
        <v>46.583333333333329</v>
      </c>
      <c r="I164" s="38">
        <v>45.766666666666659</v>
      </c>
      <c r="J164" s="38">
        <v>48.666666666666664</v>
      </c>
      <c r="K164" s="38">
        <v>49.483333333333327</v>
      </c>
      <c r="L164" s="38">
        <v>50.116666666666667</v>
      </c>
      <c r="M164" s="28">
        <v>48.85</v>
      </c>
      <c r="N164" s="28">
        <v>47.4</v>
      </c>
      <c r="O164" s="39">
        <v>233104000</v>
      </c>
      <c r="P164" s="40">
        <v>-2.7241770715096481E-2</v>
      </c>
    </row>
    <row r="165" spans="1:16" ht="12.75" customHeight="1">
      <c r="A165" s="28">
        <v>155</v>
      </c>
      <c r="B165" s="29" t="s">
        <v>44</v>
      </c>
      <c r="C165" s="30" t="s">
        <v>267</v>
      </c>
      <c r="D165" s="31">
        <v>44980</v>
      </c>
      <c r="E165" s="37">
        <v>3008.5</v>
      </c>
      <c r="F165" s="37">
        <v>3020.5666666666671</v>
      </c>
      <c r="G165" s="38">
        <v>2978.0833333333339</v>
      </c>
      <c r="H165" s="38">
        <v>2947.666666666667</v>
      </c>
      <c r="I165" s="38">
        <v>2905.1833333333338</v>
      </c>
      <c r="J165" s="38">
        <v>3050.983333333334</v>
      </c>
      <c r="K165" s="38">
        <v>3093.4666666666667</v>
      </c>
      <c r="L165" s="38">
        <v>3123.8833333333341</v>
      </c>
      <c r="M165" s="28">
        <v>3063.05</v>
      </c>
      <c r="N165" s="28">
        <v>2990.15</v>
      </c>
      <c r="O165" s="39">
        <v>870000</v>
      </c>
      <c r="P165" s="40">
        <v>-9.6291679650981621E-2</v>
      </c>
    </row>
    <row r="166" spans="1:16" ht="12.75" customHeight="1">
      <c r="A166" s="28">
        <v>156</v>
      </c>
      <c r="B166" s="29" t="s">
        <v>166</v>
      </c>
      <c r="C166" s="30" t="s">
        <v>177</v>
      </c>
      <c r="D166" s="31">
        <v>44980</v>
      </c>
      <c r="E166" s="37">
        <v>214.85</v>
      </c>
      <c r="F166" s="37">
        <v>215.15</v>
      </c>
      <c r="G166" s="38">
        <v>212.95000000000002</v>
      </c>
      <c r="H166" s="38">
        <v>211.05</v>
      </c>
      <c r="I166" s="38">
        <v>208.85000000000002</v>
      </c>
      <c r="J166" s="38">
        <v>217.05</v>
      </c>
      <c r="K166" s="38">
        <v>219.25</v>
      </c>
      <c r="L166" s="38">
        <v>221.15</v>
      </c>
      <c r="M166" s="28">
        <v>217.35</v>
      </c>
      <c r="N166" s="28">
        <v>213.25</v>
      </c>
      <c r="O166" s="39">
        <v>32030100</v>
      </c>
      <c r="P166" s="40">
        <v>2.3378191856452728E-2</v>
      </c>
    </row>
    <row r="167" spans="1:16" ht="12.75" customHeight="1">
      <c r="A167" s="28">
        <v>157</v>
      </c>
      <c r="B167" s="29" t="s">
        <v>178</v>
      </c>
      <c r="C167" s="30" t="s">
        <v>179</v>
      </c>
      <c r="D167" s="31">
        <v>44980</v>
      </c>
      <c r="E167" s="37">
        <v>1615.05</v>
      </c>
      <c r="F167" s="37">
        <v>1626.25</v>
      </c>
      <c r="G167" s="38">
        <v>1600.05</v>
      </c>
      <c r="H167" s="38">
        <v>1585.05</v>
      </c>
      <c r="I167" s="38">
        <v>1558.85</v>
      </c>
      <c r="J167" s="38">
        <v>1641.25</v>
      </c>
      <c r="K167" s="38">
        <v>1667.4499999999998</v>
      </c>
      <c r="L167" s="38">
        <v>1682.45</v>
      </c>
      <c r="M167" s="28">
        <v>1652.45</v>
      </c>
      <c r="N167" s="28">
        <v>1611.25</v>
      </c>
      <c r="O167" s="39">
        <v>2487991</v>
      </c>
      <c r="P167" s="40">
        <v>-4.3199248708718108E-2</v>
      </c>
    </row>
    <row r="168" spans="1:16" ht="12.75" customHeight="1">
      <c r="A168" s="28">
        <v>158</v>
      </c>
      <c r="B168" s="29" t="s">
        <v>44</v>
      </c>
      <c r="C168" s="30" t="s">
        <v>449</v>
      </c>
      <c r="D168" s="31">
        <v>44980</v>
      </c>
      <c r="E168" s="37">
        <v>159</v>
      </c>
      <c r="F168" s="37">
        <v>160.08333333333334</v>
      </c>
      <c r="G168" s="38">
        <v>156.9666666666667</v>
      </c>
      <c r="H168" s="38">
        <v>154.93333333333337</v>
      </c>
      <c r="I168" s="38">
        <v>151.81666666666672</v>
      </c>
      <c r="J168" s="38">
        <v>162.11666666666667</v>
      </c>
      <c r="K168" s="38">
        <v>165.23333333333329</v>
      </c>
      <c r="L168" s="38">
        <v>167.26666666666665</v>
      </c>
      <c r="M168" s="28">
        <v>163.19999999999999</v>
      </c>
      <c r="N168" s="28">
        <v>158.05000000000001</v>
      </c>
      <c r="O168" s="39">
        <v>10710000</v>
      </c>
      <c r="P168" s="40">
        <v>-2.5477707006369428E-2</v>
      </c>
    </row>
    <row r="169" spans="1:16" ht="12.75" customHeight="1">
      <c r="A169" s="28">
        <v>159</v>
      </c>
      <c r="B169" s="29" t="s">
        <v>42</v>
      </c>
      <c r="C169" s="30" t="s">
        <v>180</v>
      </c>
      <c r="D169" s="31">
        <v>44980</v>
      </c>
      <c r="E169" s="37">
        <v>725.2</v>
      </c>
      <c r="F169" s="37">
        <v>724.11666666666667</v>
      </c>
      <c r="G169" s="38">
        <v>711.43333333333339</v>
      </c>
      <c r="H169" s="38">
        <v>697.66666666666674</v>
      </c>
      <c r="I169" s="38">
        <v>684.98333333333346</v>
      </c>
      <c r="J169" s="38">
        <v>737.88333333333333</v>
      </c>
      <c r="K169" s="38">
        <v>750.56666666666649</v>
      </c>
      <c r="L169" s="38">
        <v>764.33333333333326</v>
      </c>
      <c r="M169" s="28">
        <v>736.8</v>
      </c>
      <c r="N169" s="28">
        <v>710.35</v>
      </c>
      <c r="O169" s="39">
        <v>3014100</v>
      </c>
      <c r="P169" s="40">
        <v>-0.12681605515882788</v>
      </c>
    </row>
    <row r="170" spans="1:16" ht="12.75" customHeight="1">
      <c r="A170" s="28">
        <v>160</v>
      </c>
      <c r="B170" s="29" t="s">
        <v>58</v>
      </c>
      <c r="C170" s="30" t="s">
        <v>181</v>
      </c>
      <c r="D170" s="31">
        <v>44980</v>
      </c>
      <c r="E170" s="37">
        <v>153.80000000000001</v>
      </c>
      <c r="F170" s="37">
        <v>155.13333333333333</v>
      </c>
      <c r="G170" s="38">
        <v>151.56666666666666</v>
      </c>
      <c r="H170" s="38">
        <v>149.33333333333334</v>
      </c>
      <c r="I170" s="38">
        <v>145.76666666666668</v>
      </c>
      <c r="J170" s="38">
        <v>157.36666666666665</v>
      </c>
      <c r="K170" s="38">
        <v>160.93333333333331</v>
      </c>
      <c r="L170" s="38">
        <v>163.16666666666663</v>
      </c>
      <c r="M170" s="28">
        <v>158.69999999999999</v>
      </c>
      <c r="N170" s="28">
        <v>152.9</v>
      </c>
      <c r="O170" s="39">
        <v>27450000</v>
      </c>
      <c r="P170" s="40">
        <v>-7.1537290715372903E-2</v>
      </c>
    </row>
    <row r="171" spans="1:16" ht="12.75" customHeight="1">
      <c r="A171" s="28">
        <v>161</v>
      </c>
      <c r="B171" s="29" t="s">
        <v>166</v>
      </c>
      <c r="C171" s="30" t="s">
        <v>182</v>
      </c>
      <c r="D171" s="31">
        <v>44980</v>
      </c>
      <c r="E171" s="37">
        <v>111.95</v>
      </c>
      <c r="F171" s="37">
        <v>112.18333333333332</v>
      </c>
      <c r="G171" s="38">
        <v>111.11666666666665</v>
      </c>
      <c r="H171" s="38">
        <v>110.28333333333332</v>
      </c>
      <c r="I171" s="38">
        <v>109.21666666666664</v>
      </c>
      <c r="J171" s="38">
        <v>113.01666666666665</v>
      </c>
      <c r="K171" s="38">
        <v>114.08333333333334</v>
      </c>
      <c r="L171" s="38">
        <v>114.91666666666666</v>
      </c>
      <c r="M171" s="28">
        <v>113.25</v>
      </c>
      <c r="N171" s="28">
        <v>111.35</v>
      </c>
      <c r="O171" s="39">
        <v>50304000</v>
      </c>
      <c r="P171" s="40">
        <v>-7.5022065313327446E-2</v>
      </c>
    </row>
    <row r="172" spans="1:16" ht="12.75" customHeight="1">
      <c r="A172" s="28">
        <v>162</v>
      </c>
      <c r="B172" s="29" t="s">
        <v>79</v>
      </c>
      <c r="C172" s="30" t="s">
        <v>183</v>
      </c>
      <c r="D172" s="31">
        <v>44980</v>
      </c>
      <c r="E172" s="37">
        <v>2374.5</v>
      </c>
      <c r="F172" s="37">
        <v>2390.5666666666671</v>
      </c>
      <c r="G172" s="38">
        <v>2354.5333333333342</v>
      </c>
      <c r="H172" s="38">
        <v>2334.5666666666671</v>
      </c>
      <c r="I172" s="38">
        <v>2298.5333333333342</v>
      </c>
      <c r="J172" s="38">
        <v>2410.5333333333342</v>
      </c>
      <c r="K172" s="38">
        <v>2446.5666666666671</v>
      </c>
      <c r="L172" s="38">
        <v>2466.5333333333342</v>
      </c>
      <c r="M172" s="28">
        <v>2426.6</v>
      </c>
      <c r="N172" s="28">
        <v>2370.6</v>
      </c>
      <c r="O172" s="39">
        <v>38809750</v>
      </c>
      <c r="P172" s="40">
        <v>3.181059865871734E-2</v>
      </c>
    </row>
    <row r="173" spans="1:16" ht="12.75" customHeight="1">
      <c r="A173" s="28">
        <v>163</v>
      </c>
      <c r="B173" s="29" t="s">
        <v>119</v>
      </c>
      <c r="C173" s="30" t="s">
        <v>184</v>
      </c>
      <c r="D173" s="31">
        <v>44980</v>
      </c>
      <c r="E173" s="37">
        <v>84.4</v>
      </c>
      <c r="F173" s="37">
        <v>85.13333333333334</v>
      </c>
      <c r="G173" s="38">
        <v>83.066666666666677</v>
      </c>
      <c r="H173" s="38">
        <v>81.733333333333334</v>
      </c>
      <c r="I173" s="38">
        <v>79.666666666666671</v>
      </c>
      <c r="J173" s="38">
        <v>86.466666666666683</v>
      </c>
      <c r="K173" s="38">
        <v>88.533333333333346</v>
      </c>
      <c r="L173" s="38">
        <v>89.866666666666688</v>
      </c>
      <c r="M173" s="28">
        <v>87.2</v>
      </c>
      <c r="N173" s="28">
        <v>83.8</v>
      </c>
      <c r="O173" s="39">
        <v>119968000</v>
      </c>
      <c r="P173" s="40">
        <v>1.1329916374426759E-2</v>
      </c>
    </row>
    <row r="174" spans="1:16" ht="12.75" customHeight="1">
      <c r="A174" s="28">
        <v>164</v>
      </c>
      <c r="B174" s="29" t="s">
        <v>58</v>
      </c>
      <c r="C174" s="30" t="s">
        <v>270</v>
      </c>
      <c r="D174" s="31">
        <v>44980</v>
      </c>
      <c r="E174" s="37">
        <v>743.05</v>
      </c>
      <c r="F174" s="37">
        <v>740.56666666666661</v>
      </c>
      <c r="G174" s="38">
        <v>735.48333333333323</v>
      </c>
      <c r="H174" s="38">
        <v>727.91666666666663</v>
      </c>
      <c r="I174" s="38">
        <v>722.83333333333326</v>
      </c>
      <c r="J174" s="38">
        <v>748.13333333333321</v>
      </c>
      <c r="K174" s="38">
        <v>753.2166666666667</v>
      </c>
      <c r="L174" s="38">
        <v>760.78333333333319</v>
      </c>
      <c r="M174" s="28">
        <v>745.65</v>
      </c>
      <c r="N174" s="28">
        <v>733</v>
      </c>
      <c r="O174" s="39">
        <v>8750400</v>
      </c>
      <c r="P174" s="40">
        <v>1.1653718091009988E-2</v>
      </c>
    </row>
    <row r="175" spans="1:16" ht="12.75" customHeight="1">
      <c r="A175" s="28">
        <v>165</v>
      </c>
      <c r="B175" s="29" t="s">
        <v>63</v>
      </c>
      <c r="C175" s="30" t="s">
        <v>185</v>
      </c>
      <c r="D175" s="31">
        <v>44980</v>
      </c>
      <c r="E175" s="37">
        <v>1130.45</v>
      </c>
      <c r="F175" s="37">
        <v>1135.5833333333333</v>
      </c>
      <c r="G175" s="38">
        <v>1121.7166666666665</v>
      </c>
      <c r="H175" s="38">
        <v>1112.9833333333331</v>
      </c>
      <c r="I175" s="38">
        <v>1099.1166666666663</v>
      </c>
      <c r="J175" s="38">
        <v>1144.3166666666666</v>
      </c>
      <c r="K175" s="38">
        <v>1158.1833333333334</v>
      </c>
      <c r="L175" s="38">
        <v>1166.9166666666667</v>
      </c>
      <c r="M175" s="28">
        <v>1149.45</v>
      </c>
      <c r="N175" s="28">
        <v>1126.8499999999999</v>
      </c>
      <c r="O175" s="39">
        <v>6732000</v>
      </c>
      <c r="P175" s="40">
        <v>-8.9047195013357077E-4</v>
      </c>
    </row>
    <row r="176" spans="1:16" ht="12.75" customHeight="1">
      <c r="A176" s="28">
        <v>166</v>
      </c>
      <c r="B176" s="29" t="s">
        <v>58</v>
      </c>
      <c r="C176" s="30" t="s">
        <v>186</v>
      </c>
      <c r="D176" s="31">
        <v>44980</v>
      </c>
      <c r="E176" s="37">
        <v>516.15</v>
      </c>
      <c r="F176" s="37">
        <v>516.73333333333323</v>
      </c>
      <c r="G176" s="38">
        <v>511.56666666666649</v>
      </c>
      <c r="H176" s="38">
        <v>506.98333333333323</v>
      </c>
      <c r="I176" s="38">
        <v>501.81666666666649</v>
      </c>
      <c r="J176" s="38">
        <v>521.31666666666649</v>
      </c>
      <c r="K176" s="38">
        <v>526.48333333333323</v>
      </c>
      <c r="L176" s="38">
        <v>531.06666666666649</v>
      </c>
      <c r="M176" s="28">
        <v>521.9</v>
      </c>
      <c r="N176" s="28">
        <v>512.15</v>
      </c>
      <c r="O176" s="39">
        <v>96660000</v>
      </c>
      <c r="P176" s="40">
        <v>-8.9203322054752388E-3</v>
      </c>
    </row>
    <row r="177" spans="1:16" ht="12.75" customHeight="1">
      <c r="A177" s="28">
        <v>167</v>
      </c>
      <c r="B177" s="29" t="s">
        <v>42</v>
      </c>
      <c r="C177" s="30" t="s">
        <v>187</v>
      </c>
      <c r="D177" s="31">
        <v>44980</v>
      </c>
      <c r="E177" s="37">
        <v>26176.45</v>
      </c>
      <c r="F177" s="37">
        <v>26197.683333333334</v>
      </c>
      <c r="G177" s="38">
        <v>25861.566666666669</v>
      </c>
      <c r="H177" s="38">
        <v>25546.683333333334</v>
      </c>
      <c r="I177" s="38">
        <v>25210.566666666669</v>
      </c>
      <c r="J177" s="38">
        <v>26512.566666666669</v>
      </c>
      <c r="K177" s="38">
        <v>26848.683333333338</v>
      </c>
      <c r="L177" s="38">
        <v>27163.566666666669</v>
      </c>
      <c r="M177" s="28">
        <v>26533.8</v>
      </c>
      <c r="N177" s="28">
        <v>25882.799999999999</v>
      </c>
      <c r="O177" s="39">
        <v>378300</v>
      </c>
      <c r="P177" s="40">
        <v>-4.836173825545563E-2</v>
      </c>
    </row>
    <row r="178" spans="1:16" ht="12.75" customHeight="1">
      <c r="A178" s="28">
        <v>168</v>
      </c>
      <c r="B178" s="29" t="s">
        <v>70</v>
      </c>
      <c r="C178" s="30" t="s">
        <v>188</v>
      </c>
      <c r="D178" s="31">
        <v>44980</v>
      </c>
      <c r="E178" s="37">
        <v>3255.2</v>
      </c>
      <c r="F178" s="37">
        <v>3268.4</v>
      </c>
      <c r="G178" s="38">
        <v>3231.8500000000004</v>
      </c>
      <c r="H178" s="38">
        <v>3208.5000000000005</v>
      </c>
      <c r="I178" s="38">
        <v>3171.9500000000007</v>
      </c>
      <c r="J178" s="38">
        <v>3291.75</v>
      </c>
      <c r="K178" s="38">
        <v>3328.3</v>
      </c>
      <c r="L178" s="38">
        <v>3351.6499999999996</v>
      </c>
      <c r="M178" s="28">
        <v>3304.95</v>
      </c>
      <c r="N178" s="28">
        <v>3245.05</v>
      </c>
      <c r="O178" s="39">
        <v>2237125</v>
      </c>
      <c r="P178" s="40">
        <v>2.2370240040216163E-2</v>
      </c>
    </row>
    <row r="179" spans="1:16" ht="12.75" customHeight="1">
      <c r="A179" s="28">
        <v>169</v>
      </c>
      <c r="B179" s="29" t="s">
        <v>40</v>
      </c>
      <c r="C179" s="30" t="s">
        <v>189</v>
      </c>
      <c r="D179" s="31">
        <v>44980</v>
      </c>
      <c r="E179" s="37">
        <v>2270.1999999999998</v>
      </c>
      <c r="F179" s="37">
        <v>2274.4166666666665</v>
      </c>
      <c r="G179" s="38">
        <v>2240.1333333333332</v>
      </c>
      <c r="H179" s="38">
        <v>2210.0666666666666</v>
      </c>
      <c r="I179" s="38">
        <v>2175.7833333333333</v>
      </c>
      <c r="J179" s="38">
        <v>2304.4833333333331</v>
      </c>
      <c r="K179" s="38">
        <v>2338.7666666666669</v>
      </c>
      <c r="L179" s="38">
        <v>2368.833333333333</v>
      </c>
      <c r="M179" s="28">
        <v>2308.6999999999998</v>
      </c>
      <c r="N179" s="28">
        <v>2244.35</v>
      </c>
      <c r="O179" s="39">
        <v>4139250</v>
      </c>
      <c r="P179" s="40">
        <v>-4.3003294607248138E-2</v>
      </c>
    </row>
    <row r="180" spans="1:16" ht="12.75" customHeight="1">
      <c r="A180" s="28">
        <v>170</v>
      </c>
      <c r="B180" s="29" t="s">
        <v>63</v>
      </c>
      <c r="C180" s="30" t="s">
        <v>872</v>
      </c>
      <c r="D180" s="31">
        <v>44980</v>
      </c>
      <c r="E180" s="37">
        <v>1207.45</v>
      </c>
      <c r="F180" s="37">
        <v>1206.9166666666667</v>
      </c>
      <c r="G180" s="38">
        <v>1192.9833333333336</v>
      </c>
      <c r="H180" s="38">
        <v>1178.5166666666669</v>
      </c>
      <c r="I180" s="38">
        <v>1164.5833333333337</v>
      </c>
      <c r="J180" s="38">
        <v>1221.3833333333334</v>
      </c>
      <c r="K180" s="38">
        <v>1235.3166666666664</v>
      </c>
      <c r="L180" s="38">
        <v>1249.7833333333333</v>
      </c>
      <c r="M180" s="28">
        <v>1220.8499999999999</v>
      </c>
      <c r="N180" s="28">
        <v>1192.45</v>
      </c>
      <c r="O180" s="39">
        <v>5067600</v>
      </c>
      <c r="P180" s="40">
        <v>-6.2360277679727027E-3</v>
      </c>
    </row>
    <row r="181" spans="1:16" ht="12.75" customHeight="1">
      <c r="A181" s="28">
        <v>171</v>
      </c>
      <c r="B181" s="29" t="s">
        <v>47</v>
      </c>
      <c r="C181" s="30" t="s">
        <v>190</v>
      </c>
      <c r="D181" s="31">
        <v>44980</v>
      </c>
      <c r="E181" s="37">
        <v>968.65</v>
      </c>
      <c r="F181" s="37">
        <v>970.55000000000007</v>
      </c>
      <c r="G181" s="38">
        <v>963.25000000000011</v>
      </c>
      <c r="H181" s="38">
        <v>957.85</v>
      </c>
      <c r="I181" s="38">
        <v>950.55000000000007</v>
      </c>
      <c r="J181" s="38">
        <v>975.95000000000016</v>
      </c>
      <c r="K181" s="38">
        <v>983.25000000000011</v>
      </c>
      <c r="L181" s="38">
        <v>988.6500000000002</v>
      </c>
      <c r="M181" s="28">
        <v>977.85</v>
      </c>
      <c r="N181" s="28">
        <v>965.15</v>
      </c>
      <c r="O181" s="39">
        <v>17558100</v>
      </c>
      <c r="P181" s="40">
        <v>8.4428898805934145E-3</v>
      </c>
    </row>
    <row r="182" spans="1:16" ht="12.75" customHeight="1">
      <c r="A182" s="28">
        <v>172</v>
      </c>
      <c r="B182" s="29" t="s">
        <v>178</v>
      </c>
      <c r="C182" s="30" t="s">
        <v>191</v>
      </c>
      <c r="D182" s="31">
        <v>44980</v>
      </c>
      <c r="E182" s="37">
        <v>437.3</v>
      </c>
      <c r="F182" s="37">
        <v>438.25</v>
      </c>
      <c r="G182" s="38">
        <v>431.2</v>
      </c>
      <c r="H182" s="38">
        <v>425.09999999999997</v>
      </c>
      <c r="I182" s="38">
        <v>418.04999999999995</v>
      </c>
      <c r="J182" s="38">
        <v>444.35</v>
      </c>
      <c r="K182" s="38">
        <v>451.4</v>
      </c>
      <c r="L182" s="38">
        <v>457.50000000000006</v>
      </c>
      <c r="M182" s="28">
        <v>445.3</v>
      </c>
      <c r="N182" s="28">
        <v>432.15</v>
      </c>
      <c r="O182" s="39">
        <v>10326000</v>
      </c>
      <c r="P182" s="40">
        <v>0.13785123966942148</v>
      </c>
    </row>
    <row r="183" spans="1:16" ht="12.75" customHeight="1">
      <c r="A183" s="28">
        <v>173</v>
      </c>
      <c r="B183" s="29" t="s">
        <v>47</v>
      </c>
      <c r="C183" s="30" t="s">
        <v>272</v>
      </c>
      <c r="D183" s="31">
        <v>44980</v>
      </c>
      <c r="E183" s="37">
        <v>579.9</v>
      </c>
      <c r="F183" s="37">
        <v>577.66666666666663</v>
      </c>
      <c r="G183" s="38">
        <v>572.38333333333321</v>
      </c>
      <c r="H183" s="38">
        <v>564.86666666666656</v>
      </c>
      <c r="I183" s="38">
        <v>559.58333333333314</v>
      </c>
      <c r="J183" s="38">
        <v>585.18333333333328</v>
      </c>
      <c r="K183" s="38">
        <v>590.46666666666681</v>
      </c>
      <c r="L183" s="38">
        <v>597.98333333333335</v>
      </c>
      <c r="M183" s="28">
        <v>582.95000000000005</v>
      </c>
      <c r="N183" s="28">
        <v>570.15</v>
      </c>
      <c r="O183" s="39">
        <v>3224000</v>
      </c>
      <c r="P183" s="40">
        <v>6.6490241481971551E-2</v>
      </c>
    </row>
    <row r="184" spans="1:16" ht="12.75" customHeight="1">
      <c r="A184" s="28">
        <v>174</v>
      </c>
      <c r="B184" s="29" t="s">
        <v>38</v>
      </c>
      <c r="C184" s="30" t="s">
        <v>192</v>
      </c>
      <c r="D184" s="31">
        <v>44980</v>
      </c>
      <c r="E184" s="37">
        <v>964.15</v>
      </c>
      <c r="F184" s="37">
        <v>973.68333333333339</v>
      </c>
      <c r="G184" s="38">
        <v>947.91666666666674</v>
      </c>
      <c r="H184" s="38">
        <v>931.68333333333339</v>
      </c>
      <c r="I184" s="38">
        <v>905.91666666666674</v>
      </c>
      <c r="J184" s="38">
        <v>989.91666666666674</v>
      </c>
      <c r="K184" s="38">
        <v>1015.6833333333334</v>
      </c>
      <c r="L184" s="38">
        <v>1031.9166666666667</v>
      </c>
      <c r="M184" s="28">
        <v>999.45</v>
      </c>
      <c r="N184" s="28">
        <v>957.45</v>
      </c>
      <c r="O184" s="39">
        <v>5917000</v>
      </c>
      <c r="P184" s="40">
        <v>-8.9201877934272297E-2</v>
      </c>
    </row>
    <row r="185" spans="1:16" ht="12.75" customHeight="1">
      <c r="A185" s="28">
        <v>175</v>
      </c>
      <c r="B185" s="29" t="s">
        <v>74</v>
      </c>
      <c r="C185" s="30" t="s">
        <v>487</v>
      </c>
      <c r="D185" s="31">
        <v>44980</v>
      </c>
      <c r="E185" s="37">
        <v>1219.05</v>
      </c>
      <c r="F185" s="37">
        <v>1219.75</v>
      </c>
      <c r="G185" s="38">
        <v>1211.5</v>
      </c>
      <c r="H185" s="38">
        <v>1203.95</v>
      </c>
      <c r="I185" s="38">
        <v>1195.7</v>
      </c>
      <c r="J185" s="38">
        <v>1227.3</v>
      </c>
      <c r="K185" s="38">
        <v>1235.55</v>
      </c>
      <c r="L185" s="38">
        <v>1243.0999999999999</v>
      </c>
      <c r="M185" s="28">
        <v>1228</v>
      </c>
      <c r="N185" s="28">
        <v>1212.2</v>
      </c>
      <c r="O185" s="39">
        <v>2491000</v>
      </c>
      <c r="P185" s="40">
        <v>-1.3269954446425035E-2</v>
      </c>
    </row>
    <row r="186" spans="1:16" ht="12.75" customHeight="1">
      <c r="A186" s="28">
        <v>176</v>
      </c>
      <c r="B186" s="29" t="s">
        <v>56</v>
      </c>
      <c r="C186" s="30" t="s">
        <v>193</v>
      </c>
      <c r="D186" s="31">
        <v>44980</v>
      </c>
      <c r="E186" s="37">
        <v>722.4</v>
      </c>
      <c r="F186" s="37">
        <v>725.48333333333323</v>
      </c>
      <c r="G186" s="38">
        <v>717.51666666666642</v>
      </c>
      <c r="H186" s="38">
        <v>712.63333333333321</v>
      </c>
      <c r="I186" s="38">
        <v>704.6666666666664</v>
      </c>
      <c r="J186" s="38">
        <v>730.36666666666645</v>
      </c>
      <c r="K186" s="38">
        <v>738.33333333333337</v>
      </c>
      <c r="L186" s="38">
        <v>743.21666666666647</v>
      </c>
      <c r="M186" s="28">
        <v>733.45</v>
      </c>
      <c r="N186" s="28">
        <v>720.6</v>
      </c>
      <c r="O186" s="39">
        <v>12007800</v>
      </c>
      <c r="P186" s="40">
        <v>5.5788557410777873E-2</v>
      </c>
    </row>
    <row r="187" spans="1:16" ht="12.75" customHeight="1">
      <c r="A187" s="28">
        <v>177</v>
      </c>
      <c r="B187" s="29" t="s">
        <v>49</v>
      </c>
      <c r="C187" s="30" t="s">
        <v>194</v>
      </c>
      <c r="D187" s="31">
        <v>44980</v>
      </c>
      <c r="E187" s="37">
        <v>429.8</v>
      </c>
      <c r="F187" s="37">
        <v>431.88333333333338</v>
      </c>
      <c r="G187" s="38">
        <v>427.01666666666677</v>
      </c>
      <c r="H187" s="38">
        <v>424.23333333333341</v>
      </c>
      <c r="I187" s="38">
        <v>419.36666666666679</v>
      </c>
      <c r="J187" s="38">
        <v>434.66666666666674</v>
      </c>
      <c r="K187" s="38">
        <v>439.53333333333342</v>
      </c>
      <c r="L187" s="38">
        <v>442.31666666666672</v>
      </c>
      <c r="M187" s="28">
        <v>436.75</v>
      </c>
      <c r="N187" s="28">
        <v>429.1</v>
      </c>
      <c r="O187" s="39">
        <v>70396425</v>
      </c>
      <c r="P187" s="40">
        <v>-5.8992723532325042E-2</v>
      </c>
    </row>
    <row r="188" spans="1:16" ht="12.75" customHeight="1">
      <c r="A188" s="28">
        <v>178</v>
      </c>
      <c r="B188" s="29" t="s">
        <v>166</v>
      </c>
      <c r="C188" s="30" t="s">
        <v>195</v>
      </c>
      <c r="D188" s="31">
        <v>44980</v>
      </c>
      <c r="E188" s="37">
        <v>202</v>
      </c>
      <c r="F188" s="37">
        <v>203.61666666666667</v>
      </c>
      <c r="G188" s="38">
        <v>199.73333333333335</v>
      </c>
      <c r="H188" s="38">
        <v>197.46666666666667</v>
      </c>
      <c r="I188" s="38">
        <v>193.58333333333334</v>
      </c>
      <c r="J188" s="38">
        <v>205.88333333333335</v>
      </c>
      <c r="K188" s="38">
        <v>209.76666666666668</v>
      </c>
      <c r="L188" s="38">
        <v>212.03333333333336</v>
      </c>
      <c r="M188" s="28">
        <v>207.5</v>
      </c>
      <c r="N188" s="28">
        <v>201.35</v>
      </c>
      <c r="O188" s="39">
        <v>107325000</v>
      </c>
      <c r="P188" s="40">
        <v>2.4220561710899254E-2</v>
      </c>
    </row>
    <row r="189" spans="1:16" ht="12.75" customHeight="1">
      <c r="A189" s="28">
        <v>179</v>
      </c>
      <c r="B189" s="29" t="s">
        <v>119</v>
      </c>
      <c r="C189" s="30" t="s">
        <v>196</v>
      </c>
      <c r="D189" s="31">
        <v>44980</v>
      </c>
      <c r="E189" s="37">
        <v>111.2</v>
      </c>
      <c r="F189" s="37">
        <v>111.7</v>
      </c>
      <c r="G189" s="38">
        <v>109.9</v>
      </c>
      <c r="H189" s="38">
        <v>108.60000000000001</v>
      </c>
      <c r="I189" s="38">
        <v>106.80000000000001</v>
      </c>
      <c r="J189" s="38">
        <v>113</v>
      </c>
      <c r="K189" s="38">
        <v>114.79999999999998</v>
      </c>
      <c r="L189" s="38">
        <v>116.1</v>
      </c>
      <c r="M189" s="28">
        <v>113.5</v>
      </c>
      <c r="N189" s="28">
        <v>110.4</v>
      </c>
      <c r="O189" s="39">
        <v>182374500</v>
      </c>
      <c r="P189" s="40">
        <v>-1.1182680264805869E-2</v>
      </c>
    </row>
    <row r="190" spans="1:16" ht="12.75" customHeight="1">
      <c r="A190" s="28">
        <v>180</v>
      </c>
      <c r="B190" s="29" t="s">
        <v>86</v>
      </c>
      <c r="C190" s="30" t="s">
        <v>197</v>
      </c>
      <c r="D190" s="31">
        <v>44980</v>
      </c>
      <c r="E190" s="37">
        <v>3406.75</v>
      </c>
      <c r="F190" s="37">
        <v>3417.85</v>
      </c>
      <c r="G190" s="38">
        <v>3387.8999999999996</v>
      </c>
      <c r="H190" s="38">
        <v>3369.0499999999997</v>
      </c>
      <c r="I190" s="38">
        <v>3339.0999999999995</v>
      </c>
      <c r="J190" s="38">
        <v>3436.7</v>
      </c>
      <c r="K190" s="38">
        <v>3466.6499999999996</v>
      </c>
      <c r="L190" s="38">
        <v>3485.5</v>
      </c>
      <c r="M190" s="28">
        <v>3447.8</v>
      </c>
      <c r="N190" s="28">
        <v>3399</v>
      </c>
      <c r="O190" s="39">
        <v>10374350</v>
      </c>
      <c r="P190" s="40">
        <v>5.5873185501825628E-2</v>
      </c>
    </row>
    <row r="191" spans="1:16" ht="12.75" customHeight="1">
      <c r="A191" s="28">
        <v>181</v>
      </c>
      <c r="B191" s="29" t="s">
        <v>86</v>
      </c>
      <c r="C191" s="30" t="s">
        <v>198</v>
      </c>
      <c r="D191" s="31">
        <v>44980</v>
      </c>
      <c r="E191" s="37">
        <v>1126.8499999999999</v>
      </c>
      <c r="F191" s="37">
        <v>1126.8333333333333</v>
      </c>
      <c r="G191" s="38">
        <v>1119.2166666666665</v>
      </c>
      <c r="H191" s="38">
        <v>1111.5833333333333</v>
      </c>
      <c r="I191" s="38">
        <v>1103.9666666666665</v>
      </c>
      <c r="J191" s="38">
        <v>1134.4666666666665</v>
      </c>
      <c r="K191" s="38">
        <v>1142.0833333333333</v>
      </c>
      <c r="L191" s="38">
        <v>1149.7166666666665</v>
      </c>
      <c r="M191" s="28">
        <v>1134.45</v>
      </c>
      <c r="N191" s="28">
        <v>1119.2</v>
      </c>
      <c r="O191" s="39">
        <v>12847800</v>
      </c>
      <c r="P191" s="40">
        <v>-2.2862097289404033E-2</v>
      </c>
    </row>
    <row r="192" spans="1:16" ht="12.75" customHeight="1">
      <c r="A192" s="28">
        <v>182</v>
      </c>
      <c r="B192" s="29" t="s">
        <v>56</v>
      </c>
      <c r="C192" s="30" t="s">
        <v>199</v>
      </c>
      <c r="D192" s="31">
        <v>44980</v>
      </c>
      <c r="E192" s="37">
        <v>2428.15</v>
      </c>
      <c r="F192" s="37">
        <v>2437</v>
      </c>
      <c r="G192" s="38">
        <v>2408.3000000000002</v>
      </c>
      <c r="H192" s="38">
        <v>2388.4500000000003</v>
      </c>
      <c r="I192" s="38">
        <v>2359.7500000000005</v>
      </c>
      <c r="J192" s="38">
        <v>2456.85</v>
      </c>
      <c r="K192" s="38">
        <v>2485.5499999999997</v>
      </c>
      <c r="L192" s="38">
        <v>2505.3999999999996</v>
      </c>
      <c r="M192" s="28">
        <v>2465.6999999999998</v>
      </c>
      <c r="N192" s="28">
        <v>2417.15</v>
      </c>
      <c r="O192" s="39">
        <v>6634875</v>
      </c>
      <c r="P192" s="40">
        <v>3.0940449831022024E-2</v>
      </c>
    </row>
    <row r="193" spans="1:16" ht="12.75" customHeight="1">
      <c r="A193" s="28">
        <v>183</v>
      </c>
      <c r="B193" s="29" t="s">
        <v>47</v>
      </c>
      <c r="C193" s="30" t="s">
        <v>200</v>
      </c>
      <c r="D193" s="31">
        <v>44980</v>
      </c>
      <c r="E193" s="37">
        <v>1483.2</v>
      </c>
      <c r="F193" s="37">
        <v>1483.5</v>
      </c>
      <c r="G193" s="38">
        <v>1474.6</v>
      </c>
      <c r="H193" s="38">
        <v>1466</v>
      </c>
      <c r="I193" s="38">
        <v>1457.1</v>
      </c>
      <c r="J193" s="38">
        <v>1492.1</v>
      </c>
      <c r="K193" s="38">
        <v>1501</v>
      </c>
      <c r="L193" s="38">
        <v>1509.6</v>
      </c>
      <c r="M193" s="28">
        <v>1492.4</v>
      </c>
      <c r="N193" s="28">
        <v>1474.9</v>
      </c>
      <c r="O193" s="39">
        <v>1875000</v>
      </c>
      <c r="P193" s="40">
        <v>4.0160642570281121E-3</v>
      </c>
    </row>
    <row r="194" spans="1:16" ht="12.75" customHeight="1">
      <c r="A194" s="28">
        <v>184</v>
      </c>
      <c r="B194" s="29" t="s">
        <v>166</v>
      </c>
      <c r="C194" s="30" t="s">
        <v>201</v>
      </c>
      <c r="D194" s="31">
        <v>44980</v>
      </c>
      <c r="E194" s="37">
        <v>496.6</v>
      </c>
      <c r="F194" s="37">
        <v>497.13333333333338</v>
      </c>
      <c r="G194" s="38">
        <v>489.06666666666678</v>
      </c>
      <c r="H194" s="38">
        <v>481.53333333333342</v>
      </c>
      <c r="I194" s="38">
        <v>473.46666666666681</v>
      </c>
      <c r="J194" s="38">
        <v>504.66666666666674</v>
      </c>
      <c r="K194" s="38">
        <v>512.73333333333335</v>
      </c>
      <c r="L194" s="38">
        <v>520.26666666666665</v>
      </c>
      <c r="M194" s="28">
        <v>505.2</v>
      </c>
      <c r="N194" s="28">
        <v>489.6</v>
      </c>
      <c r="O194" s="39">
        <v>3529500</v>
      </c>
      <c r="P194" s="40">
        <v>-0.16024268379728765</v>
      </c>
    </row>
    <row r="195" spans="1:16" ht="12.75" customHeight="1">
      <c r="A195" s="28">
        <v>185</v>
      </c>
      <c r="B195" s="29" t="s">
        <v>44</v>
      </c>
      <c r="C195" s="30" t="s">
        <v>202</v>
      </c>
      <c r="D195" s="31">
        <v>44980</v>
      </c>
      <c r="E195" s="37">
        <v>1343.65</v>
      </c>
      <c r="F195" s="37">
        <v>1339</v>
      </c>
      <c r="G195" s="38">
        <v>1326.25</v>
      </c>
      <c r="H195" s="38">
        <v>1308.8499999999999</v>
      </c>
      <c r="I195" s="38">
        <v>1296.0999999999999</v>
      </c>
      <c r="J195" s="38">
        <v>1356.4</v>
      </c>
      <c r="K195" s="38">
        <v>1369.15</v>
      </c>
      <c r="L195" s="38">
        <v>1386.5500000000002</v>
      </c>
      <c r="M195" s="28">
        <v>1351.75</v>
      </c>
      <c r="N195" s="28">
        <v>1321.6</v>
      </c>
      <c r="O195" s="39">
        <v>4145200</v>
      </c>
      <c r="P195" s="40">
        <v>-1.5578987365821221E-2</v>
      </c>
    </row>
    <row r="196" spans="1:16" ht="12.75" customHeight="1">
      <c r="A196" s="28">
        <v>186</v>
      </c>
      <c r="B196" s="29" t="s">
        <v>49</v>
      </c>
      <c r="C196" s="30" t="s">
        <v>203</v>
      </c>
      <c r="D196" s="31">
        <v>44980</v>
      </c>
      <c r="E196" s="37">
        <v>1113.4000000000001</v>
      </c>
      <c r="F196" s="37">
        <v>1115.5833333333333</v>
      </c>
      <c r="G196" s="38">
        <v>1104.8666666666666</v>
      </c>
      <c r="H196" s="38">
        <v>1096.3333333333333</v>
      </c>
      <c r="I196" s="38">
        <v>1085.6166666666666</v>
      </c>
      <c r="J196" s="38">
        <v>1124.1166666666666</v>
      </c>
      <c r="K196" s="38">
        <v>1134.8333333333333</v>
      </c>
      <c r="L196" s="38">
        <v>1143.3666666666666</v>
      </c>
      <c r="M196" s="28">
        <v>1126.3</v>
      </c>
      <c r="N196" s="28">
        <v>1107.05</v>
      </c>
      <c r="O196" s="39">
        <v>7839300</v>
      </c>
      <c r="P196" s="40">
        <v>-3.1395952257394916E-2</v>
      </c>
    </row>
    <row r="197" spans="1:16" ht="12.75" customHeight="1">
      <c r="A197" s="28">
        <v>187</v>
      </c>
      <c r="B197" s="29" t="s">
        <v>56</v>
      </c>
      <c r="C197" s="30" t="s">
        <v>204</v>
      </c>
      <c r="D197" s="31">
        <v>44980</v>
      </c>
      <c r="E197" s="37">
        <v>1436.8</v>
      </c>
      <c r="F197" s="37">
        <v>1441.5666666666666</v>
      </c>
      <c r="G197" s="38">
        <v>1426.4333333333332</v>
      </c>
      <c r="H197" s="38">
        <v>1416.0666666666666</v>
      </c>
      <c r="I197" s="38">
        <v>1400.9333333333332</v>
      </c>
      <c r="J197" s="38">
        <v>1451.9333333333332</v>
      </c>
      <c r="K197" s="38">
        <v>1467.0666666666664</v>
      </c>
      <c r="L197" s="38">
        <v>1477.4333333333332</v>
      </c>
      <c r="M197" s="28">
        <v>1456.7</v>
      </c>
      <c r="N197" s="28">
        <v>1431.2</v>
      </c>
      <c r="O197" s="39">
        <v>1723600</v>
      </c>
      <c r="P197" s="40">
        <v>-1.2150389729481889E-2</v>
      </c>
    </row>
    <row r="198" spans="1:16" ht="12.75" customHeight="1">
      <c r="A198" s="28">
        <v>188</v>
      </c>
      <c r="B198" s="29" t="s">
        <v>42</v>
      </c>
      <c r="C198" s="30" t="s">
        <v>205</v>
      </c>
      <c r="D198" s="31">
        <v>44980</v>
      </c>
      <c r="E198" s="37">
        <v>7201.05</v>
      </c>
      <c r="F198" s="37">
        <v>7237.75</v>
      </c>
      <c r="G198" s="38">
        <v>7150.5</v>
      </c>
      <c r="H198" s="38">
        <v>7099.95</v>
      </c>
      <c r="I198" s="38">
        <v>7012.7</v>
      </c>
      <c r="J198" s="38">
        <v>7288.3</v>
      </c>
      <c r="K198" s="38">
        <v>7375.55</v>
      </c>
      <c r="L198" s="38">
        <v>7426.1</v>
      </c>
      <c r="M198" s="28">
        <v>7325</v>
      </c>
      <c r="N198" s="28">
        <v>7187.2</v>
      </c>
      <c r="O198" s="39">
        <v>2050100</v>
      </c>
      <c r="P198" s="40">
        <v>-1.1523625843780135E-2</v>
      </c>
    </row>
    <row r="199" spans="1:16" ht="12.75" customHeight="1">
      <c r="A199" s="28">
        <v>189</v>
      </c>
      <c r="B199" s="29" t="s">
        <v>38</v>
      </c>
      <c r="C199" s="30" t="s">
        <v>206</v>
      </c>
      <c r="D199" s="31">
        <v>44980</v>
      </c>
      <c r="E199" s="37">
        <v>740.5</v>
      </c>
      <c r="F199" s="37">
        <v>742.30000000000007</v>
      </c>
      <c r="G199" s="38">
        <v>736.20000000000016</v>
      </c>
      <c r="H199" s="38">
        <v>731.90000000000009</v>
      </c>
      <c r="I199" s="38">
        <v>725.80000000000018</v>
      </c>
      <c r="J199" s="38">
        <v>746.60000000000014</v>
      </c>
      <c r="K199" s="38">
        <v>752.7</v>
      </c>
      <c r="L199" s="38">
        <v>757.00000000000011</v>
      </c>
      <c r="M199" s="28">
        <v>748.4</v>
      </c>
      <c r="N199" s="28">
        <v>738</v>
      </c>
      <c r="O199" s="39">
        <v>14027000</v>
      </c>
      <c r="P199" s="40">
        <v>1.5816230465072492E-2</v>
      </c>
    </row>
    <row r="200" spans="1:16" ht="12.75" customHeight="1">
      <c r="A200" s="28">
        <v>190</v>
      </c>
      <c r="B200" s="29" t="s">
        <v>119</v>
      </c>
      <c r="C200" s="30" t="s">
        <v>207</v>
      </c>
      <c r="D200" s="31">
        <v>44980</v>
      </c>
      <c r="E200" s="37">
        <v>302.85000000000002</v>
      </c>
      <c r="F200" s="37">
        <v>303.93333333333334</v>
      </c>
      <c r="G200" s="38">
        <v>299.51666666666665</v>
      </c>
      <c r="H200" s="38">
        <v>296.18333333333334</v>
      </c>
      <c r="I200" s="38">
        <v>291.76666666666665</v>
      </c>
      <c r="J200" s="38">
        <v>307.26666666666665</v>
      </c>
      <c r="K200" s="38">
        <v>311.68333333333328</v>
      </c>
      <c r="L200" s="38">
        <v>315.01666666666665</v>
      </c>
      <c r="M200" s="28">
        <v>308.35000000000002</v>
      </c>
      <c r="N200" s="28">
        <v>300.60000000000002</v>
      </c>
      <c r="O200" s="39">
        <v>33446000</v>
      </c>
      <c r="P200" s="40">
        <v>3.375162267416703E-2</v>
      </c>
    </row>
    <row r="201" spans="1:16" ht="12.75" customHeight="1">
      <c r="A201" s="28">
        <v>191</v>
      </c>
      <c r="B201" s="29" t="s">
        <v>70</v>
      </c>
      <c r="C201" s="30" t="s">
        <v>208</v>
      </c>
      <c r="D201" s="31">
        <v>44980</v>
      </c>
      <c r="E201" s="37">
        <v>910.65</v>
      </c>
      <c r="F201" s="37">
        <v>909.31666666666661</v>
      </c>
      <c r="G201" s="38">
        <v>895.18333333333317</v>
      </c>
      <c r="H201" s="38">
        <v>879.71666666666658</v>
      </c>
      <c r="I201" s="38">
        <v>865.58333333333314</v>
      </c>
      <c r="J201" s="38">
        <v>924.78333333333319</v>
      </c>
      <c r="K201" s="38">
        <v>938.91666666666663</v>
      </c>
      <c r="L201" s="38">
        <v>954.38333333333321</v>
      </c>
      <c r="M201" s="28">
        <v>923.45</v>
      </c>
      <c r="N201" s="28">
        <v>893.85</v>
      </c>
      <c r="O201" s="39">
        <v>5526000</v>
      </c>
      <c r="P201" s="40">
        <v>-0.14021657953696789</v>
      </c>
    </row>
    <row r="202" spans="1:16" ht="12.75" customHeight="1">
      <c r="A202" s="28">
        <v>192</v>
      </c>
      <c r="B202" s="29" t="s">
        <v>70</v>
      </c>
      <c r="C202" s="30" t="s">
        <v>277</v>
      </c>
      <c r="D202" s="31">
        <v>44980</v>
      </c>
      <c r="E202" s="37">
        <v>1279.9000000000001</v>
      </c>
      <c r="F202" s="37">
        <v>1281.7666666666667</v>
      </c>
      <c r="G202" s="38">
        <v>1268.0333333333333</v>
      </c>
      <c r="H202" s="38">
        <v>1256.1666666666667</v>
      </c>
      <c r="I202" s="38">
        <v>1242.4333333333334</v>
      </c>
      <c r="J202" s="38">
        <v>1293.6333333333332</v>
      </c>
      <c r="K202" s="38">
        <v>1307.3666666666663</v>
      </c>
      <c r="L202" s="38">
        <v>1319.2333333333331</v>
      </c>
      <c r="M202" s="28">
        <v>1295.5</v>
      </c>
      <c r="N202" s="28">
        <v>1269.9000000000001</v>
      </c>
      <c r="O202" s="39">
        <v>1108800</v>
      </c>
      <c r="P202" s="40">
        <v>4.2105263157894736E-2</v>
      </c>
    </row>
    <row r="203" spans="1:16" ht="12.75" customHeight="1">
      <c r="A203" s="28">
        <v>193</v>
      </c>
      <c r="B203" s="29" t="s">
        <v>86</v>
      </c>
      <c r="C203" s="30" t="s">
        <v>209</v>
      </c>
      <c r="D203" s="31">
        <v>44980</v>
      </c>
      <c r="E203" s="37">
        <v>394.8</v>
      </c>
      <c r="F203" s="37">
        <v>396.15000000000003</v>
      </c>
      <c r="G203" s="38">
        <v>392.60000000000008</v>
      </c>
      <c r="H203" s="38">
        <v>390.40000000000003</v>
      </c>
      <c r="I203" s="38">
        <v>386.85000000000008</v>
      </c>
      <c r="J203" s="38">
        <v>398.35000000000008</v>
      </c>
      <c r="K203" s="38">
        <v>401.90000000000003</v>
      </c>
      <c r="L203" s="38">
        <v>404.10000000000008</v>
      </c>
      <c r="M203" s="28">
        <v>399.7</v>
      </c>
      <c r="N203" s="28">
        <v>393.95</v>
      </c>
      <c r="O203" s="39">
        <v>38847000</v>
      </c>
      <c r="P203" s="40">
        <v>2.8964201994517064E-2</v>
      </c>
    </row>
    <row r="204" spans="1:16" ht="12.75" customHeight="1">
      <c r="A204" s="28">
        <v>194</v>
      </c>
      <c r="B204" s="29" t="s">
        <v>178</v>
      </c>
      <c r="C204" s="30" t="s">
        <v>210</v>
      </c>
      <c r="D204" s="31">
        <v>44980</v>
      </c>
      <c r="E204" s="37">
        <v>206.2</v>
      </c>
      <c r="F204" s="37">
        <v>205.81666666666669</v>
      </c>
      <c r="G204" s="38">
        <v>200.93333333333339</v>
      </c>
      <c r="H204" s="38">
        <v>195.66666666666671</v>
      </c>
      <c r="I204" s="38">
        <v>190.78333333333342</v>
      </c>
      <c r="J204" s="38">
        <v>211.08333333333337</v>
      </c>
      <c r="K204" s="38">
        <v>215.96666666666664</v>
      </c>
      <c r="L204" s="38">
        <v>221.23333333333335</v>
      </c>
      <c r="M204" s="28">
        <v>210.7</v>
      </c>
      <c r="N204" s="28">
        <v>200.55</v>
      </c>
      <c r="O204" s="39">
        <v>81240000</v>
      </c>
      <c r="P204" s="40">
        <v>-1.5093653391525732E-2</v>
      </c>
    </row>
    <row r="205" spans="1:16" ht="12.75" customHeight="1">
      <c r="A205" s="28">
        <v>195</v>
      </c>
      <c r="B205" s="29" t="s">
        <v>47</v>
      </c>
      <c r="C205" s="30" t="s">
        <v>799</v>
      </c>
      <c r="D205" s="31">
        <v>44980</v>
      </c>
      <c r="E205" s="37">
        <v>463.95</v>
      </c>
      <c r="F205" s="37">
        <v>464.7833333333333</v>
      </c>
      <c r="G205" s="38">
        <v>459.66666666666663</v>
      </c>
      <c r="H205" s="38">
        <v>455.38333333333333</v>
      </c>
      <c r="I205" s="38">
        <v>450.26666666666665</v>
      </c>
      <c r="J205" s="38">
        <v>469.06666666666661</v>
      </c>
      <c r="K205" s="38">
        <v>474.18333333333328</v>
      </c>
      <c r="L205" s="38">
        <v>478.46666666666658</v>
      </c>
      <c r="M205" s="28">
        <v>469.9</v>
      </c>
      <c r="N205" s="28">
        <v>460.5</v>
      </c>
      <c r="O205" s="39">
        <v>7882200</v>
      </c>
      <c r="P205" s="40">
        <v>-3.1837276144152112E-2</v>
      </c>
    </row>
    <row r="206" spans="1:16" ht="12.75" customHeight="1">
      <c r="A206" s="28"/>
      <c r="B206" s="29"/>
      <c r="C206" s="30"/>
      <c r="D206" s="31"/>
      <c r="E206" s="37"/>
      <c r="F206" s="37"/>
      <c r="G206" s="38"/>
      <c r="H206" s="38"/>
      <c r="I206" s="38"/>
      <c r="J206" s="38"/>
      <c r="K206" s="38"/>
      <c r="L206" s="38"/>
      <c r="M206" s="28"/>
      <c r="N206" s="28"/>
      <c r="O206" s="39"/>
      <c r="P206" s="40"/>
    </row>
    <row r="207" spans="1:16" ht="12.75" customHeight="1">
      <c r="A207" s="28"/>
      <c r="B207" s="29"/>
      <c r="C207" s="30"/>
      <c r="D207" s="31"/>
      <c r="E207" s="37"/>
      <c r="F207" s="37"/>
      <c r="G207" s="38"/>
      <c r="H207" s="38"/>
      <c r="I207" s="38"/>
      <c r="J207" s="38"/>
      <c r="K207" s="38"/>
      <c r="L207" s="38"/>
      <c r="M207" s="28"/>
      <c r="N207" s="28"/>
      <c r="O207" s="39"/>
      <c r="P207" s="40"/>
    </row>
    <row r="208" spans="1:16" ht="12.75" customHeight="1">
      <c r="A208" s="28"/>
      <c r="B208" s="42"/>
      <c r="C208" s="41"/>
      <c r="D208" s="43"/>
      <c r="E208" s="44"/>
      <c r="F208" s="44"/>
      <c r="G208" s="45"/>
      <c r="H208" s="45"/>
      <c r="I208" s="45"/>
      <c r="J208" s="45"/>
      <c r="K208" s="45"/>
      <c r="L208" s="45"/>
      <c r="M208" s="41"/>
      <c r="N208" s="41"/>
      <c r="O208" s="233"/>
      <c r="P208" s="234"/>
    </row>
    <row r="209" spans="1:16" ht="12.75" customHeight="1">
      <c r="A209" s="28"/>
      <c r="B209" s="42"/>
      <c r="C209" s="41"/>
      <c r="D209" s="43"/>
      <c r="E209" s="44"/>
      <c r="F209" s="44"/>
      <c r="G209" s="45"/>
      <c r="H209" s="45"/>
      <c r="I209" s="45"/>
      <c r="J209" s="45"/>
      <c r="K209" s="45"/>
      <c r="L209" s="45"/>
      <c r="M209" s="41"/>
      <c r="N209" s="41"/>
      <c r="O209" s="233"/>
      <c r="P209" s="234"/>
    </row>
    <row r="210" spans="1:16" ht="12.75" customHeight="1">
      <c r="A210" s="28"/>
      <c r="B210" s="42"/>
      <c r="C210" s="41"/>
      <c r="D210" s="43"/>
      <c r="E210" s="44"/>
      <c r="F210" s="44"/>
      <c r="G210" s="45"/>
      <c r="H210" s="45"/>
      <c r="I210" s="45"/>
      <c r="J210" s="45"/>
      <c r="K210" s="45"/>
      <c r="L210" s="1"/>
      <c r="M210" s="1"/>
      <c r="N210" s="1"/>
      <c r="O210" s="1"/>
      <c r="P210" s="1"/>
    </row>
    <row r="211" spans="1:16" ht="12.75" customHeight="1">
      <c r="A211" s="28"/>
      <c r="B211" s="42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28"/>
      <c r="B212" s="42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41"/>
      <c r="B213" s="42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A214" s="41"/>
      <c r="B214" s="42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4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46" t="s">
        <v>211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46" t="s">
        <v>212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6" t="s">
        <v>213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6" t="s">
        <v>214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46" t="s">
        <v>215</v>
      </c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21" t="s">
        <v>216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47" t="s">
        <v>217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47" t="s">
        <v>218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47" t="s">
        <v>219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47" t="s">
        <v>220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47" t="s">
        <v>221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47" t="s">
        <v>222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47" t="s">
        <v>223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47" t="s">
        <v>224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47" t="s">
        <v>225</v>
      </c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spans="1:16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spans="1:16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spans="1:16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spans="1:16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spans="1:16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spans="1:1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spans="1:16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</row>
    <row r="508" spans="1:16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</row>
    <row r="509" spans="1:16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</row>
    <row r="510" spans="1:16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</row>
    <row r="511" spans="1:16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</row>
    <row r="512" spans="1:16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</row>
    <row r="513" spans="1:16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</row>
    <row r="514" spans="1:16" ht="12.75" customHeight="1">
      <c r="A514" s="1"/>
    </row>
    <row r="515" spans="1:16" ht="12.75" customHeight="1">
      <c r="A515" s="1"/>
    </row>
    <row r="516" spans="1:16" ht="12.75" customHeight="1">
      <c r="A516" s="1"/>
    </row>
    <row r="517" spans="1:16" ht="12.75" customHeight="1">
      <c r="A517" s="1"/>
    </row>
    <row r="518" spans="1:16" ht="12.75" customHeight="1">
      <c r="A518" s="1"/>
    </row>
    <row r="519" spans="1:16" ht="12.75" customHeight="1">
      <c r="A519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00"/>
  <sheetViews>
    <sheetView zoomScale="85" zoomScaleNormal="85" workbookViewId="0">
      <pane ySplit="9" topLeftCell="A10" activePane="bottomLeft" state="frozen"/>
      <selection pane="bottomLeft" activeCell="E19" sqref="E19"/>
    </sheetView>
  </sheetViews>
  <sheetFormatPr defaultColWidth="17.285156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8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49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49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49"/>
      <c r="M4" s="20"/>
      <c r="N4" s="20"/>
      <c r="O4" s="20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8"/>
      <c r="M5" s="240" t="s">
        <v>14</v>
      </c>
      <c r="N5" s="1"/>
      <c r="O5" s="1"/>
    </row>
    <row r="6" spans="1:15" ht="12.75" customHeight="1">
      <c r="A6" s="21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44980</v>
      </c>
      <c r="L6" s="48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8"/>
      <c r="M7" s="1"/>
      <c r="N7" s="1"/>
      <c r="O7" s="1"/>
    </row>
    <row r="8" spans="1:15" ht="28.5" customHeight="1">
      <c r="A8" s="387" t="s">
        <v>16</v>
      </c>
      <c r="B8" s="389"/>
      <c r="C8" s="393" t="s">
        <v>20</v>
      </c>
      <c r="D8" s="393" t="s">
        <v>21</v>
      </c>
      <c r="E8" s="384" t="s">
        <v>22</v>
      </c>
      <c r="F8" s="385"/>
      <c r="G8" s="386"/>
      <c r="H8" s="384" t="s">
        <v>23</v>
      </c>
      <c r="I8" s="385"/>
      <c r="J8" s="386"/>
      <c r="K8" s="23"/>
      <c r="L8" s="50"/>
      <c r="M8" s="50"/>
      <c r="N8" s="1"/>
      <c r="O8" s="1"/>
    </row>
    <row r="9" spans="1:15" ht="36" customHeight="1">
      <c r="A9" s="391"/>
      <c r="B9" s="392"/>
      <c r="C9" s="392"/>
      <c r="D9" s="392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1" t="s">
        <v>32</v>
      </c>
      <c r="M9" s="52" t="s">
        <v>226</v>
      </c>
      <c r="N9" s="1"/>
      <c r="O9" s="1"/>
    </row>
    <row r="10" spans="1:15" ht="12.75" customHeight="1">
      <c r="A10" s="214">
        <v>1</v>
      </c>
      <c r="B10" s="259" t="s">
        <v>227</v>
      </c>
      <c r="C10" s="259">
        <v>17554.3</v>
      </c>
      <c r="D10" s="259">
        <v>17618.75</v>
      </c>
      <c r="E10" s="259">
        <v>17465</v>
      </c>
      <c r="F10" s="259">
        <v>17375.7</v>
      </c>
      <c r="G10" s="259">
        <v>17221.95</v>
      </c>
      <c r="H10" s="259">
        <v>17708.05</v>
      </c>
      <c r="I10" s="259">
        <v>17861.8</v>
      </c>
      <c r="J10" s="259">
        <v>17951.099999999999</v>
      </c>
      <c r="K10" s="259">
        <v>17772.5</v>
      </c>
      <c r="L10" s="259">
        <v>17529.45</v>
      </c>
      <c r="M10" s="260"/>
      <c r="N10" s="1"/>
      <c r="O10" s="1"/>
    </row>
    <row r="11" spans="1:15" ht="12.75" customHeight="1">
      <c r="A11" s="214">
        <v>2</v>
      </c>
      <c r="B11" s="264" t="s">
        <v>228</v>
      </c>
      <c r="C11" s="259">
        <v>39995.9</v>
      </c>
      <c r="D11" s="259">
        <v>40141.383333333331</v>
      </c>
      <c r="E11" s="259">
        <v>39753.516666666663</v>
      </c>
      <c r="F11" s="259">
        <v>39511.133333333331</v>
      </c>
      <c r="G11" s="259">
        <v>39123.266666666663</v>
      </c>
      <c r="H11" s="259">
        <v>40383.766666666663</v>
      </c>
      <c r="I11" s="259">
        <v>40771.633333333331</v>
      </c>
      <c r="J11" s="259">
        <v>41014.016666666663</v>
      </c>
      <c r="K11" s="259">
        <v>40529.25</v>
      </c>
      <c r="L11" s="259">
        <v>39899</v>
      </c>
      <c r="M11" s="260"/>
      <c r="N11" s="1"/>
      <c r="O11" s="1"/>
    </row>
    <row r="12" spans="1:15" ht="12.75" customHeight="1">
      <c r="A12" s="214">
        <v>3</v>
      </c>
      <c r="B12" s="231" t="s">
        <v>229</v>
      </c>
      <c r="C12" s="232">
        <v>2844.05</v>
      </c>
      <c r="D12" s="232">
        <v>2849.8833333333337</v>
      </c>
      <c r="E12" s="232">
        <v>2826.7166666666672</v>
      </c>
      <c r="F12" s="232">
        <v>2809.3833333333337</v>
      </c>
      <c r="G12" s="232">
        <v>2786.2166666666672</v>
      </c>
      <c r="H12" s="232">
        <v>2867.2166666666672</v>
      </c>
      <c r="I12" s="232">
        <v>2890.3833333333341</v>
      </c>
      <c r="J12" s="232">
        <v>2907.7166666666672</v>
      </c>
      <c r="K12" s="232">
        <v>2873.05</v>
      </c>
      <c r="L12" s="232">
        <v>2832.55</v>
      </c>
      <c r="M12" s="260"/>
      <c r="N12" s="1"/>
      <c r="O12" s="1"/>
    </row>
    <row r="13" spans="1:15" ht="12.75" customHeight="1">
      <c r="A13" s="214">
        <v>4</v>
      </c>
      <c r="B13" s="231" t="s">
        <v>230</v>
      </c>
      <c r="C13" s="232">
        <v>5065.55</v>
      </c>
      <c r="D13" s="232">
        <v>5090.8</v>
      </c>
      <c r="E13" s="232">
        <v>5030.8</v>
      </c>
      <c r="F13" s="232">
        <v>4996.05</v>
      </c>
      <c r="G13" s="232">
        <v>4936.05</v>
      </c>
      <c r="H13" s="232">
        <v>5125.55</v>
      </c>
      <c r="I13" s="232">
        <v>5185.55</v>
      </c>
      <c r="J13" s="232">
        <v>5220.3</v>
      </c>
      <c r="K13" s="232">
        <v>5150.8</v>
      </c>
      <c r="L13" s="232">
        <v>5056.05</v>
      </c>
      <c r="M13" s="260"/>
      <c r="N13" s="1"/>
      <c r="O13" s="1"/>
    </row>
    <row r="14" spans="1:15" ht="12.75" customHeight="1">
      <c r="A14" s="214">
        <v>5</v>
      </c>
      <c r="B14" s="231" t="s">
        <v>231</v>
      </c>
      <c r="C14" s="232">
        <v>30608.2</v>
      </c>
      <c r="D14" s="232">
        <v>30642.483333333337</v>
      </c>
      <c r="E14" s="232">
        <v>30469.066666666673</v>
      </c>
      <c r="F14" s="232">
        <v>30329.933333333334</v>
      </c>
      <c r="G14" s="232">
        <v>30156.51666666667</v>
      </c>
      <c r="H14" s="232">
        <v>30781.616666666676</v>
      </c>
      <c r="I14" s="232">
        <v>30955.03333333334</v>
      </c>
      <c r="J14" s="232">
        <v>31094.166666666679</v>
      </c>
      <c r="K14" s="232">
        <v>30815.9</v>
      </c>
      <c r="L14" s="232">
        <v>30503.35</v>
      </c>
      <c r="M14" s="260"/>
      <c r="N14" s="1"/>
      <c r="O14" s="1"/>
    </row>
    <row r="15" spans="1:15" ht="12.75" customHeight="1">
      <c r="A15" s="214">
        <v>6</v>
      </c>
      <c r="B15" s="231" t="s">
        <v>232</v>
      </c>
      <c r="C15" s="232">
        <v>4353.8500000000004</v>
      </c>
      <c r="D15" s="232">
        <v>4364.55</v>
      </c>
      <c r="E15" s="232">
        <v>4325.3</v>
      </c>
      <c r="F15" s="232">
        <v>4296.75</v>
      </c>
      <c r="G15" s="232">
        <v>4257.5</v>
      </c>
      <c r="H15" s="232">
        <v>4393.1000000000004</v>
      </c>
      <c r="I15" s="232">
        <v>4432.3500000000004</v>
      </c>
      <c r="J15" s="232">
        <v>4460.9000000000005</v>
      </c>
      <c r="K15" s="232">
        <v>4403.8</v>
      </c>
      <c r="L15" s="232">
        <v>4336</v>
      </c>
      <c r="M15" s="260"/>
      <c r="N15" s="1"/>
      <c r="O15" s="1"/>
    </row>
    <row r="16" spans="1:15" ht="12.75" customHeight="1">
      <c r="A16" s="214">
        <v>7</v>
      </c>
      <c r="B16" s="231" t="s">
        <v>233</v>
      </c>
      <c r="C16" s="232">
        <v>8519.75</v>
      </c>
      <c r="D16" s="232">
        <v>8536.5666666666657</v>
      </c>
      <c r="E16" s="232">
        <v>8474.283333333331</v>
      </c>
      <c r="F16" s="232">
        <v>8428.8166666666657</v>
      </c>
      <c r="G16" s="232">
        <v>8366.533333333331</v>
      </c>
      <c r="H16" s="232">
        <v>8582.033333333331</v>
      </c>
      <c r="I16" s="232">
        <v>8644.3166666666639</v>
      </c>
      <c r="J16" s="232">
        <v>8689.783333333331</v>
      </c>
      <c r="K16" s="232">
        <v>8598.85</v>
      </c>
      <c r="L16" s="232">
        <v>8491.1</v>
      </c>
      <c r="M16" s="260"/>
      <c r="N16" s="1"/>
      <c r="O16" s="1"/>
    </row>
    <row r="17" spans="1:15" ht="12.75" customHeight="1">
      <c r="A17" s="214">
        <v>8</v>
      </c>
      <c r="B17" s="217" t="s">
        <v>285</v>
      </c>
      <c r="C17" s="231">
        <v>3172.8</v>
      </c>
      <c r="D17" s="232">
        <v>3163.6666666666665</v>
      </c>
      <c r="E17" s="232">
        <v>3138.4333333333329</v>
      </c>
      <c r="F17" s="232">
        <v>3104.0666666666666</v>
      </c>
      <c r="G17" s="232">
        <v>3078.833333333333</v>
      </c>
      <c r="H17" s="232">
        <v>3198.0333333333328</v>
      </c>
      <c r="I17" s="232">
        <v>3223.2666666666664</v>
      </c>
      <c r="J17" s="232">
        <v>3257.6333333333328</v>
      </c>
      <c r="K17" s="231">
        <v>3188.9</v>
      </c>
      <c r="L17" s="231">
        <v>3129.3</v>
      </c>
      <c r="M17" s="231">
        <v>2.1840700000000002</v>
      </c>
      <c r="N17" s="1"/>
      <c r="O17" s="1"/>
    </row>
    <row r="18" spans="1:15" ht="12.75" customHeight="1">
      <c r="A18" s="214">
        <v>9</v>
      </c>
      <c r="B18" s="217" t="s">
        <v>43</v>
      </c>
      <c r="C18" s="231">
        <v>1752.2</v>
      </c>
      <c r="D18" s="232">
        <v>1766.3333333333333</v>
      </c>
      <c r="E18" s="232">
        <v>1705.6666666666665</v>
      </c>
      <c r="F18" s="232">
        <v>1659.1333333333332</v>
      </c>
      <c r="G18" s="232">
        <v>1598.4666666666665</v>
      </c>
      <c r="H18" s="232">
        <v>1812.8666666666666</v>
      </c>
      <c r="I18" s="232">
        <v>1873.5333333333331</v>
      </c>
      <c r="J18" s="232">
        <v>1920.0666666666666</v>
      </c>
      <c r="K18" s="231">
        <v>1827</v>
      </c>
      <c r="L18" s="231">
        <v>1719.8</v>
      </c>
      <c r="M18" s="231">
        <v>12.372450000000001</v>
      </c>
      <c r="N18" s="1"/>
      <c r="O18" s="1"/>
    </row>
    <row r="19" spans="1:15" ht="12.75" customHeight="1">
      <c r="A19" s="214">
        <v>10</v>
      </c>
      <c r="B19" s="217" t="s">
        <v>59</v>
      </c>
      <c r="C19" s="231">
        <v>595.4</v>
      </c>
      <c r="D19" s="232">
        <v>596.65</v>
      </c>
      <c r="E19" s="232">
        <v>587</v>
      </c>
      <c r="F19" s="232">
        <v>578.6</v>
      </c>
      <c r="G19" s="232">
        <v>568.95000000000005</v>
      </c>
      <c r="H19" s="232">
        <v>605.04999999999995</v>
      </c>
      <c r="I19" s="232">
        <v>614.69999999999982</v>
      </c>
      <c r="J19" s="232">
        <v>623.09999999999991</v>
      </c>
      <c r="K19" s="231">
        <v>606.29999999999995</v>
      </c>
      <c r="L19" s="231">
        <v>588.25</v>
      </c>
      <c r="M19" s="231">
        <v>10.773</v>
      </c>
      <c r="N19" s="1"/>
      <c r="O19" s="1"/>
    </row>
    <row r="20" spans="1:15" ht="12.75" customHeight="1">
      <c r="A20" s="214">
        <v>11</v>
      </c>
      <c r="B20" s="217" t="s">
        <v>234</v>
      </c>
      <c r="C20" s="231">
        <v>20216.2</v>
      </c>
      <c r="D20" s="232">
        <v>20161.083333333332</v>
      </c>
      <c r="E20" s="232">
        <v>20023.216666666664</v>
      </c>
      <c r="F20" s="232">
        <v>19830.23333333333</v>
      </c>
      <c r="G20" s="232">
        <v>19692.366666666661</v>
      </c>
      <c r="H20" s="232">
        <v>20354.066666666666</v>
      </c>
      <c r="I20" s="232">
        <v>20491.933333333334</v>
      </c>
      <c r="J20" s="232">
        <v>20684.916666666668</v>
      </c>
      <c r="K20" s="231">
        <v>20298.95</v>
      </c>
      <c r="L20" s="231">
        <v>19968.099999999999</v>
      </c>
      <c r="M20" s="231">
        <v>9.1980000000000006E-2</v>
      </c>
      <c r="N20" s="1"/>
      <c r="O20" s="1"/>
    </row>
    <row r="21" spans="1:15" ht="12.75" customHeight="1">
      <c r="A21" s="214">
        <v>12</v>
      </c>
      <c r="B21" s="217" t="s">
        <v>45</v>
      </c>
      <c r="C21" s="231">
        <v>1404.85</v>
      </c>
      <c r="D21" s="232">
        <v>1448.6833333333334</v>
      </c>
      <c r="E21" s="232">
        <v>1337.3666666666668</v>
      </c>
      <c r="F21" s="232">
        <v>1269.8833333333334</v>
      </c>
      <c r="G21" s="232">
        <v>1158.5666666666668</v>
      </c>
      <c r="H21" s="232">
        <v>1516.1666666666667</v>
      </c>
      <c r="I21" s="232">
        <v>1627.4833333333333</v>
      </c>
      <c r="J21" s="232">
        <v>1694.9666666666667</v>
      </c>
      <c r="K21" s="231">
        <v>1560</v>
      </c>
      <c r="L21" s="231">
        <v>1381.2</v>
      </c>
      <c r="M21" s="231">
        <v>106.06476000000001</v>
      </c>
      <c r="N21" s="1"/>
      <c r="O21" s="1"/>
    </row>
    <row r="22" spans="1:15" ht="12.75" customHeight="1">
      <c r="A22" s="214">
        <v>13</v>
      </c>
      <c r="B22" s="217" t="s">
        <v>235</v>
      </c>
      <c r="C22" s="231">
        <v>539.04999999999995</v>
      </c>
      <c r="D22" s="232">
        <v>542.0333333333333</v>
      </c>
      <c r="E22" s="232">
        <v>536.06666666666661</v>
      </c>
      <c r="F22" s="232">
        <v>533.08333333333326</v>
      </c>
      <c r="G22" s="232">
        <v>527.11666666666656</v>
      </c>
      <c r="H22" s="232">
        <v>545.01666666666665</v>
      </c>
      <c r="I22" s="232">
        <v>550.98333333333335</v>
      </c>
      <c r="J22" s="232">
        <v>553.9666666666667</v>
      </c>
      <c r="K22" s="231">
        <v>548</v>
      </c>
      <c r="L22" s="231">
        <v>539.04999999999995</v>
      </c>
      <c r="M22" s="231">
        <v>8.6192200000000003</v>
      </c>
      <c r="N22" s="1"/>
      <c r="O22" s="1"/>
    </row>
    <row r="23" spans="1:15" ht="12.75" customHeight="1">
      <c r="A23" s="214">
        <v>14</v>
      </c>
      <c r="B23" s="217" t="s">
        <v>46</v>
      </c>
      <c r="C23" s="231">
        <v>547.1</v>
      </c>
      <c r="D23" s="232">
        <v>556.88333333333333</v>
      </c>
      <c r="E23" s="232">
        <v>530.2166666666667</v>
      </c>
      <c r="F23" s="232">
        <v>513.33333333333337</v>
      </c>
      <c r="G23" s="232">
        <v>486.66666666666674</v>
      </c>
      <c r="H23" s="232">
        <v>573.76666666666665</v>
      </c>
      <c r="I23" s="232">
        <v>600.43333333333339</v>
      </c>
      <c r="J23" s="232">
        <v>617.31666666666661</v>
      </c>
      <c r="K23" s="231">
        <v>583.54999999999995</v>
      </c>
      <c r="L23" s="231">
        <v>540</v>
      </c>
      <c r="M23" s="231">
        <v>109.94235</v>
      </c>
      <c r="N23" s="1"/>
      <c r="O23" s="1"/>
    </row>
    <row r="24" spans="1:15" ht="12.75" customHeight="1">
      <c r="A24" s="214">
        <v>15</v>
      </c>
      <c r="B24" s="217" t="s">
        <v>236</v>
      </c>
      <c r="C24" s="231">
        <v>833</v>
      </c>
      <c r="D24" s="232">
        <v>833</v>
      </c>
      <c r="E24" s="232">
        <v>833</v>
      </c>
      <c r="F24" s="232">
        <v>833</v>
      </c>
      <c r="G24" s="232">
        <v>833</v>
      </c>
      <c r="H24" s="232">
        <v>833</v>
      </c>
      <c r="I24" s="232">
        <v>833</v>
      </c>
      <c r="J24" s="232">
        <v>833</v>
      </c>
      <c r="K24" s="231">
        <v>833</v>
      </c>
      <c r="L24" s="231">
        <v>833</v>
      </c>
      <c r="M24" s="231">
        <v>0.61102999999999996</v>
      </c>
      <c r="N24" s="1"/>
      <c r="O24" s="1"/>
    </row>
    <row r="25" spans="1:15" ht="12.75" customHeight="1">
      <c r="A25" s="214">
        <v>16</v>
      </c>
      <c r="B25" s="217" t="s">
        <v>237</v>
      </c>
      <c r="C25" s="231">
        <v>789.2</v>
      </c>
      <c r="D25" s="232">
        <v>789.20000000000016</v>
      </c>
      <c r="E25" s="232">
        <v>789.20000000000027</v>
      </c>
      <c r="F25" s="232">
        <v>789.20000000000016</v>
      </c>
      <c r="G25" s="232">
        <v>789.20000000000027</v>
      </c>
      <c r="H25" s="232">
        <v>789.20000000000027</v>
      </c>
      <c r="I25" s="232">
        <v>789.2</v>
      </c>
      <c r="J25" s="232">
        <v>789.20000000000027</v>
      </c>
      <c r="K25" s="231">
        <v>789.2</v>
      </c>
      <c r="L25" s="231">
        <v>789.2</v>
      </c>
      <c r="M25" s="231">
        <v>0.57508000000000004</v>
      </c>
      <c r="N25" s="1"/>
      <c r="O25" s="1"/>
    </row>
    <row r="26" spans="1:15" ht="12.75" customHeight="1">
      <c r="A26" s="214">
        <v>17</v>
      </c>
      <c r="B26" s="217" t="s">
        <v>845</v>
      </c>
      <c r="C26" s="231">
        <v>390.3</v>
      </c>
      <c r="D26" s="232">
        <v>396.5333333333333</v>
      </c>
      <c r="E26" s="232">
        <v>384.06666666666661</v>
      </c>
      <c r="F26" s="232">
        <v>377.83333333333331</v>
      </c>
      <c r="G26" s="232">
        <v>365.36666666666662</v>
      </c>
      <c r="H26" s="232">
        <v>402.76666666666659</v>
      </c>
      <c r="I26" s="232">
        <v>415.23333333333329</v>
      </c>
      <c r="J26" s="232">
        <v>421.46666666666658</v>
      </c>
      <c r="K26" s="231">
        <v>409</v>
      </c>
      <c r="L26" s="231">
        <v>390.3</v>
      </c>
      <c r="M26" s="231">
        <v>33.93638</v>
      </c>
      <c r="N26" s="1"/>
      <c r="O26" s="1"/>
    </row>
    <row r="27" spans="1:15" ht="12.75" customHeight="1">
      <c r="A27" s="214">
        <v>18</v>
      </c>
      <c r="B27" s="217" t="s">
        <v>238</v>
      </c>
      <c r="C27" s="231">
        <v>139.1</v>
      </c>
      <c r="D27" s="232">
        <v>140.29999999999998</v>
      </c>
      <c r="E27" s="232">
        <v>137.44999999999996</v>
      </c>
      <c r="F27" s="232">
        <v>135.79999999999998</v>
      </c>
      <c r="G27" s="232">
        <v>132.94999999999996</v>
      </c>
      <c r="H27" s="232">
        <v>141.94999999999996</v>
      </c>
      <c r="I27" s="232">
        <v>144.79999999999998</v>
      </c>
      <c r="J27" s="232">
        <v>146.44999999999996</v>
      </c>
      <c r="K27" s="231">
        <v>143.15</v>
      </c>
      <c r="L27" s="231">
        <v>138.65</v>
      </c>
      <c r="M27" s="231">
        <v>16.177109999999999</v>
      </c>
      <c r="N27" s="1"/>
      <c r="O27" s="1"/>
    </row>
    <row r="28" spans="1:15" ht="12.75" customHeight="1">
      <c r="A28" s="214">
        <v>19</v>
      </c>
      <c r="B28" s="217" t="s">
        <v>41</v>
      </c>
      <c r="C28" s="231">
        <v>234.4</v>
      </c>
      <c r="D28" s="232">
        <v>238.11666666666667</v>
      </c>
      <c r="E28" s="232">
        <v>229.33333333333334</v>
      </c>
      <c r="F28" s="232">
        <v>224.26666666666668</v>
      </c>
      <c r="G28" s="232">
        <v>215.48333333333335</v>
      </c>
      <c r="H28" s="232">
        <v>243.18333333333334</v>
      </c>
      <c r="I28" s="232">
        <v>251.96666666666664</v>
      </c>
      <c r="J28" s="232">
        <v>257.0333333333333</v>
      </c>
      <c r="K28" s="231">
        <v>246.9</v>
      </c>
      <c r="L28" s="231">
        <v>233.05</v>
      </c>
      <c r="M28" s="231">
        <v>49.059139999999999</v>
      </c>
      <c r="N28" s="1"/>
      <c r="O28" s="1"/>
    </row>
    <row r="29" spans="1:15" ht="12.75" customHeight="1">
      <c r="A29" s="214">
        <v>20</v>
      </c>
      <c r="B29" s="217" t="s">
        <v>48</v>
      </c>
      <c r="C29" s="231">
        <v>3276.4</v>
      </c>
      <c r="D29" s="232">
        <v>3268.0499999999997</v>
      </c>
      <c r="E29" s="232">
        <v>3244.0999999999995</v>
      </c>
      <c r="F29" s="232">
        <v>3211.7999999999997</v>
      </c>
      <c r="G29" s="232">
        <v>3187.8499999999995</v>
      </c>
      <c r="H29" s="232">
        <v>3300.3499999999995</v>
      </c>
      <c r="I29" s="232">
        <v>3324.2999999999993</v>
      </c>
      <c r="J29" s="232">
        <v>3356.5999999999995</v>
      </c>
      <c r="K29" s="231">
        <v>3292</v>
      </c>
      <c r="L29" s="231">
        <v>3235.75</v>
      </c>
      <c r="M29" s="231">
        <v>0.75751000000000002</v>
      </c>
      <c r="N29" s="1"/>
      <c r="O29" s="1"/>
    </row>
    <row r="30" spans="1:15" ht="12.75" customHeight="1">
      <c r="A30" s="214">
        <v>21</v>
      </c>
      <c r="B30" s="217" t="s">
        <v>51</v>
      </c>
      <c r="C30" s="231">
        <v>335.4</v>
      </c>
      <c r="D30" s="232">
        <v>339.83333333333331</v>
      </c>
      <c r="E30" s="232">
        <v>327.66666666666663</v>
      </c>
      <c r="F30" s="232">
        <v>319.93333333333334</v>
      </c>
      <c r="G30" s="232">
        <v>307.76666666666665</v>
      </c>
      <c r="H30" s="232">
        <v>347.56666666666661</v>
      </c>
      <c r="I30" s="232">
        <v>359.73333333333323</v>
      </c>
      <c r="J30" s="232">
        <v>367.46666666666658</v>
      </c>
      <c r="K30" s="231">
        <v>352</v>
      </c>
      <c r="L30" s="231">
        <v>332.1</v>
      </c>
      <c r="M30" s="231">
        <v>126.96127</v>
      </c>
      <c r="N30" s="1"/>
      <c r="O30" s="1"/>
    </row>
    <row r="31" spans="1:15" ht="12.75" customHeight="1">
      <c r="A31" s="214">
        <v>22</v>
      </c>
      <c r="B31" s="217" t="s">
        <v>53</v>
      </c>
      <c r="C31" s="231">
        <v>4449.1000000000004</v>
      </c>
      <c r="D31" s="232">
        <v>4475.0166666666664</v>
      </c>
      <c r="E31" s="232">
        <v>4414.083333333333</v>
      </c>
      <c r="F31" s="232">
        <v>4379.0666666666666</v>
      </c>
      <c r="G31" s="232">
        <v>4318.1333333333332</v>
      </c>
      <c r="H31" s="232">
        <v>4510.0333333333328</v>
      </c>
      <c r="I31" s="232">
        <v>4570.9666666666672</v>
      </c>
      <c r="J31" s="232">
        <v>4605.9833333333327</v>
      </c>
      <c r="K31" s="231">
        <v>4535.95</v>
      </c>
      <c r="L31" s="231">
        <v>4440</v>
      </c>
      <c r="M31" s="231">
        <v>3.3397800000000002</v>
      </c>
      <c r="N31" s="1"/>
      <c r="O31" s="1"/>
    </row>
    <row r="32" spans="1:15" ht="12.75" customHeight="1">
      <c r="A32" s="214">
        <v>23</v>
      </c>
      <c r="B32" s="217" t="s">
        <v>55</v>
      </c>
      <c r="C32" s="231">
        <v>143.4</v>
      </c>
      <c r="D32" s="232">
        <v>144.79999999999998</v>
      </c>
      <c r="E32" s="232">
        <v>141.59999999999997</v>
      </c>
      <c r="F32" s="232">
        <v>139.79999999999998</v>
      </c>
      <c r="G32" s="232">
        <v>136.59999999999997</v>
      </c>
      <c r="H32" s="232">
        <v>146.59999999999997</v>
      </c>
      <c r="I32" s="232">
        <v>149.79999999999995</v>
      </c>
      <c r="J32" s="232">
        <v>151.59999999999997</v>
      </c>
      <c r="K32" s="231">
        <v>148</v>
      </c>
      <c r="L32" s="231">
        <v>143</v>
      </c>
      <c r="M32" s="231">
        <v>76.087289999999996</v>
      </c>
      <c r="N32" s="1"/>
      <c r="O32" s="1"/>
    </row>
    <row r="33" spans="1:15" ht="12.75" customHeight="1">
      <c r="A33" s="214">
        <v>24</v>
      </c>
      <c r="B33" s="217" t="s">
        <v>57</v>
      </c>
      <c r="C33" s="231">
        <v>2795.95</v>
      </c>
      <c r="D33" s="232">
        <v>2796.6333333333332</v>
      </c>
      <c r="E33" s="232">
        <v>2779.3166666666666</v>
      </c>
      <c r="F33" s="232">
        <v>2762.6833333333334</v>
      </c>
      <c r="G33" s="232">
        <v>2745.3666666666668</v>
      </c>
      <c r="H33" s="232">
        <v>2813.2666666666664</v>
      </c>
      <c r="I33" s="232">
        <v>2830.583333333333</v>
      </c>
      <c r="J33" s="232">
        <v>2847.2166666666662</v>
      </c>
      <c r="K33" s="231">
        <v>2813.95</v>
      </c>
      <c r="L33" s="231">
        <v>2780</v>
      </c>
      <c r="M33" s="231">
        <v>5.8026999999999997</v>
      </c>
      <c r="N33" s="1"/>
      <c r="O33" s="1"/>
    </row>
    <row r="34" spans="1:15" ht="12.75" customHeight="1">
      <c r="A34" s="214">
        <v>25</v>
      </c>
      <c r="B34" s="217" t="s">
        <v>298</v>
      </c>
      <c r="C34" s="231">
        <v>1856.9</v>
      </c>
      <c r="D34" s="232">
        <v>1883.55</v>
      </c>
      <c r="E34" s="232">
        <v>1823.35</v>
      </c>
      <c r="F34" s="232">
        <v>1789.8</v>
      </c>
      <c r="G34" s="232">
        <v>1729.6</v>
      </c>
      <c r="H34" s="232">
        <v>1917.1</v>
      </c>
      <c r="I34" s="232">
        <v>1977.3000000000002</v>
      </c>
      <c r="J34" s="232">
        <v>2010.85</v>
      </c>
      <c r="K34" s="231">
        <v>1943.75</v>
      </c>
      <c r="L34" s="231">
        <v>1850</v>
      </c>
      <c r="M34" s="231">
        <v>6.8613400000000002</v>
      </c>
      <c r="N34" s="1"/>
      <c r="O34" s="1"/>
    </row>
    <row r="35" spans="1:15" ht="12.75" customHeight="1">
      <c r="A35" s="214">
        <v>26</v>
      </c>
      <c r="B35" s="217" t="s">
        <v>60</v>
      </c>
      <c r="C35" s="231">
        <v>470.25</v>
      </c>
      <c r="D35" s="232">
        <v>467.43333333333334</v>
      </c>
      <c r="E35" s="232">
        <v>460.86666666666667</v>
      </c>
      <c r="F35" s="232">
        <v>451.48333333333335</v>
      </c>
      <c r="G35" s="232">
        <v>444.91666666666669</v>
      </c>
      <c r="H35" s="232">
        <v>476.81666666666666</v>
      </c>
      <c r="I35" s="232">
        <v>483.38333333333338</v>
      </c>
      <c r="J35" s="232">
        <v>492.76666666666665</v>
      </c>
      <c r="K35" s="231">
        <v>474</v>
      </c>
      <c r="L35" s="231">
        <v>458.05</v>
      </c>
      <c r="M35" s="231">
        <v>25.78321</v>
      </c>
      <c r="N35" s="1"/>
      <c r="O35" s="1"/>
    </row>
    <row r="36" spans="1:15" ht="12.75" customHeight="1">
      <c r="A36" s="214">
        <v>27</v>
      </c>
      <c r="B36" s="217" t="s">
        <v>240</v>
      </c>
      <c r="C36" s="231">
        <v>3500.15</v>
      </c>
      <c r="D36" s="232">
        <v>3502.8666666666668</v>
      </c>
      <c r="E36" s="232">
        <v>3483.8833333333337</v>
      </c>
      <c r="F36" s="232">
        <v>3467.6166666666668</v>
      </c>
      <c r="G36" s="232">
        <v>3448.6333333333337</v>
      </c>
      <c r="H36" s="232">
        <v>3519.1333333333337</v>
      </c>
      <c r="I36" s="232">
        <v>3538.1166666666672</v>
      </c>
      <c r="J36" s="232">
        <v>3554.3833333333337</v>
      </c>
      <c r="K36" s="231">
        <v>3521.85</v>
      </c>
      <c r="L36" s="231">
        <v>3486.6</v>
      </c>
      <c r="M36" s="231">
        <v>1.1755</v>
      </c>
      <c r="N36" s="1"/>
      <c r="O36" s="1"/>
    </row>
    <row r="37" spans="1:15" ht="12.75" customHeight="1">
      <c r="A37" s="214">
        <v>28</v>
      </c>
      <c r="B37" s="217" t="s">
        <v>61</v>
      </c>
      <c r="C37" s="231">
        <v>833.35</v>
      </c>
      <c r="D37" s="232">
        <v>835.29999999999984</v>
      </c>
      <c r="E37" s="232">
        <v>827.59999999999968</v>
      </c>
      <c r="F37" s="232">
        <v>821.8499999999998</v>
      </c>
      <c r="G37" s="232">
        <v>814.14999999999964</v>
      </c>
      <c r="H37" s="232">
        <v>841.04999999999973</v>
      </c>
      <c r="I37" s="232">
        <v>848.74999999999977</v>
      </c>
      <c r="J37" s="232">
        <v>854.49999999999977</v>
      </c>
      <c r="K37" s="231">
        <v>843</v>
      </c>
      <c r="L37" s="231">
        <v>829.55</v>
      </c>
      <c r="M37" s="231">
        <v>69.840369999999993</v>
      </c>
      <c r="N37" s="1"/>
      <c r="O37" s="1"/>
    </row>
    <row r="38" spans="1:15" ht="12.75" customHeight="1">
      <c r="A38" s="214">
        <v>29</v>
      </c>
      <c r="B38" s="217" t="s">
        <v>62</v>
      </c>
      <c r="C38" s="231">
        <v>3840.7</v>
      </c>
      <c r="D38" s="232">
        <v>3848.6333333333332</v>
      </c>
      <c r="E38" s="232">
        <v>3807.0166666666664</v>
      </c>
      <c r="F38" s="232">
        <v>3773.333333333333</v>
      </c>
      <c r="G38" s="232">
        <v>3731.7166666666662</v>
      </c>
      <c r="H38" s="232">
        <v>3882.3166666666666</v>
      </c>
      <c r="I38" s="232">
        <v>3923.9333333333334</v>
      </c>
      <c r="J38" s="232">
        <v>3957.6166666666668</v>
      </c>
      <c r="K38" s="231">
        <v>3890.25</v>
      </c>
      <c r="L38" s="231">
        <v>3814.95</v>
      </c>
      <c r="M38" s="231">
        <v>4.7799199999999997</v>
      </c>
      <c r="N38" s="1"/>
      <c r="O38" s="1"/>
    </row>
    <row r="39" spans="1:15" ht="12.75" customHeight="1">
      <c r="A39" s="214">
        <v>30</v>
      </c>
      <c r="B39" s="217" t="s">
        <v>65</v>
      </c>
      <c r="C39" s="231">
        <v>6198.65</v>
      </c>
      <c r="D39" s="232">
        <v>6247.8833333333341</v>
      </c>
      <c r="E39" s="232">
        <v>6135.7666666666682</v>
      </c>
      <c r="F39" s="232">
        <v>6072.8833333333341</v>
      </c>
      <c r="G39" s="232">
        <v>5960.7666666666682</v>
      </c>
      <c r="H39" s="232">
        <v>6310.7666666666682</v>
      </c>
      <c r="I39" s="232">
        <v>6422.883333333335</v>
      </c>
      <c r="J39" s="232">
        <v>6485.7666666666682</v>
      </c>
      <c r="K39" s="231">
        <v>6360</v>
      </c>
      <c r="L39" s="231">
        <v>6185</v>
      </c>
      <c r="M39" s="231">
        <v>9.3469999999999995</v>
      </c>
      <c r="N39" s="1"/>
      <c r="O39" s="1"/>
    </row>
    <row r="40" spans="1:15" ht="12.75" customHeight="1">
      <c r="A40" s="214">
        <v>31</v>
      </c>
      <c r="B40" s="217" t="s">
        <v>64</v>
      </c>
      <c r="C40" s="231">
        <v>1360.95</v>
      </c>
      <c r="D40" s="232">
        <v>1369.6499999999999</v>
      </c>
      <c r="E40" s="232">
        <v>1347.2999999999997</v>
      </c>
      <c r="F40" s="232">
        <v>1333.6499999999999</v>
      </c>
      <c r="G40" s="232">
        <v>1311.2999999999997</v>
      </c>
      <c r="H40" s="232">
        <v>1383.2999999999997</v>
      </c>
      <c r="I40" s="232">
        <v>1405.6499999999996</v>
      </c>
      <c r="J40" s="232">
        <v>1419.2999999999997</v>
      </c>
      <c r="K40" s="231">
        <v>1392</v>
      </c>
      <c r="L40" s="231">
        <v>1356</v>
      </c>
      <c r="M40" s="231">
        <v>14.02505</v>
      </c>
      <c r="N40" s="1"/>
      <c r="O40" s="1"/>
    </row>
    <row r="41" spans="1:15" ht="12.75" customHeight="1">
      <c r="A41" s="214">
        <v>32</v>
      </c>
      <c r="B41" s="217" t="s">
        <v>241</v>
      </c>
      <c r="C41" s="231">
        <v>6035.5</v>
      </c>
      <c r="D41" s="232">
        <v>6033.6833333333334</v>
      </c>
      <c r="E41" s="232">
        <v>6001.0666666666666</v>
      </c>
      <c r="F41" s="232">
        <v>5966.6333333333332</v>
      </c>
      <c r="G41" s="232">
        <v>5934.0166666666664</v>
      </c>
      <c r="H41" s="232">
        <v>6068.1166666666668</v>
      </c>
      <c r="I41" s="232">
        <v>6100.7333333333336</v>
      </c>
      <c r="J41" s="232">
        <v>6135.166666666667</v>
      </c>
      <c r="K41" s="231">
        <v>6066.3</v>
      </c>
      <c r="L41" s="231">
        <v>5999.25</v>
      </c>
      <c r="M41" s="231">
        <v>9.9430000000000004E-2</v>
      </c>
      <c r="N41" s="1"/>
      <c r="O41" s="1"/>
    </row>
    <row r="42" spans="1:15" ht="12.75" customHeight="1">
      <c r="A42" s="214">
        <v>33</v>
      </c>
      <c r="B42" s="217" t="s">
        <v>66</v>
      </c>
      <c r="C42" s="231">
        <v>2052.6999999999998</v>
      </c>
      <c r="D42" s="232">
        <v>2045.7833333333335</v>
      </c>
      <c r="E42" s="232">
        <v>2017.916666666667</v>
      </c>
      <c r="F42" s="232">
        <v>1983.1333333333334</v>
      </c>
      <c r="G42" s="232">
        <v>1955.2666666666669</v>
      </c>
      <c r="H42" s="232">
        <v>2080.5666666666671</v>
      </c>
      <c r="I42" s="232">
        <v>2108.4333333333334</v>
      </c>
      <c r="J42" s="232">
        <v>2143.2166666666672</v>
      </c>
      <c r="K42" s="231">
        <v>2073.65</v>
      </c>
      <c r="L42" s="231">
        <v>2011</v>
      </c>
      <c r="M42" s="231">
        <v>1.76624</v>
      </c>
      <c r="N42" s="1"/>
      <c r="O42" s="1"/>
    </row>
    <row r="43" spans="1:15" ht="12.75" customHeight="1">
      <c r="A43" s="214">
        <v>34</v>
      </c>
      <c r="B43" s="217" t="s">
        <v>67</v>
      </c>
      <c r="C43" s="231">
        <v>228</v>
      </c>
      <c r="D43" s="232">
        <v>227.76666666666665</v>
      </c>
      <c r="E43" s="232">
        <v>226.2833333333333</v>
      </c>
      <c r="F43" s="232">
        <v>224.56666666666666</v>
      </c>
      <c r="G43" s="232">
        <v>223.08333333333331</v>
      </c>
      <c r="H43" s="232">
        <v>229.48333333333329</v>
      </c>
      <c r="I43" s="232">
        <v>230.96666666666664</v>
      </c>
      <c r="J43" s="232">
        <v>232.68333333333328</v>
      </c>
      <c r="K43" s="231">
        <v>229.25</v>
      </c>
      <c r="L43" s="231">
        <v>226.05</v>
      </c>
      <c r="M43" s="231">
        <v>42.11645</v>
      </c>
      <c r="N43" s="1"/>
      <c r="O43" s="1"/>
    </row>
    <row r="44" spans="1:15" ht="12.75" customHeight="1">
      <c r="A44" s="214">
        <v>35</v>
      </c>
      <c r="B44" s="217" t="s">
        <v>68</v>
      </c>
      <c r="C44" s="231">
        <v>157.1</v>
      </c>
      <c r="D44" s="232">
        <v>157.35</v>
      </c>
      <c r="E44" s="232">
        <v>155.35</v>
      </c>
      <c r="F44" s="232">
        <v>153.6</v>
      </c>
      <c r="G44" s="232">
        <v>151.6</v>
      </c>
      <c r="H44" s="232">
        <v>159.1</v>
      </c>
      <c r="I44" s="232">
        <v>161.1</v>
      </c>
      <c r="J44" s="232">
        <v>162.85</v>
      </c>
      <c r="K44" s="231">
        <v>159.35</v>
      </c>
      <c r="L44" s="231">
        <v>155.6</v>
      </c>
      <c r="M44" s="231">
        <v>227.46525</v>
      </c>
      <c r="N44" s="1"/>
      <c r="O44" s="1"/>
    </row>
    <row r="45" spans="1:15" ht="12.75" customHeight="1">
      <c r="A45" s="214">
        <v>36</v>
      </c>
      <c r="B45" s="217" t="s">
        <v>242</v>
      </c>
      <c r="C45" s="231">
        <v>70.2</v>
      </c>
      <c r="D45" s="232">
        <v>70.516666666666666</v>
      </c>
      <c r="E45" s="232">
        <v>69.183333333333337</v>
      </c>
      <c r="F45" s="232">
        <v>68.166666666666671</v>
      </c>
      <c r="G45" s="232">
        <v>66.833333333333343</v>
      </c>
      <c r="H45" s="232">
        <v>71.533333333333331</v>
      </c>
      <c r="I45" s="232">
        <v>72.866666666666674</v>
      </c>
      <c r="J45" s="232">
        <v>73.883333333333326</v>
      </c>
      <c r="K45" s="231">
        <v>71.849999999999994</v>
      </c>
      <c r="L45" s="231">
        <v>69.5</v>
      </c>
      <c r="M45" s="231">
        <v>117.28238</v>
      </c>
      <c r="N45" s="1"/>
      <c r="O45" s="1"/>
    </row>
    <row r="46" spans="1:15" ht="12.75" customHeight="1">
      <c r="A46" s="214">
        <v>37</v>
      </c>
      <c r="B46" s="217" t="s">
        <v>69</v>
      </c>
      <c r="C46" s="231">
        <v>1424.9</v>
      </c>
      <c r="D46" s="232">
        <v>1418.1166666666668</v>
      </c>
      <c r="E46" s="232">
        <v>1409.2333333333336</v>
      </c>
      <c r="F46" s="232">
        <v>1393.5666666666668</v>
      </c>
      <c r="G46" s="232">
        <v>1384.6833333333336</v>
      </c>
      <c r="H46" s="232">
        <v>1433.7833333333335</v>
      </c>
      <c r="I46" s="232">
        <v>1442.6666666666667</v>
      </c>
      <c r="J46" s="232">
        <v>1458.3333333333335</v>
      </c>
      <c r="K46" s="231">
        <v>1427</v>
      </c>
      <c r="L46" s="231">
        <v>1402.45</v>
      </c>
      <c r="M46" s="231">
        <v>3.94468</v>
      </c>
      <c r="N46" s="1"/>
      <c r="O46" s="1"/>
    </row>
    <row r="47" spans="1:15" ht="12.75" customHeight="1">
      <c r="A47" s="214">
        <v>38</v>
      </c>
      <c r="B47" s="217" t="s">
        <v>72</v>
      </c>
      <c r="C47" s="231">
        <v>566.54999999999995</v>
      </c>
      <c r="D47" s="232">
        <v>565.5</v>
      </c>
      <c r="E47" s="232">
        <v>561.04999999999995</v>
      </c>
      <c r="F47" s="232">
        <v>555.54999999999995</v>
      </c>
      <c r="G47" s="232">
        <v>551.09999999999991</v>
      </c>
      <c r="H47" s="232">
        <v>571</v>
      </c>
      <c r="I47" s="232">
        <v>575.45000000000005</v>
      </c>
      <c r="J47" s="232">
        <v>580.95000000000005</v>
      </c>
      <c r="K47" s="231">
        <v>569.95000000000005</v>
      </c>
      <c r="L47" s="231">
        <v>560</v>
      </c>
      <c r="M47" s="231">
        <v>8.8664000000000005</v>
      </c>
      <c r="N47" s="1"/>
      <c r="O47" s="1"/>
    </row>
    <row r="48" spans="1:15" ht="12.75" customHeight="1">
      <c r="A48" s="214">
        <v>39</v>
      </c>
      <c r="B48" s="217" t="s">
        <v>71</v>
      </c>
      <c r="C48" s="231">
        <v>95</v>
      </c>
      <c r="D48" s="232">
        <v>95.316666666666663</v>
      </c>
      <c r="E48" s="232">
        <v>94.48333333333332</v>
      </c>
      <c r="F48" s="232">
        <v>93.966666666666654</v>
      </c>
      <c r="G48" s="232">
        <v>93.133333333333312</v>
      </c>
      <c r="H48" s="232">
        <v>95.833333333333329</v>
      </c>
      <c r="I48" s="232">
        <v>96.666666666666671</v>
      </c>
      <c r="J48" s="232">
        <v>97.183333333333337</v>
      </c>
      <c r="K48" s="231">
        <v>96.15</v>
      </c>
      <c r="L48" s="231">
        <v>94.8</v>
      </c>
      <c r="M48" s="231">
        <v>145.89841000000001</v>
      </c>
      <c r="N48" s="1"/>
      <c r="O48" s="1"/>
    </row>
    <row r="49" spans="1:15" ht="12.75" customHeight="1">
      <c r="A49" s="214">
        <v>40</v>
      </c>
      <c r="B49" s="217" t="s">
        <v>73</v>
      </c>
      <c r="C49" s="231">
        <v>841.9</v>
      </c>
      <c r="D49" s="232">
        <v>847.0333333333333</v>
      </c>
      <c r="E49" s="232">
        <v>831.91666666666663</v>
      </c>
      <c r="F49" s="232">
        <v>821.93333333333328</v>
      </c>
      <c r="G49" s="232">
        <v>806.81666666666661</v>
      </c>
      <c r="H49" s="232">
        <v>857.01666666666665</v>
      </c>
      <c r="I49" s="232">
        <v>872.13333333333344</v>
      </c>
      <c r="J49" s="232">
        <v>882.11666666666667</v>
      </c>
      <c r="K49" s="231">
        <v>862.15</v>
      </c>
      <c r="L49" s="231">
        <v>837.05</v>
      </c>
      <c r="M49" s="231">
        <v>9.7726600000000001</v>
      </c>
      <c r="N49" s="1"/>
      <c r="O49" s="1"/>
    </row>
    <row r="50" spans="1:15" ht="12.75" customHeight="1">
      <c r="A50" s="214">
        <v>41</v>
      </c>
      <c r="B50" s="217" t="s">
        <v>76</v>
      </c>
      <c r="C50" s="231">
        <v>68.8</v>
      </c>
      <c r="D50" s="232">
        <v>69.233333333333334</v>
      </c>
      <c r="E50" s="232">
        <v>67.966666666666669</v>
      </c>
      <c r="F50" s="232">
        <v>67.13333333333334</v>
      </c>
      <c r="G50" s="232">
        <v>65.866666666666674</v>
      </c>
      <c r="H50" s="232">
        <v>70.066666666666663</v>
      </c>
      <c r="I50" s="232">
        <v>71.333333333333343</v>
      </c>
      <c r="J50" s="232">
        <v>72.166666666666657</v>
      </c>
      <c r="K50" s="231">
        <v>70.5</v>
      </c>
      <c r="L50" s="231">
        <v>68.400000000000006</v>
      </c>
      <c r="M50" s="231">
        <v>120.57163</v>
      </c>
      <c r="N50" s="1"/>
      <c r="O50" s="1"/>
    </row>
    <row r="51" spans="1:15" ht="12.75" customHeight="1">
      <c r="A51" s="214">
        <v>42</v>
      </c>
      <c r="B51" s="217" t="s">
        <v>80</v>
      </c>
      <c r="C51" s="231">
        <v>320.45</v>
      </c>
      <c r="D51" s="232">
        <v>319.88333333333338</v>
      </c>
      <c r="E51" s="232">
        <v>316.76666666666677</v>
      </c>
      <c r="F51" s="232">
        <v>313.08333333333337</v>
      </c>
      <c r="G51" s="232">
        <v>309.96666666666675</v>
      </c>
      <c r="H51" s="232">
        <v>323.56666666666678</v>
      </c>
      <c r="I51" s="232">
        <v>326.68333333333345</v>
      </c>
      <c r="J51" s="232">
        <v>330.36666666666679</v>
      </c>
      <c r="K51" s="231">
        <v>323</v>
      </c>
      <c r="L51" s="231">
        <v>316.2</v>
      </c>
      <c r="M51" s="231">
        <v>40.892740000000003</v>
      </c>
      <c r="N51" s="1"/>
      <c r="O51" s="1"/>
    </row>
    <row r="52" spans="1:15" ht="12.75" customHeight="1">
      <c r="A52" s="214">
        <v>43</v>
      </c>
      <c r="B52" s="217" t="s">
        <v>75</v>
      </c>
      <c r="C52" s="231">
        <v>772.15</v>
      </c>
      <c r="D52" s="232">
        <v>773.43333333333339</v>
      </c>
      <c r="E52" s="232">
        <v>765.21666666666681</v>
      </c>
      <c r="F52" s="232">
        <v>758.28333333333342</v>
      </c>
      <c r="G52" s="232">
        <v>750.06666666666683</v>
      </c>
      <c r="H52" s="232">
        <v>780.36666666666679</v>
      </c>
      <c r="I52" s="232">
        <v>788.58333333333348</v>
      </c>
      <c r="J52" s="232">
        <v>795.51666666666677</v>
      </c>
      <c r="K52" s="231">
        <v>781.65</v>
      </c>
      <c r="L52" s="231">
        <v>766.5</v>
      </c>
      <c r="M52" s="231">
        <v>32.618980000000001</v>
      </c>
      <c r="N52" s="1"/>
      <c r="O52" s="1"/>
    </row>
    <row r="53" spans="1:15" ht="12.75" customHeight="1">
      <c r="A53" s="214">
        <v>44</v>
      </c>
      <c r="B53" s="217" t="s">
        <v>77</v>
      </c>
      <c r="C53" s="231">
        <v>222.25</v>
      </c>
      <c r="D53" s="232">
        <v>223.9</v>
      </c>
      <c r="E53" s="232">
        <v>219.8</v>
      </c>
      <c r="F53" s="232">
        <v>217.35</v>
      </c>
      <c r="G53" s="232">
        <v>213.25</v>
      </c>
      <c r="H53" s="232">
        <v>226.35000000000002</v>
      </c>
      <c r="I53" s="232">
        <v>230.45</v>
      </c>
      <c r="J53" s="232">
        <v>232.90000000000003</v>
      </c>
      <c r="K53" s="231">
        <v>228</v>
      </c>
      <c r="L53" s="231">
        <v>221.45</v>
      </c>
      <c r="M53" s="231">
        <v>25.126290000000001</v>
      </c>
      <c r="N53" s="1"/>
      <c r="O53" s="1"/>
    </row>
    <row r="54" spans="1:15" ht="12.75" customHeight="1">
      <c r="A54" s="214">
        <v>45</v>
      </c>
      <c r="B54" s="217" t="s">
        <v>78</v>
      </c>
      <c r="C54" s="231">
        <v>18311.95</v>
      </c>
      <c r="D54" s="232">
        <v>18337.75</v>
      </c>
      <c r="E54" s="232">
        <v>18206.2</v>
      </c>
      <c r="F54" s="232">
        <v>18100.45</v>
      </c>
      <c r="G54" s="232">
        <v>17968.900000000001</v>
      </c>
      <c r="H54" s="232">
        <v>18443.5</v>
      </c>
      <c r="I54" s="232">
        <v>18575.050000000003</v>
      </c>
      <c r="J54" s="232">
        <v>18680.8</v>
      </c>
      <c r="K54" s="231">
        <v>18469.3</v>
      </c>
      <c r="L54" s="231">
        <v>18232</v>
      </c>
      <c r="M54" s="231">
        <v>0.24229999999999999</v>
      </c>
      <c r="N54" s="1"/>
      <c r="O54" s="1"/>
    </row>
    <row r="55" spans="1:15" ht="12.75" customHeight="1">
      <c r="A55" s="214">
        <v>46</v>
      </c>
      <c r="B55" s="217" t="s">
        <v>81</v>
      </c>
      <c r="C55" s="231">
        <v>4484.5</v>
      </c>
      <c r="D55" s="232">
        <v>4501.0333333333328</v>
      </c>
      <c r="E55" s="232">
        <v>4461.1666666666661</v>
      </c>
      <c r="F55" s="232">
        <v>4437.833333333333</v>
      </c>
      <c r="G55" s="232">
        <v>4397.9666666666662</v>
      </c>
      <c r="H55" s="232">
        <v>4524.3666666666659</v>
      </c>
      <c r="I55" s="232">
        <v>4564.2333333333327</v>
      </c>
      <c r="J55" s="232">
        <v>4587.5666666666657</v>
      </c>
      <c r="K55" s="231">
        <v>4540.8999999999996</v>
      </c>
      <c r="L55" s="231">
        <v>4477.7</v>
      </c>
      <c r="M55" s="231">
        <v>2.6291799999999999</v>
      </c>
      <c r="N55" s="1"/>
      <c r="O55" s="1"/>
    </row>
    <row r="56" spans="1:15" ht="12.75" customHeight="1">
      <c r="A56" s="214">
        <v>47</v>
      </c>
      <c r="B56" s="217" t="s">
        <v>82</v>
      </c>
      <c r="C56" s="231">
        <v>274.14999999999998</v>
      </c>
      <c r="D56" s="232">
        <v>274.21666666666664</v>
      </c>
      <c r="E56" s="232">
        <v>270.43333333333328</v>
      </c>
      <c r="F56" s="232">
        <v>266.71666666666664</v>
      </c>
      <c r="G56" s="232">
        <v>262.93333333333328</v>
      </c>
      <c r="H56" s="232">
        <v>277.93333333333328</v>
      </c>
      <c r="I56" s="232">
        <v>281.7166666666667</v>
      </c>
      <c r="J56" s="232">
        <v>285.43333333333328</v>
      </c>
      <c r="K56" s="231">
        <v>278</v>
      </c>
      <c r="L56" s="231">
        <v>270.5</v>
      </c>
      <c r="M56" s="231">
        <v>92.324539999999999</v>
      </c>
      <c r="N56" s="1"/>
      <c r="O56" s="1"/>
    </row>
    <row r="57" spans="1:15" ht="12.75" customHeight="1">
      <c r="A57" s="214">
        <v>48</v>
      </c>
      <c r="B57" s="217" t="s">
        <v>83</v>
      </c>
      <c r="C57" s="231">
        <v>765.4</v>
      </c>
      <c r="D57" s="232">
        <v>767.34999999999991</v>
      </c>
      <c r="E57" s="232">
        <v>760.64999999999986</v>
      </c>
      <c r="F57" s="232">
        <v>755.9</v>
      </c>
      <c r="G57" s="232">
        <v>749.19999999999993</v>
      </c>
      <c r="H57" s="232">
        <v>772.0999999999998</v>
      </c>
      <c r="I57" s="232">
        <v>778.79999999999984</v>
      </c>
      <c r="J57" s="232">
        <v>783.54999999999973</v>
      </c>
      <c r="K57" s="231">
        <v>774.05</v>
      </c>
      <c r="L57" s="231">
        <v>762.6</v>
      </c>
      <c r="M57" s="231">
        <v>6.7597500000000004</v>
      </c>
      <c r="N57" s="1"/>
      <c r="O57" s="1"/>
    </row>
    <row r="58" spans="1:15" ht="12.75" customHeight="1">
      <c r="A58" s="214">
        <v>49</v>
      </c>
      <c r="B58" s="217" t="s">
        <v>84</v>
      </c>
      <c r="C58" s="231">
        <v>962.55</v>
      </c>
      <c r="D58" s="232">
        <v>964.79999999999984</v>
      </c>
      <c r="E58" s="232">
        <v>956.79999999999973</v>
      </c>
      <c r="F58" s="232">
        <v>951.04999999999984</v>
      </c>
      <c r="G58" s="232">
        <v>943.04999999999973</v>
      </c>
      <c r="H58" s="232">
        <v>970.54999999999973</v>
      </c>
      <c r="I58" s="232">
        <v>978.55</v>
      </c>
      <c r="J58" s="232">
        <v>984.29999999999973</v>
      </c>
      <c r="K58" s="231">
        <v>972.8</v>
      </c>
      <c r="L58" s="231">
        <v>959.05</v>
      </c>
      <c r="M58" s="231">
        <v>16.029530000000001</v>
      </c>
      <c r="N58" s="1"/>
      <c r="O58" s="1"/>
    </row>
    <row r="59" spans="1:15" ht="12.75" customHeight="1">
      <c r="A59" s="214">
        <v>50</v>
      </c>
      <c r="B59" s="217" t="s">
        <v>804</v>
      </c>
      <c r="C59" s="231">
        <v>1408.7</v>
      </c>
      <c r="D59" s="232">
        <v>1413.6499999999999</v>
      </c>
      <c r="E59" s="232">
        <v>1398.2999999999997</v>
      </c>
      <c r="F59" s="232">
        <v>1387.8999999999999</v>
      </c>
      <c r="G59" s="232">
        <v>1372.5499999999997</v>
      </c>
      <c r="H59" s="232">
        <v>1424.0499999999997</v>
      </c>
      <c r="I59" s="232">
        <v>1439.3999999999996</v>
      </c>
      <c r="J59" s="232">
        <v>1449.7999999999997</v>
      </c>
      <c r="K59" s="231">
        <v>1429</v>
      </c>
      <c r="L59" s="231">
        <v>1403.25</v>
      </c>
      <c r="M59" s="231">
        <v>0.28660999999999998</v>
      </c>
      <c r="N59" s="1"/>
      <c r="O59" s="1"/>
    </row>
    <row r="60" spans="1:15" ht="12.75" customHeight="1">
      <c r="A60" s="214">
        <v>51</v>
      </c>
      <c r="B60" s="217" t="s">
        <v>85</v>
      </c>
      <c r="C60" s="231">
        <v>211.85</v>
      </c>
      <c r="D60" s="232">
        <v>213.1</v>
      </c>
      <c r="E60" s="232">
        <v>210.35</v>
      </c>
      <c r="F60" s="232">
        <v>208.85</v>
      </c>
      <c r="G60" s="232">
        <v>206.1</v>
      </c>
      <c r="H60" s="232">
        <v>214.6</v>
      </c>
      <c r="I60" s="232">
        <v>217.35</v>
      </c>
      <c r="J60" s="232">
        <v>218.85</v>
      </c>
      <c r="K60" s="231">
        <v>215.85</v>
      </c>
      <c r="L60" s="231">
        <v>211.6</v>
      </c>
      <c r="M60" s="231">
        <v>60.038519999999998</v>
      </c>
      <c r="N60" s="1"/>
      <c r="O60" s="1"/>
    </row>
    <row r="61" spans="1:15" ht="12.75" customHeight="1">
      <c r="A61" s="214">
        <v>52</v>
      </c>
      <c r="B61" s="217" t="s">
        <v>87</v>
      </c>
      <c r="C61" s="231">
        <v>4342.55</v>
      </c>
      <c r="D61" s="232">
        <v>4330.1499999999996</v>
      </c>
      <c r="E61" s="232">
        <v>4291.2999999999993</v>
      </c>
      <c r="F61" s="232">
        <v>4240.0499999999993</v>
      </c>
      <c r="G61" s="232">
        <v>4201.1999999999989</v>
      </c>
      <c r="H61" s="232">
        <v>4381.3999999999996</v>
      </c>
      <c r="I61" s="232">
        <v>4420.25</v>
      </c>
      <c r="J61" s="232">
        <v>4471.5</v>
      </c>
      <c r="K61" s="231">
        <v>4369</v>
      </c>
      <c r="L61" s="231">
        <v>4278.8999999999996</v>
      </c>
      <c r="M61" s="231">
        <v>2.9841000000000002</v>
      </c>
      <c r="N61" s="1"/>
      <c r="O61" s="1"/>
    </row>
    <row r="62" spans="1:15" ht="12.75" customHeight="1">
      <c r="A62" s="214">
        <v>53</v>
      </c>
      <c r="B62" s="217" t="s">
        <v>88</v>
      </c>
      <c r="C62" s="231">
        <v>1457.55</v>
      </c>
      <c r="D62" s="232">
        <v>1453.4666666666665</v>
      </c>
      <c r="E62" s="232">
        <v>1447.2833333333328</v>
      </c>
      <c r="F62" s="232">
        <v>1437.0166666666664</v>
      </c>
      <c r="G62" s="232">
        <v>1430.8333333333328</v>
      </c>
      <c r="H62" s="232">
        <v>1463.7333333333329</v>
      </c>
      <c r="I62" s="232">
        <v>1469.9166666666667</v>
      </c>
      <c r="J62" s="232">
        <v>1480.1833333333329</v>
      </c>
      <c r="K62" s="231">
        <v>1459.65</v>
      </c>
      <c r="L62" s="231">
        <v>1443.2</v>
      </c>
      <c r="M62" s="231">
        <v>2.2929599999999999</v>
      </c>
      <c r="N62" s="1"/>
      <c r="O62" s="1"/>
    </row>
    <row r="63" spans="1:15" ht="12.75" customHeight="1">
      <c r="A63" s="214">
        <v>54</v>
      </c>
      <c r="B63" s="217" t="s">
        <v>89</v>
      </c>
      <c r="C63" s="231">
        <v>586.9</v>
      </c>
      <c r="D63" s="232">
        <v>589.20000000000005</v>
      </c>
      <c r="E63" s="232">
        <v>582.15000000000009</v>
      </c>
      <c r="F63" s="232">
        <v>577.40000000000009</v>
      </c>
      <c r="G63" s="232">
        <v>570.35000000000014</v>
      </c>
      <c r="H63" s="232">
        <v>593.95000000000005</v>
      </c>
      <c r="I63" s="232">
        <v>601</v>
      </c>
      <c r="J63" s="232">
        <v>605.75</v>
      </c>
      <c r="K63" s="231">
        <v>596.25</v>
      </c>
      <c r="L63" s="231">
        <v>584.45000000000005</v>
      </c>
      <c r="M63" s="231">
        <v>45.159239999999997</v>
      </c>
      <c r="N63" s="1"/>
      <c r="O63" s="1"/>
    </row>
    <row r="64" spans="1:15" ht="12.75" customHeight="1">
      <c r="A64" s="214">
        <v>55</v>
      </c>
      <c r="B64" s="217" t="s">
        <v>90</v>
      </c>
      <c r="C64" s="231">
        <v>889.9</v>
      </c>
      <c r="D64" s="232">
        <v>892.93333333333339</v>
      </c>
      <c r="E64" s="232">
        <v>881.96666666666681</v>
      </c>
      <c r="F64" s="232">
        <v>874.03333333333342</v>
      </c>
      <c r="G64" s="232">
        <v>863.06666666666683</v>
      </c>
      <c r="H64" s="232">
        <v>900.86666666666679</v>
      </c>
      <c r="I64" s="232">
        <v>911.83333333333348</v>
      </c>
      <c r="J64" s="232">
        <v>919.76666666666677</v>
      </c>
      <c r="K64" s="231">
        <v>903.9</v>
      </c>
      <c r="L64" s="231">
        <v>885</v>
      </c>
      <c r="M64" s="231">
        <v>4.2142099999999996</v>
      </c>
      <c r="N64" s="1"/>
      <c r="O64" s="1"/>
    </row>
    <row r="65" spans="1:15" ht="12.75" customHeight="1">
      <c r="A65" s="214">
        <v>56</v>
      </c>
      <c r="B65" s="217" t="s">
        <v>246</v>
      </c>
      <c r="C65" s="231">
        <v>296.64999999999998</v>
      </c>
      <c r="D65" s="232">
        <v>295.55</v>
      </c>
      <c r="E65" s="232">
        <v>293.10000000000002</v>
      </c>
      <c r="F65" s="232">
        <v>289.55</v>
      </c>
      <c r="G65" s="232">
        <v>287.10000000000002</v>
      </c>
      <c r="H65" s="232">
        <v>299.10000000000002</v>
      </c>
      <c r="I65" s="232">
        <v>301.54999999999995</v>
      </c>
      <c r="J65" s="232">
        <v>305.10000000000002</v>
      </c>
      <c r="K65" s="231">
        <v>298</v>
      </c>
      <c r="L65" s="231">
        <v>292</v>
      </c>
      <c r="M65" s="231">
        <v>7.6488300000000002</v>
      </c>
      <c r="N65" s="1"/>
      <c r="O65" s="1"/>
    </row>
    <row r="66" spans="1:15" ht="12.75" customHeight="1">
      <c r="A66" s="214">
        <v>57</v>
      </c>
      <c r="B66" s="217" t="s">
        <v>92</v>
      </c>
      <c r="C66" s="231">
        <v>1579.35</v>
      </c>
      <c r="D66" s="232">
        <v>1577.8666666666668</v>
      </c>
      <c r="E66" s="232">
        <v>1566.7833333333335</v>
      </c>
      <c r="F66" s="232">
        <v>1554.2166666666667</v>
      </c>
      <c r="G66" s="232">
        <v>1543.1333333333334</v>
      </c>
      <c r="H66" s="232">
        <v>1590.4333333333336</v>
      </c>
      <c r="I66" s="232">
        <v>1601.5166666666667</v>
      </c>
      <c r="J66" s="232">
        <v>1614.0833333333337</v>
      </c>
      <c r="K66" s="231">
        <v>1588.95</v>
      </c>
      <c r="L66" s="231">
        <v>1565.3</v>
      </c>
      <c r="M66" s="231">
        <v>7.7897999999999996</v>
      </c>
      <c r="N66" s="1"/>
      <c r="O66" s="1"/>
    </row>
    <row r="67" spans="1:15" ht="12.75" customHeight="1">
      <c r="A67" s="214">
        <v>58</v>
      </c>
      <c r="B67" s="217" t="s">
        <v>97</v>
      </c>
      <c r="C67" s="231">
        <v>348.6</v>
      </c>
      <c r="D67" s="232">
        <v>350.61666666666662</v>
      </c>
      <c r="E67" s="232">
        <v>345.03333333333325</v>
      </c>
      <c r="F67" s="232">
        <v>341.46666666666664</v>
      </c>
      <c r="G67" s="232">
        <v>335.88333333333327</v>
      </c>
      <c r="H67" s="232">
        <v>354.18333333333322</v>
      </c>
      <c r="I67" s="232">
        <v>359.76666666666659</v>
      </c>
      <c r="J67" s="232">
        <v>363.3333333333332</v>
      </c>
      <c r="K67" s="231">
        <v>356.2</v>
      </c>
      <c r="L67" s="231">
        <v>347.05</v>
      </c>
      <c r="M67" s="231">
        <v>33.266069999999999</v>
      </c>
      <c r="N67" s="1"/>
      <c r="O67" s="1"/>
    </row>
    <row r="68" spans="1:15" ht="12.75" customHeight="1">
      <c r="A68" s="214">
        <v>59</v>
      </c>
      <c r="B68" s="217" t="s">
        <v>93</v>
      </c>
      <c r="C68" s="231">
        <v>533.20000000000005</v>
      </c>
      <c r="D68" s="232">
        <v>532.76666666666677</v>
      </c>
      <c r="E68" s="232">
        <v>530.03333333333353</v>
      </c>
      <c r="F68" s="232">
        <v>526.86666666666679</v>
      </c>
      <c r="G68" s="232">
        <v>524.13333333333355</v>
      </c>
      <c r="H68" s="232">
        <v>535.93333333333351</v>
      </c>
      <c r="I68" s="232">
        <v>538.66666666666686</v>
      </c>
      <c r="J68" s="232">
        <v>541.83333333333348</v>
      </c>
      <c r="K68" s="231">
        <v>535.5</v>
      </c>
      <c r="L68" s="231">
        <v>529.6</v>
      </c>
      <c r="M68" s="231">
        <v>9.2275399999999994</v>
      </c>
      <c r="N68" s="1"/>
      <c r="O68" s="1"/>
    </row>
    <row r="69" spans="1:15" ht="12.75" customHeight="1">
      <c r="A69" s="214">
        <v>60</v>
      </c>
      <c r="B69" s="217" t="s">
        <v>247</v>
      </c>
      <c r="C69" s="231">
        <v>1912.95</v>
      </c>
      <c r="D69" s="232">
        <v>1897.3333333333333</v>
      </c>
      <c r="E69" s="232">
        <v>1875.6666666666665</v>
      </c>
      <c r="F69" s="232">
        <v>1838.3833333333332</v>
      </c>
      <c r="G69" s="232">
        <v>1816.7166666666665</v>
      </c>
      <c r="H69" s="232">
        <v>1934.6166666666666</v>
      </c>
      <c r="I69" s="232">
        <v>1956.2833333333331</v>
      </c>
      <c r="J69" s="232">
        <v>1993.5666666666666</v>
      </c>
      <c r="K69" s="231">
        <v>1919</v>
      </c>
      <c r="L69" s="231">
        <v>1860.05</v>
      </c>
      <c r="M69" s="231">
        <v>4.8320800000000004</v>
      </c>
      <c r="N69" s="1"/>
      <c r="O69" s="1"/>
    </row>
    <row r="70" spans="1:15" ht="12.75" customHeight="1">
      <c r="A70" s="214">
        <v>61</v>
      </c>
      <c r="B70" s="217" t="s">
        <v>94</v>
      </c>
      <c r="C70" s="231">
        <v>1795.45</v>
      </c>
      <c r="D70" s="232">
        <v>1793.5666666666666</v>
      </c>
      <c r="E70" s="232">
        <v>1772.8833333333332</v>
      </c>
      <c r="F70" s="232">
        <v>1750.3166666666666</v>
      </c>
      <c r="G70" s="232">
        <v>1729.6333333333332</v>
      </c>
      <c r="H70" s="232">
        <v>1816.1333333333332</v>
      </c>
      <c r="I70" s="232">
        <v>1836.8166666666666</v>
      </c>
      <c r="J70" s="232">
        <v>1859.3833333333332</v>
      </c>
      <c r="K70" s="231">
        <v>1814.25</v>
      </c>
      <c r="L70" s="231">
        <v>1771</v>
      </c>
      <c r="M70" s="231">
        <v>3.4952200000000002</v>
      </c>
      <c r="N70" s="1"/>
      <c r="O70" s="1"/>
    </row>
    <row r="71" spans="1:15" ht="12.75" customHeight="1">
      <c r="A71" s="214">
        <v>62</v>
      </c>
      <c r="B71" s="217" t="s">
        <v>846</v>
      </c>
      <c r="C71" s="231">
        <v>335.9</v>
      </c>
      <c r="D71" s="232">
        <v>339.36666666666662</v>
      </c>
      <c r="E71" s="232">
        <v>331.03333333333325</v>
      </c>
      <c r="F71" s="232">
        <v>326.16666666666663</v>
      </c>
      <c r="G71" s="232">
        <v>317.83333333333326</v>
      </c>
      <c r="H71" s="232">
        <v>344.23333333333323</v>
      </c>
      <c r="I71" s="232">
        <v>352.56666666666661</v>
      </c>
      <c r="J71" s="232">
        <v>357.43333333333322</v>
      </c>
      <c r="K71" s="231">
        <v>347.7</v>
      </c>
      <c r="L71" s="231">
        <v>334.5</v>
      </c>
      <c r="M71" s="231">
        <v>161.49472</v>
      </c>
      <c r="N71" s="1"/>
      <c r="O71" s="1"/>
    </row>
    <row r="72" spans="1:15" ht="12.75" customHeight="1">
      <c r="A72" s="214">
        <v>63</v>
      </c>
      <c r="B72" s="217" t="s">
        <v>95</v>
      </c>
      <c r="C72" s="231">
        <v>2920.55</v>
      </c>
      <c r="D72" s="232">
        <v>2920.5</v>
      </c>
      <c r="E72" s="232">
        <v>2904.4</v>
      </c>
      <c r="F72" s="232">
        <v>2888.25</v>
      </c>
      <c r="G72" s="232">
        <v>2872.15</v>
      </c>
      <c r="H72" s="232">
        <v>2936.65</v>
      </c>
      <c r="I72" s="232">
        <v>2952.7500000000005</v>
      </c>
      <c r="J72" s="232">
        <v>2968.9</v>
      </c>
      <c r="K72" s="231">
        <v>2936.6</v>
      </c>
      <c r="L72" s="231">
        <v>2904.35</v>
      </c>
      <c r="M72" s="231">
        <v>4.6136799999999996</v>
      </c>
      <c r="N72" s="1"/>
      <c r="O72" s="1"/>
    </row>
    <row r="73" spans="1:15" ht="12.75" customHeight="1">
      <c r="A73" s="214">
        <v>64</v>
      </c>
      <c r="B73" s="217" t="s">
        <v>249</v>
      </c>
      <c r="C73" s="231">
        <v>2644.2</v>
      </c>
      <c r="D73" s="232">
        <v>2663.8166666666666</v>
      </c>
      <c r="E73" s="232">
        <v>2616.583333333333</v>
      </c>
      <c r="F73" s="232">
        <v>2588.9666666666662</v>
      </c>
      <c r="G73" s="232">
        <v>2541.7333333333327</v>
      </c>
      <c r="H73" s="232">
        <v>2691.4333333333334</v>
      </c>
      <c r="I73" s="232">
        <v>2738.666666666667</v>
      </c>
      <c r="J73" s="232">
        <v>2766.2833333333338</v>
      </c>
      <c r="K73" s="231">
        <v>2711.05</v>
      </c>
      <c r="L73" s="231">
        <v>2636.2</v>
      </c>
      <c r="M73" s="231">
        <v>2.7086700000000001</v>
      </c>
      <c r="N73" s="1"/>
      <c r="O73" s="1"/>
    </row>
    <row r="74" spans="1:15" ht="12.75" customHeight="1">
      <c r="A74" s="214">
        <v>65</v>
      </c>
      <c r="B74" s="217" t="s">
        <v>143</v>
      </c>
      <c r="C74" s="231">
        <v>1939.8</v>
      </c>
      <c r="D74" s="232">
        <v>1945.6333333333332</v>
      </c>
      <c r="E74" s="232">
        <v>1906.5166666666664</v>
      </c>
      <c r="F74" s="232">
        <v>1873.2333333333331</v>
      </c>
      <c r="G74" s="232">
        <v>1834.1166666666663</v>
      </c>
      <c r="H74" s="232">
        <v>1978.9166666666665</v>
      </c>
      <c r="I74" s="232">
        <v>2018.0333333333333</v>
      </c>
      <c r="J74" s="232">
        <v>2051.3166666666666</v>
      </c>
      <c r="K74" s="231">
        <v>1984.75</v>
      </c>
      <c r="L74" s="231">
        <v>1912.35</v>
      </c>
      <c r="M74" s="231">
        <v>1.8402400000000001</v>
      </c>
      <c r="N74" s="1"/>
      <c r="O74" s="1"/>
    </row>
    <row r="75" spans="1:15" ht="12.75" customHeight="1">
      <c r="A75" s="214">
        <v>66</v>
      </c>
      <c r="B75" s="217" t="s">
        <v>98</v>
      </c>
      <c r="C75" s="231">
        <v>4476.7</v>
      </c>
      <c r="D75" s="232">
        <v>4488.7666666666664</v>
      </c>
      <c r="E75" s="232">
        <v>4457.333333333333</v>
      </c>
      <c r="F75" s="232">
        <v>4437.9666666666662</v>
      </c>
      <c r="G75" s="232">
        <v>4406.5333333333328</v>
      </c>
      <c r="H75" s="232">
        <v>4508.1333333333332</v>
      </c>
      <c r="I75" s="232">
        <v>4539.5666666666675</v>
      </c>
      <c r="J75" s="232">
        <v>4558.9333333333334</v>
      </c>
      <c r="K75" s="231">
        <v>4520.2</v>
      </c>
      <c r="L75" s="231">
        <v>4469.3999999999996</v>
      </c>
      <c r="M75" s="231">
        <v>1.76461</v>
      </c>
      <c r="N75" s="1"/>
      <c r="O75" s="1"/>
    </row>
    <row r="76" spans="1:15" ht="12.75" customHeight="1">
      <c r="A76" s="214">
        <v>67</v>
      </c>
      <c r="B76" s="217" t="s">
        <v>99</v>
      </c>
      <c r="C76" s="231">
        <v>3249.7</v>
      </c>
      <c r="D76" s="232">
        <v>3244.9833333333336</v>
      </c>
      <c r="E76" s="232">
        <v>3219.8166666666671</v>
      </c>
      <c r="F76" s="232">
        <v>3189.9333333333334</v>
      </c>
      <c r="G76" s="232">
        <v>3164.7666666666669</v>
      </c>
      <c r="H76" s="232">
        <v>3274.8666666666672</v>
      </c>
      <c r="I76" s="232">
        <v>3300.0333333333333</v>
      </c>
      <c r="J76" s="232">
        <v>3329.9166666666674</v>
      </c>
      <c r="K76" s="231">
        <v>3270.15</v>
      </c>
      <c r="L76" s="231">
        <v>3215.1</v>
      </c>
      <c r="M76" s="231">
        <v>5.7037899999999997</v>
      </c>
      <c r="N76" s="1"/>
      <c r="O76" s="1"/>
    </row>
    <row r="77" spans="1:15" ht="12.75" customHeight="1">
      <c r="A77" s="214">
        <v>68</v>
      </c>
      <c r="B77" s="217" t="s">
        <v>250</v>
      </c>
      <c r="C77" s="231">
        <v>392.5</v>
      </c>
      <c r="D77" s="232">
        <v>391.66666666666669</v>
      </c>
      <c r="E77" s="232">
        <v>387.38333333333338</v>
      </c>
      <c r="F77" s="232">
        <v>382.26666666666671</v>
      </c>
      <c r="G77" s="232">
        <v>377.98333333333341</v>
      </c>
      <c r="H77" s="232">
        <v>396.78333333333336</v>
      </c>
      <c r="I77" s="232">
        <v>401.06666666666666</v>
      </c>
      <c r="J77" s="232">
        <v>406.18333333333334</v>
      </c>
      <c r="K77" s="231">
        <v>395.95</v>
      </c>
      <c r="L77" s="231">
        <v>386.55</v>
      </c>
      <c r="M77" s="231">
        <v>2.4671799999999999</v>
      </c>
      <c r="N77" s="1"/>
      <c r="O77" s="1"/>
    </row>
    <row r="78" spans="1:15" ht="12.75" customHeight="1">
      <c r="A78" s="214">
        <v>69</v>
      </c>
      <c r="B78" s="217" t="s">
        <v>100</v>
      </c>
      <c r="C78" s="231">
        <v>2087.9</v>
      </c>
      <c r="D78" s="232">
        <v>2095.6333333333332</v>
      </c>
      <c r="E78" s="232">
        <v>2071.2666666666664</v>
      </c>
      <c r="F78" s="232">
        <v>2054.6333333333332</v>
      </c>
      <c r="G78" s="232">
        <v>2030.2666666666664</v>
      </c>
      <c r="H78" s="232">
        <v>2112.2666666666664</v>
      </c>
      <c r="I78" s="232">
        <v>2136.6333333333332</v>
      </c>
      <c r="J78" s="232">
        <v>2153.2666666666664</v>
      </c>
      <c r="K78" s="231">
        <v>2120</v>
      </c>
      <c r="L78" s="231">
        <v>2079</v>
      </c>
      <c r="M78" s="231">
        <v>2.2816299999999998</v>
      </c>
      <c r="N78" s="1"/>
      <c r="O78" s="1"/>
    </row>
    <row r="79" spans="1:15" ht="12.75" customHeight="1">
      <c r="A79" s="214">
        <v>70</v>
      </c>
      <c r="B79" s="217" t="s">
        <v>805</v>
      </c>
      <c r="C79" s="231">
        <v>144.30000000000001</v>
      </c>
      <c r="D79" s="232">
        <v>144.60000000000002</v>
      </c>
      <c r="E79" s="232">
        <v>142.30000000000004</v>
      </c>
      <c r="F79" s="232">
        <v>140.30000000000001</v>
      </c>
      <c r="G79" s="232">
        <v>138.00000000000003</v>
      </c>
      <c r="H79" s="232">
        <v>146.60000000000005</v>
      </c>
      <c r="I79" s="232">
        <v>148.9</v>
      </c>
      <c r="J79" s="232">
        <v>150.90000000000006</v>
      </c>
      <c r="K79" s="231">
        <v>146.9</v>
      </c>
      <c r="L79" s="231">
        <v>142.6</v>
      </c>
      <c r="M79" s="231">
        <v>68.983779999999996</v>
      </c>
      <c r="N79" s="1"/>
      <c r="O79" s="1"/>
    </row>
    <row r="80" spans="1:15" ht="12.75" customHeight="1">
      <c r="A80" s="214">
        <v>71</v>
      </c>
      <c r="B80" s="217" t="s">
        <v>102</v>
      </c>
      <c r="C80" s="231">
        <v>125.2</v>
      </c>
      <c r="D80" s="232">
        <v>125.75</v>
      </c>
      <c r="E80" s="232">
        <v>124.25</v>
      </c>
      <c r="F80" s="232">
        <v>123.3</v>
      </c>
      <c r="G80" s="232">
        <v>121.8</v>
      </c>
      <c r="H80" s="232">
        <v>126.7</v>
      </c>
      <c r="I80" s="232">
        <v>128.19999999999999</v>
      </c>
      <c r="J80" s="232">
        <v>129.15</v>
      </c>
      <c r="K80" s="231">
        <v>127.25</v>
      </c>
      <c r="L80" s="231">
        <v>124.8</v>
      </c>
      <c r="M80" s="231">
        <v>52.833509999999997</v>
      </c>
      <c r="N80" s="1"/>
      <c r="O80" s="1"/>
    </row>
    <row r="81" spans="1:15" ht="12.75" customHeight="1">
      <c r="A81" s="214">
        <v>72</v>
      </c>
      <c r="B81" s="217" t="s">
        <v>252</v>
      </c>
      <c r="C81" s="231">
        <v>273.60000000000002</v>
      </c>
      <c r="D81" s="232">
        <v>275.06666666666666</v>
      </c>
      <c r="E81" s="232">
        <v>270.38333333333333</v>
      </c>
      <c r="F81" s="232">
        <v>267.16666666666669</v>
      </c>
      <c r="G81" s="232">
        <v>262.48333333333335</v>
      </c>
      <c r="H81" s="232">
        <v>278.2833333333333</v>
      </c>
      <c r="I81" s="232">
        <v>282.96666666666658</v>
      </c>
      <c r="J81" s="232">
        <v>286.18333333333328</v>
      </c>
      <c r="K81" s="231">
        <v>279.75</v>
      </c>
      <c r="L81" s="231">
        <v>271.85000000000002</v>
      </c>
      <c r="M81" s="231">
        <v>4.0395099999999999</v>
      </c>
      <c r="N81" s="1"/>
      <c r="O81" s="1"/>
    </row>
    <row r="82" spans="1:15" ht="12.75" customHeight="1">
      <c r="A82" s="214">
        <v>73</v>
      </c>
      <c r="B82" s="217" t="s">
        <v>103</v>
      </c>
      <c r="C82" s="231">
        <v>95.55</v>
      </c>
      <c r="D82" s="232">
        <v>94.90000000000002</v>
      </c>
      <c r="E82" s="232">
        <v>93.80000000000004</v>
      </c>
      <c r="F82" s="232">
        <v>92.050000000000026</v>
      </c>
      <c r="G82" s="232">
        <v>90.950000000000045</v>
      </c>
      <c r="H82" s="232">
        <v>96.650000000000034</v>
      </c>
      <c r="I82" s="232">
        <v>97.750000000000028</v>
      </c>
      <c r="J82" s="232">
        <v>99.500000000000028</v>
      </c>
      <c r="K82" s="231">
        <v>96</v>
      </c>
      <c r="L82" s="231">
        <v>93.15</v>
      </c>
      <c r="M82" s="231">
        <v>97.212729999999993</v>
      </c>
      <c r="N82" s="1"/>
      <c r="O82" s="1"/>
    </row>
    <row r="83" spans="1:15" ht="12.75" customHeight="1">
      <c r="A83" s="214">
        <v>74</v>
      </c>
      <c r="B83" s="217" t="s">
        <v>253</v>
      </c>
      <c r="C83" s="231">
        <v>1326.5</v>
      </c>
      <c r="D83" s="232">
        <v>1331.2333333333333</v>
      </c>
      <c r="E83" s="232">
        <v>1301.5166666666667</v>
      </c>
      <c r="F83" s="232">
        <v>1276.5333333333333</v>
      </c>
      <c r="G83" s="232">
        <v>1246.8166666666666</v>
      </c>
      <c r="H83" s="232">
        <v>1356.2166666666667</v>
      </c>
      <c r="I83" s="232">
        <v>1385.9333333333334</v>
      </c>
      <c r="J83" s="232">
        <v>1410.9166666666667</v>
      </c>
      <c r="K83" s="231">
        <v>1360.95</v>
      </c>
      <c r="L83" s="231">
        <v>1306.25</v>
      </c>
      <c r="M83" s="231">
        <v>6.1092199999999997</v>
      </c>
      <c r="N83" s="1"/>
      <c r="O83" s="1"/>
    </row>
    <row r="84" spans="1:15" ht="12.75" customHeight="1">
      <c r="A84" s="214">
        <v>75</v>
      </c>
      <c r="B84" s="217" t="s">
        <v>107</v>
      </c>
      <c r="C84" s="231">
        <v>929.9</v>
      </c>
      <c r="D84" s="232">
        <v>932.9666666666667</v>
      </c>
      <c r="E84" s="232">
        <v>921.93333333333339</v>
      </c>
      <c r="F84" s="232">
        <v>913.9666666666667</v>
      </c>
      <c r="G84" s="232">
        <v>902.93333333333339</v>
      </c>
      <c r="H84" s="232">
        <v>940.93333333333339</v>
      </c>
      <c r="I84" s="232">
        <v>951.9666666666667</v>
      </c>
      <c r="J84" s="232">
        <v>959.93333333333339</v>
      </c>
      <c r="K84" s="231">
        <v>944</v>
      </c>
      <c r="L84" s="231">
        <v>925</v>
      </c>
      <c r="M84" s="231">
        <v>8.0517900000000004</v>
      </c>
      <c r="N84" s="1"/>
      <c r="O84" s="1"/>
    </row>
    <row r="85" spans="1:15" ht="12.75" customHeight="1">
      <c r="A85" s="214">
        <v>76</v>
      </c>
      <c r="B85" s="217" t="s">
        <v>108</v>
      </c>
      <c r="C85" s="231">
        <v>1106.6500000000001</v>
      </c>
      <c r="D85" s="232">
        <v>1118.7833333333335</v>
      </c>
      <c r="E85" s="232">
        <v>1090.866666666667</v>
      </c>
      <c r="F85" s="232">
        <v>1075.0833333333335</v>
      </c>
      <c r="G85" s="232">
        <v>1047.166666666667</v>
      </c>
      <c r="H85" s="232">
        <v>1134.5666666666671</v>
      </c>
      <c r="I85" s="232">
        <v>1162.4833333333336</v>
      </c>
      <c r="J85" s="232">
        <v>1178.2666666666671</v>
      </c>
      <c r="K85" s="231">
        <v>1146.7</v>
      </c>
      <c r="L85" s="231">
        <v>1103</v>
      </c>
      <c r="M85" s="231">
        <v>7.6208999999999998</v>
      </c>
      <c r="N85" s="1"/>
      <c r="O85" s="1"/>
    </row>
    <row r="86" spans="1:15" ht="12.75" customHeight="1">
      <c r="A86" s="214">
        <v>77</v>
      </c>
      <c r="B86" s="217" t="s">
        <v>110</v>
      </c>
      <c r="C86" s="231">
        <v>1574.15</v>
      </c>
      <c r="D86" s="232">
        <v>1593</v>
      </c>
      <c r="E86" s="232">
        <v>1551.75</v>
      </c>
      <c r="F86" s="232">
        <v>1529.35</v>
      </c>
      <c r="G86" s="232">
        <v>1488.1</v>
      </c>
      <c r="H86" s="232">
        <v>1615.4</v>
      </c>
      <c r="I86" s="232">
        <v>1656.65</v>
      </c>
      <c r="J86" s="232">
        <v>1679.0500000000002</v>
      </c>
      <c r="K86" s="231">
        <v>1634.25</v>
      </c>
      <c r="L86" s="231">
        <v>1570.6</v>
      </c>
      <c r="M86" s="231">
        <v>10.52145</v>
      </c>
      <c r="N86" s="1"/>
      <c r="O86" s="1"/>
    </row>
    <row r="87" spans="1:15" ht="12.75" customHeight="1">
      <c r="A87" s="214">
        <v>78</v>
      </c>
      <c r="B87" s="217" t="s">
        <v>111</v>
      </c>
      <c r="C87" s="231">
        <v>502.7</v>
      </c>
      <c r="D87" s="232">
        <v>506.98333333333335</v>
      </c>
      <c r="E87" s="232">
        <v>495.9666666666667</v>
      </c>
      <c r="F87" s="232">
        <v>489.23333333333335</v>
      </c>
      <c r="G87" s="232">
        <v>478.2166666666667</v>
      </c>
      <c r="H87" s="232">
        <v>513.7166666666667</v>
      </c>
      <c r="I87" s="232">
        <v>524.73333333333335</v>
      </c>
      <c r="J87" s="232">
        <v>531.4666666666667</v>
      </c>
      <c r="K87" s="231">
        <v>518</v>
      </c>
      <c r="L87" s="231">
        <v>500.25</v>
      </c>
      <c r="M87" s="231">
        <v>14.298410000000001</v>
      </c>
      <c r="N87" s="1"/>
      <c r="O87" s="1"/>
    </row>
    <row r="88" spans="1:15" ht="12.75" customHeight="1">
      <c r="A88" s="214">
        <v>79</v>
      </c>
      <c r="B88" s="217" t="s">
        <v>256</v>
      </c>
      <c r="C88" s="231">
        <v>266.95</v>
      </c>
      <c r="D88" s="232">
        <v>267.76666666666665</v>
      </c>
      <c r="E88" s="232">
        <v>264.38333333333333</v>
      </c>
      <c r="F88" s="232">
        <v>261.81666666666666</v>
      </c>
      <c r="G88" s="232">
        <v>258.43333333333334</v>
      </c>
      <c r="H88" s="232">
        <v>270.33333333333331</v>
      </c>
      <c r="I88" s="232">
        <v>273.71666666666664</v>
      </c>
      <c r="J88" s="232">
        <v>276.2833333333333</v>
      </c>
      <c r="K88" s="231">
        <v>271.14999999999998</v>
      </c>
      <c r="L88" s="231">
        <v>265.2</v>
      </c>
      <c r="M88" s="231">
        <v>6.7166300000000003</v>
      </c>
      <c r="N88" s="1"/>
      <c r="O88" s="1"/>
    </row>
    <row r="89" spans="1:15" ht="12.75" customHeight="1">
      <c r="A89" s="214">
        <v>80</v>
      </c>
      <c r="B89" s="217" t="s">
        <v>113</v>
      </c>
      <c r="C89" s="231">
        <v>1092.5999999999999</v>
      </c>
      <c r="D89" s="232">
        <v>1096.0666666666666</v>
      </c>
      <c r="E89" s="232">
        <v>1086.5833333333333</v>
      </c>
      <c r="F89" s="232">
        <v>1080.5666666666666</v>
      </c>
      <c r="G89" s="232">
        <v>1071.0833333333333</v>
      </c>
      <c r="H89" s="232">
        <v>1102.0833333333333</v>
      </c>
      <c r="I89" s="232">
        <v>1111.5666666666668</v>
      </c>
      <c r="J89" s="232">
        <v>1117.5833333333333</v>
      </c>
      <c r="K89" s="231">
        <v>1105.55</v>
      </c>
      <c r="L89" s="231">
        <v>1090.05</v>
      </c>
      <c r="M89" s="231">
        <v>22.121939999999999</v>
      </c>
      <c r="N89" s="1"/>
      <c r="O89" s="1"/>
    </row>
    <row r="90" spans="1:15" ht="12.75" customHeight="1">
      <c r="A90" s="214">
        <v>81</v>
      </c>
      <c r="B90" s="217" t="s">
        <v>115</v>
      </c>
      <c r="C90" s="231">
        <v>1818.75</v>
      </c>
      <c r="D90" s="232">
        <v>1820.7166666666665</v>
      </c>
      <c r="E90" s="232">
        <v>1805.4333333333329</v>
      </c>
      <c r="F90" s="232">
        <v>1792.1166666666666</v>
      </c>
      <c r="G90" s="232">
        <v>1776.833333333333</v>
      </c>
      <c r="H90" s="232">
        <v>1834.0333333333328</v>
      </c>
      <c r="I90" s="232">
        <v>1849.3166666666662</v>
      </c>
      <c r="J90" s="232">
        <v>1862.6333333333328</v>
      </c>
      <c r="K90" s="231">
        <v>1836</v>
      </c>
      <c r="L90" s="231">
        <v>1807.4</v>
      </c>
      <c r="M90" s="231">
        <v>2.2382</v>
      </c>
      <c r="N90" s="1"/>
      <c r="O90" s="1"/>
    </row>
    <row r="91" spans="1:15" ht="12.75" customHeight="1">
      <c r="A91" s="214">
        <v>82</v>
      </c>
      <c r="B91" s="217" t="s">
        <v>116</v>
      </c>
      <c r="C91" s="231">
        <v>1614.2</v>
      </c>
      <c r="D91" s="232">
        <v>1621.7333333333333</v>
      </c>
      <c r="E91" s="232">
        <v>1601.5166666666667</v>
      </c>
      <c r="F91" s="232">
        <v>1588.8333333333333</v>
      </c>
      <c r="G91" s="232">
        <v>1568.6166666666666</v>
      </c>
      <c r="H91" s="232">
        <v>1634.4166666666667</v>
      </c>
      <c r="I91" s="232">
        <v>1654.6333333333334</v>
      </c>
      <c r="J91" s="232">
        <v>1667.3166666666668</v>
      </c>
      <c r="K91" s="231">
        <v>1641.95</v>
      </c>
      <c r="L91" s="231">
        <v>1609.05</v>
      </c>
      <c r="M91" s="231">
        <v>51.79551</v>
      </c>
      <c r="N91" s="1"/>
      <c r="O91" s="1"/>
    </row>
    <row r="92" spans="1:15" ht="12.75" customHeight="1">
      <c r="A92" s="214">
        <v>83</v>
      </c>
      <c r="B92" s="217" t="s">
        <v>117</v>
      </c>
      <c r="C92" s="231">
        <v>494.45</v>
      </c>
      <c r="D92" s="232">
        <v>496.23333333333335</v>
      </c>
      <c r="E92" s="232">
        <v>490.7166666666667</v>
      </c>
      <c r="F92" s="232">
        <v>486.98333333333335</v>
      </c>
      <c r="G92" s="232">
        <v>481.4666666666667</v>
      </c>
      <c r="H92" s="232">
        <v>499.9666666666667</v>
      </c>
      <c r="I92" s="232">
        <v>505.48333333333335</v>
      </c>
      <c r="J92" s="232">
        <v>509.2166666666667</v>
      </c>
      <c r="K92" s="231">
        <v>501.75</v>
      </c>
      <c r="L92" s="231">
        <v>492.5</v>
      </c>
      <c r="M92" s="231">
        <v>27.280460000000001</v>
      </c>
      <c r="N92" s="1"/>
      <c r="O92" s="1"/>
    </row>
    <row r="93" spans="1:15" ht="12.75" customHeight="1">
      <c r="A93" s="214">
        <v>84</v>
      </c>
      <c r="B93" s="217" t="s">
        <v>112</v>
      </c>
      <c r="C93" s="231">
        <v>1201.6500000000001</v>
      </c>
      <c r="D93" s="232">
        <v>1203.8833333333334</v>
      </c>
      <c r="E93" s="232">
        <v>1191.5166666666669</v>
      </c>
      <c r="F93" s="232">
        <v>1181.3833333333334</v>
      </c>
      <c r="G93" s="232">
        <v>1169.0166666666669</v>
      </c>
      <c r="H93" s="232">
        <v>1214.0166666666669</v>
      </c>
      <c r="I93" s="232">
        <v>1226.3833333333332</v>
      </c>
      <c r="J93" s="232">
        <v>1236.5166666666669</v>
      </c>
      <c r="K93" s="231">
        <v>1216.25</v>
      </c>
      <c r="L93" s="231">
        <v>1193.75</v>
      </c>
      <c r="M93" s="231">
        <v>5.2297200000000004</v>
      </c>
      <c r="N93" s="1"/>
      <c r="O93" s="1"/>
    </row>
    <row r="94" spans="1:15" ht="12.75" customHeight="1">
      <c r="A94" s="214">
        <v>85</v>
      </c>
      <c r="B94" s="217" t="s">
        <v>118</v>
      </c>
      <c r="C94" s="231">
        <v>2499.4499999999998</v>
      </c>
      <c r="D94" s="232">
        <v>2509.7000000000003</v>
      </c>
      <c r="E94" s="232">
        <v>2484.7500000000005</v>
      </c>
      <c r="F94" s="232">
        <v>2470.0500000000002</v>
      </c>
      <c r="G94" s="232">
        <v>2445.1000000000004</v>
      </c>
      <c r="H94" s="232">
        <v>2524.4000000000005</v>
      </c>
      <c r="I94" s="232">
        <v>2549.3500000000004</v>
      </c>
      <c r="J94" s="232">
        <v>2564.0500000000006</v>
      </c>
      <c r="K94" s="231">
        <v>2534.65</v>
      </c>
      <c r="L94" s="231">
        <v>2495</v>
      </c>
      <c r="M94" s="231">
        <v>3.1025999999999998</v>
      </c>
      <c r="N94" s="1"/>
      <c r="O94" s="1"/>
    </row>
    <row r="95" spans="1:15" ht="12.75" customHeight="1">
      <c r="A95" s="214">
        <v>86</v>
      </c>
      <c r="B95" s="217" t="s">
        <v>120</v>
      </c>
      <c r="C95" s="231">
        <v>429.7</v>
      </c>
      <c r="D95" s="232">
        <v>430.31666666666666</v>
      </c>
      <c r="E95" s="232">
        <v>426.13333333333333</v>
      </c>
      <c r="F95" s="232">
        <v>422.56666666666666</v>
      </c>
      <c r="G95" s="232">
        <v>418.38333333333333</v>
      </c>
      <c r="H95" s="232">
        <v>433.88333333333333</v>
      </c>
      <c r="I95" s="232">
        <v>438.06666666666661</v>
      </c>
      <c r="J95" s="232">
        <v>441.63333333333333</v>
      </c>
      <c r="K95" s="231">
        <v>434.5</v>
      </c>
      <c r="L95" s="231">
        <v>426.75</v>
      </c>
      <c r="M95" s="231">
        <v>52.769390000000001</v>
      </c>
      <c r="N95" s="1"/>
      <c r="O95" s="1"/>
    </row>
    <row r="96" spans="1:15" ht="12.75" customHeight="1">
      <c r="A96" s="214">
        <v>87</v>
      </c>
      <c r="B96" s="217" t="s">
        <v>257</v>
      </c>
      <c r="C96" s="231">
        <v>2559.5500000000002</v>
      </c>
      <c r="D96" s="232">
        <v>2579.1666666666665</v>
      </c>
      <c r="E96" s="232">
        <v>2521.3833333333332</v>
      </c>
      <c r="F96" s="232">
        <v>2483.2166666666667</v>
      </c>
      <c r="G96" s="232">
        <v>2425.4333333333334</v>
      </c>
      <c r="H96" s="232">
        <v>2617.333333333333</v>
      </c>
      <c r="I96" s="232">
        <v>2675.1166666666668</v>
      </c>
      <c r="J96" s="232">
        <v>2713.2833333333328</v>
      </c>
      <c r="K96" s="231">
        <v>2636.95</v>
      </c>
      <c r="L96" s="231">
        <v>2541</v>
      </c>
      <c r="M96" s="231">
        <v>11.723240000000001</v>
      </c>
      <c r="N96" s="1"/>
      <c r="O96" s="1"/>
    </row>
    <row r="97" spans="1:15" ht="12.75" customHeight="1">
      <c r="A97" s="214">
        <v>88</v>
      </c>
      <c r="B97" s="217" t="s">
        <v>121</v>
      </c>
      <c r="C97" s="231">
        <v>223.9</v>
      </c>
      <c r="D97" s="232">
        <v>223.21666666666667</v>
      </c>
      <c r="E97" s="232">
        <v>221.03333333333333</v>
      </c>
      <c r="F97" s="232">
        <v>218.16666666666666</v>
      </c>
      <c r="G97" s="232">
        <v>215.98333333333332</v>
      </c>
      <c r="H97" s="232">
        <v>226.08333333333334</v>
      </c>
      <c r="I97" s="232">
        <v>228.26666666666668</v>
      </c>
      <c r="J97" s="232">
        <v>231.13333333333335</v>
      </c>
      <c r="K97" s="231">
        <v>225.4</v>
      </c>
      <c r="L97" s="231">
        <v>220.35</v>
      </c>
      <c r="M97" s="231">
        <v>57.87659</v>
      </c>
      <c r="N97" s="1"/>
      <c r="O97" s="1"/>
    </row>
    <row r="98" spans="1:15" ht="12.75" customHeight="1">
      <c r="A98" s="214">
        <v>89</v>
      </c>
      <c r="B98" s="217" t="s">
        <v>122</v>
      </c>
      <c r="C98" s="231">
        <v>2494.0500000000002</v>
      </c>
      <c r="D98" s="232">
        <v>2500.1166666666668</v>
      </c>
      <c r="E98" s="232">
        <v>2476.6833333333334</v>
      </c>
      <c r="F98" s="232">
        <v>2459.3166666666666</v>
      </c>
      <c r="G98" s="232">
        <v>2435.8833333333332</v>
      </c>
      <c r="H98" s="232">
        <v>2517.4833333333336</v>
      </c>
      <c r="I98" s="232">
        <v>2540.916666666667</v>
      </c>
      <c r="J98" s="232">
        <v>2558.2833333333338</v>
      </c>
      <c r="K98" s="231">
        <v>2523.5500000000002</v>
      </c>
      <c r="L98" s="231">
        <v>2482.75</v>
      </c>
      <c r="M98" s="231">
        <v>8.8551500000000001</v>
      </c>
      <c r="N98" s="1"/>
      <c r="O98" s="1"/>
    </row>
    <row r="99" spans="1:15" ht="12.75" customHeight="1">
      <c r="A99" s="214">
        <v>90</v>
      </c>
      <c r="B99" s="217" t="s">
        <v>258</v>
      </c>
      <c r="C99" s="231">
        <v>315.89999999999998</v>
      </c>
      <c r="D99" s="232">
        <v>318.09999999999997</v>
      </c>
      <c r="E99" s="232">
        <v>312.79999999999995</v>
      </c>
      <c r="F99" s="232">
        <v>309.7</v>
      </c>
      <c r="G99" s="232">
        <v>304.39999999999998</v>
      </c>
      <c r="H99" s="232">
        <v>321.19999999999993</v>
      </c>
      <c r="I99" s="232">
        <v>326.5</v>
      </c>
      <c r="J99" s="232">
        <v>329.59999999999991</v>
      </c>
      <c r="K99" s="231">
        <v>323.39999999999998</v>
      </c>
      <c r="L99" s="231">
        <v>315</v>
      </c>
      <c r="M99" s="231">
        <v>3.6601599999999999</v>
      </c>
      <c r="N99" s="1"/>
      <c r="O99" s="1"/>
    </row>
    <row r="100" spans="1:15" ht="12.75" customHeight="1">
      <c r="A100" s="214">
        <v>91</v>
      </c>
      <c r="B100" s="217" t="s">
        <v>373</v>
      </c>
      <c r="C100" s="231">
        <v>36204.5</v>
      </c>
      <c r="D100" s="232">
        <v>36057.15</v>
      </c>
      <c r="E100" s="232">
        <v>35612.5</v>
      </c>
      <c r="F100" s="232">
        <v>35020.5</v>
      </c>
      <c r="G100" s="232">
        <v>34575.85</v>
      </c>
      <c r="H100" s="232">
        <v>36649.15</v>
      </c>
      <c r="I100" s="232">
        <v>37093.80000000001</v>
      </c>
      <c r="J100" s="232">
        <v>37685.800000000003</v>
      </c>
      <c r="K100" s="231">
        <v>36501.800000000003</v>
      </c>
      <c r="L100" s="231">
        <v>35465.15</v>
      </c>
      <c r="M100" s="231">
        <v>0.11534</v>
      </c>
      <c r="N100" s="1"/>
      <c r="O100" s="1"/>
    </row>
    <row r="101" spans="1:15" ht="12.75" customHeight="1">
      <c r="A101" s="214">
        <v>92</v>
      </c>
      <c r="B101" s="217" t="s">
        <v>114</v>
      </c>
      <c r="C101" s="231">
        <v>2617.3000000000002</v>
      </c>
      <c r="D101" s="232">
        <v>2630</v>
      </c>
      <c r="E101" s="232">
        <v>2595.5500000000002</v>
      </c>
      <c r="F101" s="232">
        <v>2573.8000000000002</v>
      </c>
      <c r="G101" s="232">
        <v>2539.3500000000004</v>
      </c>
      <c r="H101" s="232">
        <v>2651.75</v>
      </c>
      <c r="I101" s="232">
        <v>2686.2</v>
      </c>
      <c r="J101" s="232">
        <v>2707.95</v>
      </c>
      <c r="K101" s="231">
        <v>2664.45</v>
      </c>
      <c r="L101" s="231">
        <v>2608.25</v>
      </c>
      <c r="M101" s="231">
        <v>29.49868</v>
      </c>
      <c r="N101" s="1"/>
      <c r="O101" s="1"/>
    </row>
    <row r="102" spans="1:15" ht="12.75" customHeight="1">
      <c r="A102" s="214">
        <v>93</v>
      </c>
      <c r="B102" s="217" t="s">
        <v>124</v>
      </c>
      <c r="C102" s="231">
        <v>839.25</v>
      </c>
      <c r="D102" s="232">
        <v>842.69999999999993</v>
      </c>
      <c r="E102" s="232">
        <v>831.29999999999984</v>
      </c>
      <c r="F102" s="232">
        <v>823.34999999999991</v>
      </c>
      <c r="G102" s="232">
        <v>811.94999999999982</v>
      </c>
      <c r="H102" s="232">
        <v>850.64999999999986</v>
      </c>
      <c r="I102" s="232">
        <v>862.05</v>
      </c>
      <c r="J102" s="232">
        <v>869.99999999999989</v>
      </c>
      <c r="K102" s="231">
        <v>854.1</v>
      </c>
      <c r="L102" s="231">
        <v>834.75</v>
      </c>
      <c r="M102" s="231">
        <v>138.80984000000001</v>
      </c>
      <c r="N102" s="1"/>
      <c r="O102" s="1"/>
    </row>
    <row r="103" spans="1:15" ht="12.75" customHeight="1">
      <c r="A103" s="214">
        <v>94</v>
      </c>
      <c r="B103" s="217" t="s">
        <v>125</v>
      </c>
      <c r="C103" s="231">
        <v>1098.45</v>
      </c>
      <c r="D103" s="232">
        <v>1097.3166666666666</v>
      </c>
      <c r="E103" s="232">
        <v>1090.3833333333332</v>
      </c>
      <c r="F103" s="232">
        <v>1082.3166666666666</v>
      </c>
      <c r="G103" s="232">
        <v>1075.3833333333332</v>
      </c>
      <c r="H103" s="232">
        <v>1105.3833333333332</v>
      </c>
      <c r="I103" s="232">
        <v>1112.3166666666666</v>
      </c>
      <c r="J103" s="232">
        <v>1120.3833333333332</v>
      </c>
      <c r="K103" s="231">
        <v>1104.25</v>
      </c>
      <c r="L103" s="231">
        <v>1089.25</v>
      </c>
      <c r="M103" s="231">
        <v>3.6270799999999999</v>
      </c>
      <c r="N103" s="1"/>
      <c r="O103" s="1"/>
    </row>
    <row r="104" spans="1:15" ht="12.75" customHeight="1">
      <c r="A104" s="214">
        <v>95</v>
      </c>
      <c r="B104" s="217" t="s">
        <v>126</v>
      </c>
      <c r="C104" s="231">
        <v>410.95</v>
      </c>
      <c r="D104" s="232">
        <v>412.7166666666667</v>
      </c>
      <c r="E104" s="232">
        <v>407.43333333333339</v>
      </c>
      <c r="F104" s="232">
        <v>403.91666666666669</v>
      </c>
      <c r="G104" s="232">
        <v>398.63333333333338</v>
      </c>
      <c r="H104" s="232">
        <v>416.23333333333341</v>
      </c>
      <c r="I104" s="232">
        <v>421.51666666666671</v>
      </c>
      <c r="J104" s="232">
        <v>425.03333333333342</v>
      </c>
      <c r="K104" s="231">
        <v>418</v>
      </c>
      <c r="L104" s="231">
        <v>409.2</v>
      </c>
      <c r="M104" s="231">
        <v>9.2560699999999994</v>
      </c>
      <c r="N104" s="1"/>
      <c r="O104" s="1"/>
    </row>
    <row r="105" spans="1:15" ht="12.75" customHeight="1">
      <c r="A105" s="214">
        <v>96</v>
      </c>
      <c r="B105" s="217" t="s">
        <v>259</v>
      </c>
      <c r="C105" s="231">
        <v>477.25</v>
      </c>
      <c r="D105" s="232">
        <v>473.41666666666669</v>
      </c>
      <c r="E105" s="232">
        <v>466.93333333333339</v>
      </c>
      <c r="F105" s="232">
        <v>456.61666666666673</v>
      </c>
      <c r="G105" s="232">
        <v>450.13333333333344</v>
      </c>
      <c r="H105" s="232">
        <v>483.73333333333335</v>
      </c>
      <c r="I105" s="232">
        <v>490.21666666666658</v>
      </c>
      <c r="J105" s="232">
        <v>500.5333333333333</v>
      </c>
      <c r="K105" s="231">
        <v>479.9</v>
      </c>
      <c r="L105" s="231">
        <v>463.1</v>
      </c>
      <c r="M105" s="231">
        <v>1.1559200000000001</v>
      </c>
      <c r="N105" s="1"/>
      <c r="O105" s="1"/>
    </row>
    <row r="106" spans="1:15" ht="12.75" customHeight="1">
      <c r="A106" s="214">
        <v>97</v>
      </c>
      <c r="B106" s="217" t="s">
        <v>128</v>
      </c>
      <c r="C106" s="231">
        <v>53.4</v>
      </c>
      <c r="D106" s="232">
        <v>53.683333333333337</v>
      </c>
      <c r="E106" s="232">
        <v>52.916666666666671</v>
      </c>
      <c r="F106" s="232">
        <v>52.433333333333337</v>
      </c>
      <c r="G106" s="232">
        <v>51.666666666666671</v>
      </c>
      <c r="H106" s="232">
        <v>54.166666666666671</v>
      </c>
      <c r="I106" s="232">
        <v>54.933333333333337</v>
      </c>
      <c r="J106" s="232">
        <v>55.416666666666671</v>
      </c>
      <c r="K106" s="231">
        <v>54.45</v>
      </c>
      <c r="L106" s="231">
        <v>53.2</v>
      </c>
      <c r="M106" s="231">
        <v>253.87270000000001</v>
      </c>
      <c r="N106" s="1"/>
      <c r="O106" s="1"/>
    </row>
    <row r="107" spans="1:15" ht="12.75" customHeight="1">
      <c r="A107" s="214">
        <v>98</v>
      </c>
      <c r="B107" s="217" t="s">
        <v>137</v>
      </c>
      <c r="C107" s="231">
        <v>383.85</v>
      </c>
      <c r="D107" s="232">
        <v>382.91666666666669</v>
      </c>
      <c r="E107" s="232">
        <v>380.93333333333339</v>
      </c>
      <c r="F107" s="232">
        <v>378.01666666666671</v>
      </c>
      <c r="G107" s="232">
        <v>376.03333333333342</v>
      </c>
      <c r="H107" s="232">
        <v>385.83333333333337</v>
      </c>
      <c r="I107" s="232">
        <v>387.81666666666661</v>
      </c>
      <c r="J107" s="232">
        <v>390.73333333333335</v>
      </c>
      <c r="K107" s="231">
        <v>384.9</v>
      </c>
      <c r="L107" s="231">
        <v>380</v>
      </c>
      <c r="M107" s="231">
        <v>89.610770000000002</v>
      </c>
      <c r="N107" s="1"/>
      <c r="O107" s="1"/>
    </row>
    <row r="108" spans="1:15" ht="12.75" customHeight="1">
      <c r="A108" s="214">
        <v>99</v>
      </c>
      <c r="B108" s="217" t="s">
        <v>260</v>
      </c>
      <c r="C108" s="231">
        <v>4719.25</v>
      </c>
      <c r="D108" s="232">
        <v>4719.7666666666664</v>
      </c>
      <c r="E108" s="232">
        <v>4679.5333333333328</v>
      </c>
      <c r="F108" s="232">
        <v>4639.8166666666666</v>
      </c>
      <c r="G108" s="232">
        <v>4599.583333333333</v>
      </c>
      <c r="H108" s="232">
        <v>4759.4833333333327</v>
      </c>
      <c r="I108" s="232">
        <v>4799.7166666666662</v>
      </c>
      <c r="J108" s="232">
        <v>4839.4333333333325</v>
      </c>
      <c r="K108" s="231">
        <v>4760</v>
      </c>
      <c r="L108" s="231">
        <v>4680.05</v>
      </c>
      <c r="M108" s="231">
        <v>0.39798</v>
      </c>
      <c r="N108" s="1"/>
      <c r="O108" s="1"/>
    </row>
    <row r="109" spans="1:15" ht="12.75" customHeight="1">
      <c r="A109" s="214">
        <v>100</v>
      </c>
      <c r="B109" s="217" t="s">
        <v>385</v>
      </c>
      <c r="C109" s="231">
        <v>273.2</v>
      </c>
      <c r="D109" s="232">
        <v>276.93333333333334</v>
      </c>
      <c r="E109" s="232">
        <v>267.61666666666667</v>
      </c>
      <c r="F109" s="232">
        <v>262.03333333333336</v>
      </c>
      <c r="G109" s="232">
        <v>252.7166666666667</v>
      </c>
      <c r="H109" s="232">
        <v>282.51666666666665</v>
      </c>
      <c r="I109" s="232">
        <v>291.83333333333337</v>
      </c>
      <c r="J109" s="232">
        <v>297.41666666666663</v>
      </c>
      <c r="K109" s="231">
        <v>286.25</v>
      </c>
      <c r="L109" s="231">
        <v>271.35000000000002</v>
      </c>
      <c r="M109" s="231">
        <v>9.7830399999999997</v>
      </c>
      <c r="N109" s="1"/>
      <c r="O109" s="1"/>
    </row>
    <row r="110" spans="1:15" ht="12.75" customHeight="1">
      <c r="A110" s="214">
        <v>101</v>
      </c>
      <c r="B110" s="217" t="s">
        <v>386</v>
      </c>
      <c r="C110" s="231">
        <v>145.5</v>
      </c>
      <c r="D110" s="232">
        <v>144.85</v>
      </c>
      <c r="E110" s="232">
        <v>143.29999999999998</v>
      </c>
      <c r="F110" s="232">
        <v>141.1</v>
      </c>
      <c r="G110" s="232">
        <v>139.54999999999998</v>
      </c>
      <c r="H110" s="232">
        <v>147.04999999999998</v>
      </c>
      <c r="I110" s="232">
        <v>148.6</v>
      </c>
      <c r="J110" s="232">
        <v>150.79999999999998</v>
      </c>
      <c r="K110" s="231">
        <v>146.4</v>
      </c>
      <c r="L110" s="231">
        <v>142.65</v>
      </c>
      <c r="M110" s="231">
        <v>120.20712</v>
      </c>
      <c r="N110" s="1"/>
      <c r="O110" s="1"/>
    </row>
    <row r="111" spans="1:15" ht="12.75" customHeight="1">
      <c r="A111" s="214">
        <v>102</v>
      </c>
      <c r="B111" s="217" t="s">
        <v>130</v>
      </c>
      <c r="C111" s="231">
        <v>299.60000000000002</v>
      </c>
      <c r="D111" s="232">
        <v>302.33333333333331</v>
      </c>
      <c r="E111" s="232">
        <v>295.46666666666664</v>
      </c>
      <c r="F111" s="232">
        <v>291.33333333333331</v>
      </c>
      <c r="G111" s="232">
        <v>284.46666666666664</v>
      </c>
      <c r="H111" s="232">
        <v>306.46666666666664</v>
      </c>
      <c r="I111" s="232">
        <v>313.33333333333331</v>
      </c>
      <c r="J111" s="232">
        <v>317.46666666666664</v>
      </c>
      <c r="K111" s="231">
        <v>309.2</v>
      </c>
      <c r="L111" s="231">
        <v>298.2</v>
      </c>
      <c r="M111" s="231">
        <v>42.32835</v>
      </c>
      <c r="N111" s="1"/>
      <c r="O111" s="1"/>
    </row>
    <row r="112" spans="1:15" ht="12.75" customHeight="1">
      <c r="A112" s="214">
        <v>103</v>
      </c>
      <c r="B112" s="217" t="s">
        <v>135</v>
      </c>
      <c r="C112" s="231">
        <v>77.3</v>
      </c>
      <c r="D112" s="232">
        <v>77.733333333333334</v>
      </c>
      <c r="E112" s="232">
        <v>76.666666666666671</v>
      </c>
      <c r="F112" s="232">
        <v>76.033333333333331</v>
      </c>
      <c r="G112" s="232">
        <v>74.966666666666669</v>
      </c>
      <c r="H112" s="232">
        <v>78.366666666666674</v>
      </c>
      <c r="I112" s="232">
        <v>79.433333333333337</v>
      </c>
      <c r="J112" s="232">
        <v>80.066666666666677</v>
      </c>
      <c r="K112" s="231">
        <v>78.8</v>
      </c>
      <c r="L112" s="231">
        <v>77.099999999999994</v>
      </c>
      <c r="M112" s="231">
        <v>98.780010000000004</v>
      </c>
      <c r="N112" s="1"/>
      <c r="O112" s="1"/>
    </row>
    <row r="113" spans="1:15" ht="12.75" customHeight="1">
      <c r="A113" s="214">
        <v>104</v>
      </c>
      <c r="B113" s="217" t="s">
        <v>136</v>
      </c>
      <c r="C113" s="231">
        <v>619.29999999999995</v>
      </c>
      <c r="D113" s="232">
        <v>625.49999999999989</v>
      </c>
      <c r="E113" s="232">
        <v>611.5999999999998</v>
      </c>
      <c r="F113" s="232">
        <v>603.89999999999986</v>
      </c>
      <c r="G113" s="232">
        <v>589.99999999999977</v>
      </c>
      <c r="H113" s="232">
        <v>633.19999999999982</v>
      </c>
      <c r="I113" s="232">
        <v>647.09999999999991</v>
      </c>
      <c r="J113" s="232">
        <v>654.79999999999984</v>
      </c>
      <c r="K113" s="231">
        <v>639.4</v>
      </c>
      <c r="L113" s="231">
        <v>617.79999999999995</v>
      </c>
      <c r="M113" s="231">
        <v>14.76831</v>
      </c>
      <c r="N113" s="1"/>
      <c r="O113" s="1"/>
    </row>
    <row r="114" spans="1:15" ht="12.75" customHeight="1">
      <c r="A114" s="214">
        <v>105</v>
      </c>
      <c r="B114" s="217" t="s">
        <v>129</v>
      </c>
      <c r="C114" s="231">
        <v>436.15</v>
      </c>
      <c r="D114" s="232">
        <v>436.63333333333338</v>
      </c>
      <c r="E114" s="232">
        <v>433.36666666666679</v>
      </c>
      <c r="F114" s="232">
        <v>430.58333333333343</v>
      </c>
      <c r="G114" s="232">
        <v>427.31666666666683</v>
      </c>
      <c r="H114" s="232">
        <v>439.41666666666674</v>
      </c>
      <c r="I114" s="232">
        <v>442.68333333333328</v>
      </c>
      <c r="J114" s="232">
        <v>445.4666666666667</v>
      </c>
      <c r="K114" s="231">
        <v>439.9</v>
      </c>
      <c r="L114" s="231">
        <v>433.85</v>
      </c>
      <c r="M114" s="231">
        <v>11.17905</v>
      </c>
      <c r="N114" s="1"/>
      <c r="O114" s="1"/>
    </row>
    <row r="115" spans="1:15" ht="12.75" customHeight="1">
      <c r="A115" s="214">
        <v>106</v>
      </c>
      <c r="B115" s="217" t="s">
        <v>133</v>
      </c>
      <c r="C115" s="231">
        <v>165.4</v>
      </c>
      <c r="D115" s="232">
        <v>164.78333333333333</v>
      </c>
      <c r="E115" s="232">
        <v>162.96666666666667</v>
      </c>
      <c r="F115" s="232">
        <v>160.53333333333333</v>
      </c>
      <c r="G115" s="232">
        <v>158.71666666666667</v>
      </c>
      <c r="H115" s="232">
        <v>167.21666666666667</v>
      </c>
      <c r="I115" s="232">
        <v>169.03333333333333</v>
      </c>
      <c r="J115" s="232">
        <v>171.46666666666667</v>
      </c>
      <c r="K115" s="231">
        <v>166.6</v>
      </c>
      <c r="L115" s="231">
        <v>162.35</v>
      </c>
      <c r="M115" s="231">
        <v>45.552720000000001</v>
      </c>
      <c r="N115" s="1"/>
      <c r="O115" s="1"/>
    </row>
    <row r="116" spans="1:15" ht="12.75" customHeight="1">
      <c r="A116" s="214">
        <v>107</v>
      </c>
      <c r="B116" s="217" t="s">
        <v>132</v>
      </c>
      <c r="C116" s="231">
        <v>1092.75</v>
      </c>
      <c r="D116" s="232">
        <v>1089.6333333333332</v>
      </c>
      <c r="E116" s="232">
        <v>1082.3166666666664</v>
      </c>
      <c r="F116" s="232">
        <v>1071.8833333333332</v>
      </c>
      <c r="G116" s="232">
        <v>1064.5666666666664</v>
      </c>
      <c r="H116" s="232">
        <v>1100.0666666666664</v>
      </c>
      <c r="I116" s="232">
        <v>1107.383333333333</v>
      </c>
      <c r="J116" s="232">
        <v>1117.8166666666664</v>
      </c>
      <c r="K116" s="231">
        <v>1096.95</v>
      </c>
      <c r="L116" s="231">
        <v>1079.2</v>
      </c>
      <c r="M116" s="231">
        <v>19.830220000000001</v>
      </c>
      <c r="N116" s="1"/>
      <c r="O116" s="1"/>
    </row>
    <row r="117" spans="1:15" ht="12.75" customHeight="1">
      <c r="A117" s="214">
        <v>108</v>
      </c>
      <c r="B117" s="217" t="s">
        <v>162</v>
      </c>
      <c r="C117" s="231">
        <v>3503.05</v>
      </c>
      <c r="D117" s="232">
        <v>3511.6833333333329</v>
      </c>
      <c r="E117" s="232">
        <v>3473.3666666666659</v>
      </c>
      <c r="F117" s="232">
        <v>3443.6833333333329</v>
      </c>
      <c r="G117" s="232">
        <v>3405.3666666666659</v>
      </c>
      <c r="H117" s="232">
        <v>3541.3666666666659</v>
      </c>
      <c r="I117" s="232">
        <v>3579.6833333333325</v>
      </c>
      <c r="J117" s="232">
        <v>3609.3666666666659</v>
      </c>
      <c r="K117" s="231">
        <v>3550</v>
      </c>
      <c r="L117" s="231">
        <v>3482</v>
      </c>
      <c r="M117" s="231">
        <v>3.2783799999999998</v>
      </c>
      <c r="N117" s="1"/>
      <c r="O117" s="1"/>
    </row>
    <row r="118" spans="1:15" ht="12.75" customHeight="1">
      <c r="A118" s="214">
        <v>109</v>
      </c>
      <c r="B118" s="217" t="s">
        <v>134</v>
      </c>
      <c r="C118" s="231">
        <v>1561.8</v>
      </c>
      <c r="D118" s="232">
        <v>1564.0333333333335</v>
      </c>
      <c r="E118" s="232">
        <v>1553.0666666666671</v>
      </c>
      <c r="F118" s="232">
        <v>1544.3333333333335</v>
      </c>
      <c r="G118" s="232">
        <v>1533.366666666667</v>
      </c>
      <c r="H118" s="232">
        <v>1572.7666666666671</v>
      </c>
      <c r="I118" s="232">
        <v>1583.7333333333338</v>
      </c>
      <c r="J118" s="232">
        <v>1592.4666666666672</v>
      </c>
      <c r="K118" s="231">
        <v>1575</v>
      </c>
      <c r="L118" s="231">
        <v>1555.3</v>
      </c>
      <c r="M118" s="231">
        <v>36.562440000000002</v>
      </c>
      <c r="N118" s="1"/>
      <c r="O118" s="1"/>
    </row>
    <row r="119" spans="1:15" ht="12.75" customHeight="1">
      <c r="A119" s="214">
        <v>110</v>
      </c>
      <c r="B119" s="217" t="s">
        <v>131</v>
      </c>
      <c r="C119" s="231">
        <v>1834.85</v>
      </c>
      <c r="D119" s="232">
        <v>1838.2833333333335</v>
      </c>
      <c r="E119" s="232">
        <v>1816.5666666666671</v>
      </c>
      <c r="F119" s="232">
        <v>1798.2833333333335</v>
      </c>
      <c r="G119" s="232">
        <v>1776.5666666666671</v>
      </c>
      <c r="H119" s="232">
        <v>1856.5666666666671</v>
      </c>
      <c r="I119" s="232">
        <v>1878.2833333333338</v>
      </c>
      <c r="J119" s="232">
        <v>1896.5666666666671</v>
      </c>
      <c r="K119" s="231">
        <v>1860</v>
      </c>
      <c r="L119" s="231">
        <v>1820</v>
      </c>
      <c r="M119" s="231">
        <v>10.953950000000001</v>
      </c>
      <c r="N119" s="1"/>
      <c r="O119" s="1"/>
    </row>
    <row r="120" spans="1:15" ht="12.75" customHeight="1">
      <c r="A120" s="214">
        <v>111</v>
      </c>
      <c r="B120" s="217" t="s">
        <v>261</v>
      </c>
      <c r="C120" s="231">
        <v>820.05</v>
      </c>
      <c r="D120" s="232">
        <v>818.19999999999993</v>
      </c>
      <c r="E120" s="232">
        <v>809.84999999999991</v>
      </c>
      <c r="F120" s="232">
        <v>799.65</v>
      </c>
      <c r="G120" s="232">
        <v>791.3</v>
      </c>
      <c r="H120" s="232">
        <v>828.39999999999986</v>
      </c>
      <c r="I120" s="232">
        <v>836.75</v>
      </c>
      <c r="J120" s="232">
        <v>846.94999999999982</v>
      </c>
      <c r="K120" s="231">
        <v>826.55</v>
      </c>
      <c r="L120" s="231">
        <v>808</v>
      </c>
      <c r="M120" s="231">
        <v>3.61131</v>
      </c>
      <c r="N120" s="1"/>
      <c r="O120" s="1"/>
    </row>
    <row r="121" spans="1:15" ht="12.75" customHeight="1">
      <c r="A121" s="214">
        <v>112</v>
      </c>
      <c r="B121" s="217" t="s">
        <v>262</v>
      </c>
      <c r="C121" s="231">
        <v>219.75</v>
      </c>
      <c r="D121" s="232">
        <v>221.58333333333334</v>
      </c>
      <c r="E121" s="232">
        <v>217.16666666666669</v>
      </c>
      <c r="F121" s="232">
        <v>214.58333333333334</v>
      </c>
      <c r="G121" s="232">
        <v>210.16666666666669</v>
      </c>
      <c r="H121" s="232">
        <v>224.16666666666669</v>
      </c>
      <c r="I121" s="232">
        <v>228.58333333333337</v>
      </c>
      <c r="J121" s="232">
        <v>231.16666666666669</v>
      </c>
      <c r="K121" s="231">
        <v>226</v>
      </c>
      <c r="L121" s="231">
        <v>219</v>
      </c>
      <c r="M121" s="231">
        <v>4.7043499999999998</v>
      </c>
      <c r="N121" s="1"/>
      <c r="O121" s="1"/>
    </row>
    <row r="122" spans="1:15" ht="12.75" customHeight="1">
      <c r="A122" s="214">
        <v>113</v>
      </c>
      <c r="B122" s="217" t="s">
        <v>139</v>
      </c>
      <c r="C122" s="231">
        <v>699.95</v>
      </c>
      <c r="D122" s="232">
        <v>706.06666666666661</v>
      </c>
      <c r="E122" s="232">
        <v>688.88333333333321</v>
      </c>
      <c r="F122" s="232">
        <v>677.81666666666661</v>
      </c>
      <c r="G122" s="232">
        <v>660.63333333333321</v>
      </c>
      <c r="H122" s="232">
        <v>717.13333333333321</v>
      </c>
      <c r="I122" s="232">
        <v>734.31666666666661</v>
      </c>
      <c r="J122" s="232">
        <v>745.38333333333321</v>
      </c>
      <c r="K122" s="231">
        <v>723.25</v>
      </c>
      <c r="L122" s="231">
        <v>695</v>
      </c>
      <c r="M122" s="231">
        <v>18.100909999999999</v>
      </c>
      <c r="N122" s="1"/>
      <c r="O122" s="1"/>
    </row>
    <row r="123" spans="1:15" ht="12.75" customHeight="1">
      <c r="A123" s="214">
        <v>114</v>
      </c>
      <c r="B123" s="217" t="s">
        <v>138</v>
      </c>
      <c r="C123" s="231">
        <v>573.25</v>
      </c>
      <c r="D123" s="232">
        <v>577.63333333333333</v>
      </c>
      <c r="E123" s="232">
        <v>564.7166666666667</v>
      </c>
      <c r="F123" s="232">
        <v>556.18333333333339</v>
      </c>
      <c r="G123" s="232">
        <v>543.26666666666677</v>
      </c>
      <c r="H123" s="232">
        <v>586.16666666666663</v>
      </c>
      <c r="I123" s="232">
        <v>599.08333333333337</v>
      </c>
      <c r="J123" s="232">
        <v>607.61666666666656</v>
      </c>
      <c r="K123" s="231">
        <v>590.54999999999995</v>
      </c>
      <c r="L123" s="231">
        <v>569.1</v>
      </c>
      <c r="M123" s="231">
        <v>15.2296</v>
      </c>
      <c r="N123" s="1"/>
      <c r="O123" s="1"/>
    </row>
    <row r="124" spans="1:15" ht="12.75" customHeight="1">
      <c r="A124" s="214">
        <v>115</v>
      </c>
      <c r="B124" s="217" t="s">
        <v>140</v>
      </c>
      <c r="C124" s="231">
        <v>453.3</v>
      </c>
      <c r="D124" s="232">
        <v>455.15000000000003</v>
      </c>
      <c r="E124" s="232">
        <v>449.70000000000005</v>
      </c>
      <c r="F124" s="232">
        <v>446.1</v>
      </c>
      <c r="G124" s="232">
        <v>440.65000000000003</v>
      </c>
      <c r="H124" s="232">
        <v>458.75000000000006</v>
      </c>
      <c r="I124" s="232">
        <v>464.2</v>
      </c>
      <c r="J124" s="232">
        <v>467.80000000000007</v>
      </c>
      <c r="K124" s="231">
        <v>460.6</v>
      </c>
      <c r="L124" s="231">
        <v>451.55</v>
      </c>
      <c r="M124" s="231">
        <v>22.778559999999999</v>
      </c>
      <c r="N124" s="1"/>
      <c r="O124" s="1"/>
    </row>
    <row r="125" spans="1:15" ht="12.75" customHeight="1">
      <c r="A125" s="214">
        <v>116</v>
      </c>
      <c r="B125" s="217" t="s">
        <v>141</v>
      </c>
      <c r="C125" s="231">
        <v>1700.55</v>
      </c>
      <c r="D125" s="232">
        <v>1708.2166666666665</v>
      </c>
      <c r="E125" s="232">
        <v>1690.333333333333</v>
      </c>
      <c r="F125" s="232">
        <v>1680.1166666666666</v>
      </c>
      <c r="G125" s="232">
        <v>1662.2333333333331</v>
      </c>
      <c r="H125" s="232">
        <v>1718.4333333333329</v>
      </c>
      <c r="I125" s="232">
        <v>1736.3166666666666</v>
      </c>
      <c r="J125" s="232">
        <v>1746.5333333333328</v>
      </c>
      <c r="K125" s="231">
        <v>1726.1</v>
      </c>
      <c r="L125" s="231">
        <v>1698</v>
      </c>
      <c r="M125" s="231">
        <v>35.391489999999997</v>
      </c>
      <c r="N125" s="1"/>
      <c r="O125" s="1"/>
    </row>
    <row r="126" spans="1:15" ht="12.75" customHeight="1">
      <c r="A126" s="214">
        <v>117</v>
      </c>
      <c r="B126" s="217" t="s">
        <v>142</v>
      </c>
      <c r="C126" s="231">
        <v>89.3</v>
      </c>
      <c r="D126" s="232">
        <v>89.3</v>
      </c>
      <c r="E126" s="232">
        <v>88.5</v>
      </c>
      <c r="F126" s="232">
        <v>87.7</v>
      </c>
      <c r="G126" s="232">
        <v>86.9</v>
      </c>
      <c r="H126" s="232">
        <v>90.1</v>
      </c>
      <c r="I126" s="232">
        <v>90.899999999999977</v>
      </c>
      <c r="J126" s="232">
        <v>91.699999999999989</v>
      </c>
      <c r="K126" s="231">
        <v>90.1</v>
      </c>
      <c r="L126" s="231">
        <v>88.5</v>
      </c>
      <c r="M126" s="231">
        <v>41.36121</v>
      </c>
      <c r="N126" s="1"/>
      <c r="O126" s="1"/>
    </row>
    <row r="127" spans="1:15" ht="12.75" customHeight="1">
      <c r="A127" s="214">
        <v>118</v>
      </c>
      <c r="B127" s="217" t="s">
        <v>146</v>
      </c>
      <c r="C127" s="231">
        <v>3711.65</v>
      </c>
      <c r="D127" s="232">
        <v>3700.9666666666667</v>
      </c>
      <c r="E127" s="232">
        <v>3672.9333333333334</v>
      </c>
      <c r="F127" s="232">
        <v>3634.2166666666667</v>
      </c>
      <c r="G127" s="232">
        <v>3606.1833333333334</v>
      </c>
      <c r="H127" s="232">
        <v>3739.6833333333334</v>
      </c>
      <c r="I127" s="232">
        <v>3767.7166666666672</v>
      </c>
      <c r="J127" s="232">
        <v>3806.4333333333334</v>
      </c>
      <c r="K127" s="231">
        <v>3729</v>
      </c>
      <c r="L127" s="231">
        <v>3662.25</v>
      </c>
      <c r="M127" s="231">
        <v>2.44713</v>
      </c>
      <c r="N127" s="1"/>
      <c r="O127" s="1"/>
    </row>
    <row r="128" spans="1:15" ht="12.75" customHeight="1">
      <c r="A128" s="214">
        <v>119</v>
      </c>
      <c r="B128" s="217" t="s">
        <v>144</v>
      </c>
      <c r="C128" s="231">
        <v>353.25</v>
      </c>
      <c r="D128" s="232">
        <v>354.91666666666669</v>
      </c>
      <c r="E128" s="232">
        <v>350.53333333333336</v>
      </c>
      <c r="F128" s="232">
        <v>347.81666666666666</v>
      </c>
      <c r="G128" s="232">
        <v>343.43333333333334</v>
      </c>
      <c r="H128" s="232">
        <v>357.63333333333338</v>
      </c>
      <c r="I128" s="232">
        <v>362.01666666666671</v>
      </c>
      <c r="J128" s="232">
        <v>364.73333333333341</v>
      </c>
      <c r="K128" s="231">
        <v>359.3</v>
      </c>
      <c r="L128" s="231">
        <v>352.2</v>
      </c>
      <c r="M128" s="231">
        <v>9.5920100000000001</v>
      </c>
      <c r="N128" s="1"/>
      <c r="O128" s="1"/>
    </row>
    <row r="129" spans="1:15" ht="12.75" customHeight="1">
      <c r="A129" s="214">
        <v>120</v>
      </c>
      <c r="B129" s="217" t="s">
        <v>871</v>
      </c>
      <c r="C129" s="231">
        <v>4805.3</v>
      </c>
      <c r="D129" s="232">
        <v>4792.7666666666664</v>
      </c>
      <c r="E129" s="232">
        <v>4770.5333333333328</v>
      </c>
      <c r="F129" s="232">
        <v>4735.7666666666664</v>
      </c>
      <c r="G129" s="232">
        <v>4713.5333333333328</v>
      </c>
      <c r="H129" s="232">
        <v>4827.5333333333328</v>
      </c>
      <c r="I129" s="232">
        <v>4849.7666666666664</v>
      </c>
      <c r="J129" s="232">
        <v>4884.5333333333328</v>
      </c>
      <c r="K129" s="231">
        <v>4815</v>
      </c>
      <c r="L129" s="231">
        <v>4758</v>
      </c>
      <c r="M129" s="231">
        <v>4.1160100000000002</v>
      </c>
      <c r="N129" s="1"/>
      <c r="O129" s="1"/>
    </row>
    <row r="130" spans="1:15" ht="12.75" customHeight="1">
      <c r="A130" s="214">
        <v>121</v>
      </c>
      <c r="B130" s="217" t="s">
        <v>145</v>
      </c>
      <c r="C130" s="231">
        <v>2194.75</v>
      </c>
      <c r="D130" s="232">
        <v>2205.9333333333334</v>
      </c>
      <c r="E130" s="232">
        <v>2170.8666666666668</v>
      </c>
      <c r="F130" s="232">
        <v>2146.9833333333336</v>
      </c>
      <c r="G130" s="232">
        <v>2111.916666666667</v>
      </c>
      <c r="H130" s="232">
        <v>2229.8166666666666</v>
      </c>
      <c r="I130" s="232">
        <v>2264.8833333333332</v>
      </c>
      <c r="J130" s="232">
        <v>2288.7666666666664</v>
      </c>
      <c r="K130" s="231">
        <v>2241</v>
      </c>
      <c r="L130" s="231">
        <v>2182.0500000000002</v>
      </c>
      <c r="M130" s="231">
        <v>21.03097</v>
      </c>
      <c r="N130" s="1"/>
      <c r="O130" s="1"/>
    </row>
    <row r="131" spans="1:15" ht="12.75" customHeight="1">
      <c r="A131" s="214">
        <v>122</v>
      </c>
      <c r="B131" s="217" t="s">
        <v>263</v>
      </c>
      <c r="C131" s="231">
        <v>317.39999999999998</v>
      </c>
      <c r="D131" s="232">
        <v>321.11666666666662</v>
      </c>
      <c r="E131" s="232">
        <v>313.28333333333325</v>
      </c>
      <c r="F131" s="232">
        <v>309.16666666666663</v>
      </c>
      <c r="G131" s="232">
        <v>301.33333333333326</v>
      </c>
      <c r="H131" s="232">
        <v>325.23333333333323</v>
      </c>
      <c r="I131" s="232">
        <v>333.06666666666661</v>
      </c>
      <c r="J131" s="232">
        <v>337.18333333333322</v>
      </c>
      <c r="K131" s="231">
        <v>328.95</v>
      </c>
      <c r="L131" s="231">
        <v>317</v>
      </c>
      <c r="M131" s="231">
        <v>12.217919999999999</v>
      </c>
      <c r="N131" s="1"/>
      <c r="O131" s="1"/>
    </row>
    <row r="132" spans="1:15" ht="12.75" customHeight="1">
      <c r="A132" s="214">
        <v>123</v>
      </c>
      <c r="B132" s="217" t="s">
        <v>847</v>
      </c>
      <c r="C132" s="231">
        <v>595.95000000000005</v>
      </c>
      <c r="D132" s="232">
        <v>596.03333333333342</v>
      </c>
      <c r="E132" s="232">
        <v>593.36666666666679</v>
      </c>
      <c r="F132" s="232">
        <v>590.78333333333342</v>
      </c>
      <c r="G132" s="232">
        <v>588.11666666666679</v>
      </c>
      <c r="H132" s="232">
        <v>598.61666666666679</v>
      </c>
      <c r="I132" s="232">
        <v>601.28333333333353</v>
      </c>
      <c r="J132" s="232">
        <v>603.86666666666679</v>
      </c>
      <c r="K132" s="231">
        <v>598.70000000000005</v>
      </c>
      <c r="L132" s="231">
        <v>593.45000000000005</v>
      </c>
      <c r="M132" s="231">
        <v>7.6192200000000003</v>
      </c>
      <c r="N132" s="1"/>
      <c r="O132" s="1"/>
    </row>
    <row r="133" spans="1:15" ht="12.75" customHeight="1">
      <c r="A133" s="214">
        <v>124</v>
      </c>
      <c r="B133" s="217" t="s">
        <v>412</v>
      </c>
      <c r="C133" s="231">
        <v>3814.8</v>
      </c>
      <c r="D133" s="232">
        <v>3788.4500000000003</v>
      </c>
      <c r="E133" s="232">
        <v>3736.9000000000005</v>
      </c>
      <c r="F133" s="232">
        <v>3659.0000000000005</v>
      </c>
      <c r="G133" s="232">
        <v>3607.4500000000007</v>
      </c>
      <c r="H133" s="232">
        <v>3866.3500000000004</v>
      </c>
      <c r="I133" s="232">
        <v>3917.9000000000005</v>
      </c>
      <c r="J133" s="232">
        <v>3995.8</v>
      </c>
      <c r="K133" s="231">
        <v>3840</v>
      </c>
      <c r="L133" s="231">
        <v>3710.55</v>
      </c>
      <c r="M133" s="231">
        <v>0.77190999999999999</v>
      </c>
      <c r="N133" s="1"/>
      <c r="O133" s="1"/>
    </row>
    <row r="134" spans="1:15" ht="12.75" customHeight="1">
      <c r="A134" s="214">
        <v>125</v>
      </c>
      <c r="B134" s="217" t="s">
        <v>147</v>
      </c>
      <c r="C134" s="231">
        <v>664</v>
      </c>
      <c r="D134" s="232">
        <v>667.11666666666667</v>
      </c>
      <c r="E134" s="232">
        <v>657.5333333333333</v>
      </c>
      <c r="F134" s="232">
        <v>651.06666666666661</v>
      </c>
      <c r="G134" s="232">
        <v>641.48333333333323</v>
      </c>
      <c r="H134" s="232">
        <v>673.58333333333337</v>
      </c>
      <c r="I134" s="232">
        <v>683.16666666666663</v>
      </c>
      <c r="J134" s="232">
        <v>689.63333333333344</v>
      </c>
      <c r="K134" s="231">
        <v>676.7</v>
      </c>
      <c r="L134" s="231">
        <v>660.65</v>
      </c>
      <c r="M134" s="231">
        <v>6.8517200000000003</v>
      </c>
      <c r="N134" s="1"/>
      <c r="O134" s="1"/>
    </row>
    <row r="135" spans="1:15" ht="12.75" customHeight="1">
      <c r="A135" s="214">
        <v>126</v>
      </c>
      <c r="B135" s="217" t="s">
        <v>158</v>
      </c>
      <c r="C135" s="231">
        <v>87658.3</v>
      </c>
      <c r="D135" s="232">
        <v>88386.099999999991</v>
      </c>
      <c r="E135" s="232">
        <v>86772.199999999983</v>
      </c>
      <c r="F135" s="232">
        <v>85886.099999999991</v>
      </c>
      <c r="G135" s="232">
        <v>84272.199999999983</v>
      </c>
      <c r="H135" s="232">
        <v>89272.199999999983</v>
      </c>
      <c r="I135" s="232">
        <v>90886.099999999977</v>
      </c>
      <c r="J135" s="232">
        <v>91772.199999999983</v>
      </c>
      <c r="K135" s="231">
        <v>90000</v>
      </c>
      <c r="L135" s="231">
        <v>87500</v>
      </c>
      <c r="M135" s="231">
        <v>0.10970000000000001</v>
      </c>
      <c r="N135" s="1"/>
      <c r="O135" s="1"/>
    </row>
    <row r="136" spans="1:15" ht="12.75" customHeight="1">
      <c r="A136" s="214">
        <v>127</v>
      </c>
      <c r="B136" s="217" t="s">
        <v>149</v>
      </c>
      <c r="C136" s="231">
        <v>255.25</v>
      </c>
      <c r="D136" s="232">
        <v>254.56666666666669</v>
      </c>
      <c r="E136" s="232">
        <v>252.28333333333336</v>
      </c>
      <c r="F136" s="232">
        <v>249.31666666666666</v>
      </c>
      <c r="G136" s="232">
        <v>247.03333333333333</v>
      </c>
      <c r="H136" s="232">
        <v>257.53333333333342</v>
      </c>
      <c r="I136" s="232">
        <v>259.81666666666672</v>
      </c>
      <c r="J136" s="232">
        <v>262.78333333333342</v>
      </c>
      <c r="K136" s="231">
        <v>256.85000000000002</v>
      </c>
      <c r="L136" s="231">
        <v>251.6</v>
      </c>
      <c r="M136" s="231">
        <v>20.534859999999998</v>
      </c>
      <c r="N136" s="1"/>
      <c r="O136" s="1"/>
    </row>
    <row r="137" spans="1:15" ht="12.75" customHeight="1">
      <c r="A137" s="214">
        <v>128</v>
      </c>
      <c r="B137" s="217" t="s">
        <v>148</v>
      </c>
      <c r="C137" s="231">
        <v>1319.75</v>
      </c>
      <c r="D137" s="232">
        <v>1327.9166666666667</v>
      </c>
      <c r="E137" s="232">
        <v>1302.9833333333336</v>
      </c>
      <c r="F137" s="232">
        <v>1286.2166666666669</v>
      </c>
      <c r="G137" s="232">
        <v>1261.2833333333338</v>
      </c>
      <c r="H137" s="232">
        <v>1344.6833333333334</v>
      </c>
      <c r="I137" s="232">
        <v>1369.6166666666663</v>
      </c>
      <c r="J137" s="232">
        <v>1386.3833333333332</v>
      </c>
      <c r="K137" s="231">
        <v>1352.85</v>
      </c>
      <c r="L137" s="231">
        <v>1311.15</v>
      </c>
      <c r="M137" s="231">
        <v>21.964839999999999</v>
      </c>
      <c r="N137" s="1"/>
      <c r="O137" s="1"/>
    </row>
    <row r="138" spans="1:15" ht="12.75" customHeight="1">
      <c r="A138" s="214">
        <v>129</v>
      </c>
      <c r="B138" s="217" t="s">
        <v>151</v>
      </c>
      <c r="C138" s="231">
        <v>503.75</v>
      </c>
      <c r="D138" s="232">
        <v>502.5</v>
      </c>
      <c r="E138" s="232">
        <v>499.6</v>
      </c>
      <c r="F138" s="232">
        <v>495.45000000000005</v>
      </c>
      <c r="G138" s="232">
        <v>492.55000000000007</v>
      </c>
      <c r="H138" s="232">
        <v>506.65</v>
      </c>
      <c r="I138" s="232">
        <v>509.54999999999995</v>
      </c>
      <c r="J138" s="232">
        <v>513.69999999999993</v>
      </c>
      <c r="K138" s="231">
        <v>505.4</v>
      </c>
      <c r="L138" s="231">
        <v>498.35</v>
      </c>
      <c r="M138" s="231">
        <v>14.125970000000001</v>
      </c>
      <c r="N138" s="1"/>
      <c r="O138" s="1"/>
    </row>
    <row r="139" spans="1:15" ht="12.75" customHeight="1">
      <c r="A139" s="214">
        <v>130</v>
      </c>
      <c r="B139" s="217" t="s">
        <v>152</v>
      </c>
      <c r="C139" s="231">
        <v>8658.9500000000007</v>
      </c>
      <c r="D139" s="232">
        <v>8654.3166666666675</v>
      </c>
      <c r="E139" s="232">
        <v>8589.633333333335</v>
      </c>
      <c r="F139" s="232">
        <v>8520.3166666666675</v>
      </c>
      <c r="G139" s="232">
        <v>8455.633333333335</v>
      </c>
      <c r="H139" s="232">
        <v>8723.633333333335</v>
      </c>
      <c r="I139" s="232">
        <v>8788.3166666666657</v>
      </c>
      <c r="J139" s="232">
        <v>8857.633333333335</v>
      </c>
      <c r="K139" s="231">
        <v>8719</v>
      </c>
      <c r="L139" s="231">
        <v>8585</v>
      </c>
      <c r="M139" s="231">
        <v>3.63931</v>
      </c>
      <c r="N139" s="1"/>
      <c r="O139" s="1"/>
    </row>
    <row r="140" spans="1:15" ht="12.75" customHeight="1">
      <c r="A140" s="214">
        <v>131</v>
      </c>
      <c r="B140" s="217" t="s">
        <v>155</v>
      </c>
      <c r="C140" s="231">
        <v>701.85</v>
      </c>
      <c r="D140" s="232">
        <v>703.31666666666661</v>
      </c>
      <c r="E140" s="232">
        <v>695.58333333333326</v>
      </c>
      <c r="F140" s="232">
        <v>689.31666666666661</v>
      </c>
      <c r="G140" s="232">
        <v>681.58333333333326</v>
      </c>
      <c r="H140" s="232">
        <v>709.58333333333326</v>
      </c>
      <c r="I140" s="232">
        <v>717.31666666666661</v>
      </c>
      <c r="J140" s="232">
        <v>723.58333333333326</v>
      </c>
      <c r="K140" s="231">
        <v>711.05</v>
      </c>
      <c r="L140" s="231">
        <v>697.05</v>
      </c>
      <c r="M140" s="231">
        <v>3.83338</v>
      </c>
      <c r="N140" s="1"/>
      <c r="O140" s="1"/>
    </row>
    <row r="141" spans="1:15" ht="12.75" customHeight="1">
      <c r="A141" s="214">
        <v>132</v>
      </c>
      <c r="B141" s="217" t="s">
        <v>420</v>
      </c>
      <c r="C141" s="231">
        <v>431.25</v>
      </c>
      <c r="D141" s="232">
        <v>432.68333333333334</v>
      </c>
      <c r="E141" s="232">
        <v>428.01666666666665</v>
      </c>
      <c r="F141" s="232">
        <v>424.7833333333333</v>
      </c>
      <c r="G141" s="232">
        <v>420.11666666666662</v>
      </c>
      <c r="H141" s="232">
        <v>435.91666666666669</v>
      </c>
      <c r="I141" s="232">
        <v>440.58333333333331</v>
      </c>
      <c r="J141" s="232">
        <v>443.81666666666672</v>
      </c>
      <c r="K141" s="231">
        <v>437.35</v>
      </c>
      <c r="L141" s="231">
        <v>429.45</v>
      </c>
      <c r="M141" s="231">
        <v>10.80016</v>
      </c>
      <c r="N141" s="1"/>
      <c r="O141" s="1"/>
    </row>
    <row r="142" spans="1:15" ht="12.75" customHeight="1">
      <c r="A142" s="214">
        <v>133</v>
      </c>
      <c r="B142" s="217" t="s">
        <v>848</v>
      </c>
      <c r="C142" s="231">
        <v>49.85</v>
      </c>
      <c r="D142" s="232">
        <v>49.85</v>
      </c>
      <c r="E142" s="232">
        <v>49.35</v>
      </c>
      <c r="F142" s="232">
        <v>48.85</v>
      </c>
      <c r="G142" s="232">
        <v>48.35</v>
      </c>
      <c r="H142" s="232">
        <v>50.35</v>
      </c>
      <c r="I142" s="232">
        <v>50.85</v>
      </c>
      <c r="J142" s="232">
        <v>51.35</v>
      </c>
      <c r="K142" s="231">
        <v>50.35</v>
      </c>
      <c r="L142" s="231">
        <v>49.35</v>
      </c>
      <c r="M142" s="231">
        <v>31.888750000000002</v>
      </c>
      <c r="N142" s="1"/>
      <c r="O142" s="1"/>
    </row>
    <row r="143" spans="1:15" ht="12.75" customHeight="1">
      <c r="A143" s="214">
        <v>134</v>
      </c>
      <c r="B143" s="217" t="s">
        <v>157</v>
      </c>
      <c r="C143" s="231">
        <v>2200</v>
      </c>
      <c r="D143" s="232">
        <v>2191.15</v>
      </c>
      <c r="E143" s="232">
        <v>2173.8500000000004</v>
      </c>
      <c r="F143" s="232">
        <v>2147.7000000000003</v>
      </c>
      <c r="G143" s="232">
        <v>2130.4000000000005</v>
      </c>
      <c r="H143" s="232">
        <v>2217.3000000000002</v>
      </c>
      <c r="I143" s="232">
        <v>2234.6000000000004</v>
      </c>
      <c r="J143" s="232">
        <v>2260.75</v>
      </c>
      <c r="K143" s="231">
        <v>2208.4499999999998</v>
      </c>
      <c r="L143" s="231">
        <v>2165</v>
      </c>
      <c r="M143" s="231">
        <v>3.17563</v>
      </c>
      <c r="N143" s="1"/>
      <c r="O143" s="1"/>
    </row>
    <row r="144" spans="1:15" ht="12.75" customHeight="1">
      <c r="A144" s="214">
        <v>135</v>
      </c>
      <c r="B144" s="217" t="s">
        <v>159</v>
      </c>
      <c r="C144" s="231">
        <v>971.5</v>
      </c>
      <c r="D144" s="232">
        <v>975.08333333333337</v>
      </c>
      <c r="E144" s="232">
        <v>963.36666666666679</v>
      </c>
      <c r="F144" s="232">
        <v>955.23333333333346</v>
      </c>
      <c r="G144" s="232">
        <v>943.51666666666688</v>
      </c>
      <c r="H144" s="232">
        <v>983.2166666666667</v>
      </c>
      <c r="I144" s="232">
        <v>994.93333333333317</v>
      </c>
      <c r="J144" s="232">
        <v>1003.0666666666666</v>
      </c>
      <c r="K144" s="231">
        <v>986.8</v>
      </c>
      <c r="L144" s="231">
        <v>966.95</v>
      </c>
      <c r="M144" s="231">
        <v>3.8597000000000001</v>
      </c>
      <c r="N144" s="1"/>
      <c r="O144" s="1"/>
    </row>
    <row r="145" spans="1:15" ht="12.75" customHeight="1">
      <c r="A145" s="214">
        <v>136</v>
      </c>
      <c r="B145" s="217" t="s">
        <v>167</v>
      </c>
      <c r="C145" s="231">
        <v>170.5</v>
      </c>
      <c r="D145" s="232">
        <v>170.73333333333335</v>
      </c>
      <c r="E145" s="232">
        <v>168.26666666666671</v>
      </c>
      <c r="F145" s="232">
        <v>166.03333333333336</v>
      </c>
      <c r="G145" s="232">
        <v>163.56666666666672</v>
      </c>
      <c r="H145" s="232">
        <v>172.9666666666667</v>
      </c>
      <c r="I145" s="232">
        <v>175.43333333333334</v>
      </c>
      <c r="J145" s="232">
        <v>177.66666666666669</v>
      </c>
      <c r="K145" s="231">
        <v>173.2</v>
      </c>
      <c r="L145" s="231">
        <v>168.5</v>
      </c>
      <c r="M145" s="231">
        <v>122.25021</v>
      </c>
      <c r="N145" s="1"/>
      <c r="O145" s="1"/>
    </row>
    <row r="146" spans="1:15" ht="12.75" customHeight="1">
      <c r="A146" s="214">
        <v>137</v>
      </c>
      <c r="B146" s="217" t="s">
        <v>161</v>
      </c>
      <c r="C146" s="231">
        <v>81.2</v>
      </c>
      <c r="D146" s="232">
        <v>81.099999999999994</v>
      </c>
      <c r="E146" s="232">
        <v>80.449999999999989</v>
      </c>
      <c r="F146" s="232">
        <v>79.699999999999989</v>
      </c>
      <c r="G146" s="232">
        <v>79.049999999999983</v>
      </c>
      <c r="H146" s="232">
        <v>81.849999999999994</v>
      </c>
      <c r="I146" s="232">
        <v>82.5</v>
      </c>
      <c r="J146" s="232">
        <v>83.25</v>
      </c>
      <c r="K146" s="231">
        <v>81.75</v>
      </c>
      <c r="L146" s="231">
        <v>80.349999999999994</v>
      </c>
      <c r="M146" s="231">
        <v>57.780990000000003</v>
      </c>
      <c r="N146" s="1"/>
      <c r="O146" s="1"/>
    </row>
    <row r="147" spans="1:15" ht="12.75" customHeight="1">
      <c r="A147" s="214">
        <v>138</v>
      </c>
      <c r="B147" s="217" t="s">
        <v>163</v>
      </c>
      <c r="C147" s="231">
        <v>4233.8999999999996</v>
      </c>
      <c r="D147" s="232">
        <v>4234.3</v>
      </c>
      <c r="E147" s="232">
        <v>4193.6000000000004</v>
      </c>
      <c r="F147" s="232">
        <v>4153.3</v>
      </c>
      <c r="G147" s="232">
        <v>4112.6000000000004</v>
      </c>
      <c r="H147" s="232">
        <v>4274.6000000000004</v>
      </c>
      <c r="I147" s="232">
        <v>4315.2999999999993</v>
      </c>
      <c r="J147" s="232">
        <v>4355.6000000000004</v>
      </c>
      <c r="K147" s="231">
        <v>4275</v>
      </c>
      <c r="L147" s="231">
        <v>4194</v>
      </c>
      <c r="M147" s="231">
        <v>1.02302</v>
      </c>
      <c r="N147" s="1"/>
      <c r="O147" s="1"/>
    </row>
    <row r="148" spans="1:15" ht="12.75" customHeight="1">
      <c r="A148" s="214">
        <v>139</v>
      </c>
      <c r="B148" s="217" t="s">
        <v>164</v>
      </c>
      <c r="C148" s="231">
        <v>18674.150000000001</v>
      </c>
      <c r="D148" s="232">
        <v>18729.366666666665</v>
      </c>
      <c r="E148" s="232">
        <v>18575.933333333331</v>
      </c>
      <c r="F148" s="232">
        <v>18477.716666666667</v>
      </c>
      <c r="G148" s="232">
        <v>18324.283333333333</v>
      </c>
      <c r="H148" s="232">
        <v>18827.583333333328</v>
      </c>
      <c r="I148" s="232">
        <v>18981.016666666663</v>
      </c>
      <c r="J148" s="232">
        <v>19079.233333333326</v>
      </c>
      <c r="K148" s="231">
        <v>18882.8</v>
      </c>
      <c r="L148" s="231">
        <v>18631.150000000001</v>
      </c>
      <c r="M148" s="231">
        <v>0.42080000000000001</v>
      </c>
      <c r="N148" s="1"/>
      <c r="O148" s="1"/>
    </row>
    <row r="149" spans="1:15" ht="12.75" customHeight="1">
      <c r="A149" s="214">
        <v>140</v>
      </c>
      <c r="B149" s="217" t="s">
        <v>160</v>
      </c>
      <c r="C149" s="231">
        <v>218.25</v>
      </c>
      <c r="D149" s="232">
        <v>216.98333333333335</v>
      </c>
      <c r="E149" s="232">
        <v>214.31666666666669</v>
      </c>
      <c r="F149" s="232">
        <v>210.38333333333335</v>
      </c>
      <c r="G149" s="232">
        <v>207.7166666666667</v>
      </c>
      <c r="H149" s="232">
        <v>220.91666666666669</v>
      </c>
      <c r="I149" s="232">
        <v>223.58333333333331</v>
      </c>
      <c r="J149" s="232">
        <v>227.51666666666668</v>
      </c>
      <c r="K149" s="231">
        <v>219.65</v>
      </c>
      <c r="L149" s="231">
        <v>213.05</v>
      </c>
      <c r="M149" s="231">
        <v>3.9977499999999999</v>
      </c>
      <c r="N149" s="1"/>
      <c r="O149" s="1"/>
    </row>
    <row r="150" spans="1:15" ht="12.75" customHeight="1">
      <c r="A150" s="214">
        <v>141</v>
      </c>
      <c r="B150" s="217" t="s">
        <v>265</v>
      </c>
      <c r="C150" s="231">
        <v>841.65</v>
      </c>
      <c r="D150" s="232">
        <v>844.56666666666661</v>
      </c>
      <c r="E150" s="232">
        <v>833.68333333333317</v>
      </c>
      <c r="F150" s="232">
        <v>825.71666666666658</v>
      </c>
      <c r="G150" s="232">
        <v>814.83333333333314</v>
      </c>
      <c r="H150" s="232">
        <v>852.53333333333319</v>
      </c>
      <c r="I150" s="232">
        <v>863.41666666666663</v>
      </c>
      <c r="J150" s="232">
        <v>871.38333333333321</v>
      </c>
      <c r="K150" s="231">
        <v>855.45</v>
      </c>
      <c r="L150" s="231">
        <v>836.6</v>
      </c>
      <c r="M150" s="231">
        <v>4.2616399999999999</v>
      </c>
      <c r="N150" s="1"/>
      <c r="O150" s="1"/>
    </row>
    <row r="151" spans="1:15" ht="12.75" customHeight="1">
      <c r="A151" s="214">
        <v>142</v>
      </c>
      <c r="B151" s="217" t="s">
        <v>168</v>
      </c>
      <c r="C151" s="231">
        <v>153.6</v>
      </c>
      <c r="D151" s="232">
        <v>153.26666666666668</v>
      </c>
      <c r="E151" s="232">
        <v>152.03333333333336</v>
      </c>
      <c r="F151" s="232">
        <v>150.46666666666667</v>
      </c>
      <c r="G151" s="232">
        <v>149.23333333333335</v>
      </c>
      <c r="H151" s="232">
        <v>154.83333333333337</v>
      </c>
      <c r="I151" s="232">
        <v>156.06666666666666</v>
      </c>
      <c r="J151" s="232">
        <v>157.63333333333338</v>
      </c>
      <c r="K151" s="231">
        <v>154.5</v>
      </c>
      <c r="L151" s="231">
        <v>151.69999999999999</v>
      </c>
      <c r="M151" s="231">
        <v>95.996970000000005</v>
      </c>
      <c r="N151" s="1"/>
      <c r="O151" s="1"/>
    </row>
    <row r="152" spans="1:15" ht="12.75" customHeight="1">
      <c r="A152" s="214">
        <v>143</v>
      </c>
      <c r="B152" s="217" t="s">
        <v>266</v>
      </c>
      <c r="C152" s="231">
        <v>248.7</v>
      </c>
      <c r="D152" s="232">
        <v>247.63333333333335</v>
      </c>
      <c r="E152" s="232">
        <v>243.6166666666667</v>
      </c>
      <c r="F152" s="232">
        <v>238.53333333333336</v>
      </c>
      <c r="G152" s="232">
        <v>234.51666666666671</v>
      </c>
      <c r="H152" s="232">
        <v>252.7166666666667</v>
      </c>
      <c r="I152" s="232">
        <v>256.73333333333335</v>
      </c>
      <c r="J152" s="232">
        <v>261.81666666666672</v>
      </c>
      <c r="K152" s="231">
        <v>251.65</v>
      </c>
      <c r="L152" s="231">
        <v>242.55</v>
      </c>
      <c r="M152" s="231">
        <v>28.747669999999999</v>
      </c>
      <c r="N152" s="1"/>
      <c r="O152" s="1"/>
    </row>
    <row r="153" spans="1:15" ht="12.75" customHeight="1">
      <c r="A153" s="214">
        <v>144</v>
      </c>
      <c r="B153" s="217" t="s">
        <v>806</v>
      </c>
      <c r="C153" s="231">
        <v>608.35</v>
      </c>
      <c r="D153" s="232">
        <v>613.7833333333333</v>
      </c>
      <c r="E153" s="232">
        <v>599.56666666666661</v>
      </c>
      <c r="F153" s="232">
        <v>590.7833333333333</v>
      </c>
      <c r="G153" s="232">
        <v>576.56666666666661</v>
      </c>
      <c r="H153" s="232">
        <v>622.56666666666661</v>
      </c>
      <c r="I153" s="232">
        <v>636.7833333333333</v>
      </c>
      <c r="J153" s="232">
        <v>645.56666666666661</v>
      </c>
      <c r="K153" s="231">
        <v>628</v>
      </c>
      <c r="L153" s="231">
        <v>605</v>
      </c>
      <c r="M153" s="231">
        <v>24.145790000000002</v>
      </c>
      <c r="N153" s="1"/>
      <c r="O153" s="1"/>
    </row>
    <row r="154" spans="1:15" ht="12.75" customHeight="1">
      <c r="A154" s="214">
        <v>145</v>
      </c>
      <c r="B154" s="217" t="s">
        <v>432</v>
      </c>
      <c r="C154" s="231">
        <v>3164.85</v>
      </c>
      <c r="D154" s="232">
        <v>3169.7166666666672</v>
      </c>
      <c r="E154" s="232">
        <v>3137.4333333333343</v>
      </c>
      <c r="F154" s="232">
        <v>3110.0166666666673</v>
      </c>
      <c r="G154" s="232">
        <v>3077.7333333333345</v>
      </c>
      <c r="H154" s="232">
        <v>3197.1333333333341</v>
      </c>
      <c r="I154" s="232">
        <v>3229.416666666667</v>
      </c>
      <c r="J154" s="232">
        <v>3256.8333333333339</v>
      </c>
      <c r="K154" s="231">
        <v>3202</v>
      </c>
      <c r="L154" s="231">
        <v>3142.3</v>
      </c>
      <c r="M154" s="231">
        <v>1.21696</v>
      </c>
      <c r="N154" s="1"/>
      <c r="O154" s="1"/>
    </row>
    <row r="155" spans="1:15" ht="12.75" customHeight="1">
      <c r="A155" s="214">
        <v>146</v>
      </c>
      <c r="B155" s="217" t="s">
        <v>807</v>
      </c>
      <c r="C155" s="231">
        <v>516.4</v>
      </c>
      <c r="D155" s="232">
        <v>509.59999999999997</v>
      </c>
      <c r="E155" s="232">
        <v>494.29999999999995</v>
      </c>
      <c r="F155" s="232">
        <v>472.2</v>
      </c>
      <c r="G155" s="232">
        <v>456.9</v>
      </c>
      <c r="H155" s="232">
        <v>531.69999999999993</v>
      </c>
      <c r="I155" s="232">
        <v>547</v>
      </c>
      <c r="J155" s="232">
        <v>569.09999999999991</v>
      </c>
      <c r="K155" s="231">
        <v>524.9</v>
      </c>
      <c r="L155" s="231">
        <v>487.5</v>
      </c>
      <c r="M155" s="231">
        <v>38.84825</v>
      </c>
      <c r="N155" s="1"/>
      <c r="O155" s="1"/>
    </row>
    <row r="156" spans="1:15" ht="12.75" customHeight="1">
      <c r="A156" s="214">
        <v>147</v>
      </c>
      <c r="B156" s="217" t="s">
        <v>175</v>
      </c>
      <c r="C156" s="231">
        <v>3231.05</v>
      </c>
      <c r="D156" s="232">
        <v>3225.0499999999997</v>
      </c>
      <c r="E156" s="232">
        <v>3185.0999999999995</v>
      </c>
      <c r="F156" s="232">
        <v>3139.1499999999996</v>
      </c>
      <c r="G156" s="232">
        <v>3099.1999999999994</v>
      </c>
      <c r="H156" s="232">
        <v>3270.9999999999995</v>
      </c>
      <c r="I156" s="232">
        <v>3310.9499999999994</v>
      </c>
      <c r="J156" s="232">
        <v>3356.8999999999996</v>
      </c>
      <c r="K156" s="231">
        <v>3265</v>
      </c>
      <c r="L156" s="231">
        <v>3179.1</v>
      </c>
      <c r="M156" s="231">
        <v>3.2596400000000001</v>
      </c>
      <c r="N156" s="1"/>
      <c r="O156" s="1"/>
    </row>
    <row r="157" spans="1:15" ht="12.75" customHeight="1">
      <c r="A157" s="214">
        <v>148</v>
      </c>
      <c r="B157" s="217" t="s">
        <v>169</v>
      </c>
      <c r="C157" s="231">
        <v>38133.25</v>
      </c>
      <c r="D157" s="232">
        <v>38219.283333333333</v>
      </c>
      <c r="E157" s="232">
        <v>37804.016666666663</v>
      </c>
      <c r="F157" s="232">
        <v>37474.783333333333</v>
      </c>
      <c r="G157" s="232">
        <v>37059.516666666663</v>
      </c>
      <c r="H157" s="232">
        <v>38548.516666666663</v>
      </c>
      <c r="I157" s="232">
        <v>38963.78333333334</v>
      </c>
      <c r="J157" s="232">
        <v>39293.016666666663</v>
      </c>
      <c r="K157" s="231">
        <v>38634.550000000003</v>
      </c>
      <c r="L157" s="231">
        <v>37890.050000000003</v>
      </c>
      <c r="M157" s="231">
        <v>0.22778999999999999</v>
      </c>
      <c r="N157" s="1"/>
      <c r="O157" s="1"/>
    </row>
    <row r="158" spans="1:15" ht="12.75" customHeight="1">
      <c r="A158" s="214">
        <v>149</v>
      </c>
      <c r="B158" s="217" t="s">
        <v>849</v>
      </c>
      <c r="C158" s="231">
        <v>940.5</v>
      </c>
      <c r="D158" s="232">
        <v>943.9666666666667</v>
      </c>
      <c r="E158" s="232">
        <v>928.53333333333342</v>
      </c>
      <c r="F158" s="232">
        <v>916.56666666666672</v>
      </c>
      <c r="G158" s="232">
        <v>901.13333333333344</v>
      </c>
      <c r="H158" s="232">
        <v>955.93333333333339</v>
      </c>
      <c r="I158" s="232">
        <v>971.36666666666679</v>
      </c>
      <c r="J158" s="232">
        <v>983.33333333333337</v>
      </c>
      <c r="K158" s="231">
        <v>959.4</v>
      </c>
      <c r="L158" s="231">
        <v>932</v>
      </c>
      <c r="M158" s="231">
        <v>3.6996600000000002</v>
      </c>
      <c r="N158" s="1"/>
      <c r="O158" s="1"/>
    </row>
    <row r="159" spans="1:15" ht="12.75" customHeight="1">
      <c r="A159" s="214">
        <v>150</v>
      </c>
      <c r="B159" s="217" t="s">
        <v>437</v>
      </c>
      <c r="C159" s="231">
        <v>5039.5</v>
      </c>
      <c r="D159" s="232">
        <v>5001.833333333333</v>
      </c>
      <c r="E159" s="232">
        <v>4929.6666666666661</v>
      </c>
      <c r="F159" s="232">
        <v>4819.833333333333</v>
      </c>
      <c r="G159" s="232">
        <v>4747.6666666666661</v>
      </c>
      <c r="H159" s="232">
        <v>5111.6666666666661</v>
      </c>
      <c r="I159" s="232">
        <v>5183.8333333333321</v>
      </c>
      <c r="J159" s="232">
        <v>5293.6666666666661</v>
      </c>
      <c r="K159" s="231">
        <v>5074</v>
      </c>
      <c r="L159" s="231">
        <v>4892</v>
      </c>
      <c r="M159" s="231">
        <v>3.8604599999999998</v>
      </c>
      <c r="N159" s="1"/>
      <c r="O159" s="1"/>
    </row>
    <row r="160" spans="1:15" ht="12.75" customHeight="1">
      <c r="A160" s="214">
        <v>151</v>
      </c>
      <c r="B160" s="217" t="s">
        <v>171</v>
      </c>
      <c r="C160" s="231">
        <v>216.95</v>
      </c>
      <c r="D160" s="232">
        <v>215.46666666666667</v>
      </c>
      <c r="E160" s="232">
        <v>213.13333333333333</v>
      </c>
      <c r="F160" s="232">
        <v>209.31666666666666</v>
      </c>
      <c r="G160" s="232">
        <v>206.98333333333332</v>
      </c>
      <c r="H160" s="232">
        <v>219.28333333333333</v>
      </c>
      <c r="I160" s="232">
        <v>221.61666666666665</v>
      </c>
      <c r="J160" s="232">
        <v>225.43333333333334</v>
      </c>
      <c r="K160" s="231">
        <v>217.8</v>
      </c>
      <c r="L160" s="231">
        <v>211.65</v>
      </c>
      <c r="M160" s="231">
        <v>18.94173</v>
      </c>
      <c r="N160" s="1"/>
      <c r="O160" s="1"/>
    </row>
    <row r="161" spans="1:15" ht="12.75" customHeight="1">
      <c r="A161" s="214">
        <v>152</v>
      </c>
      <c r="B161" s="217" t="s">
        <v>174</v>
      </c>
      <c r="C161" s="231">
        <v>2294.65</v>
      </c>
      <c r="D161" s="232">
        <v>2298.5333333333333</v>
      </c>
      <c r="E161" s="232">
        <v>2277.1166666666668</v>
      </c>
      <c r="F161" s="232">
        <v>2259.5833333333335</v>
      </c>
      <c r="G161" s="232">
        <v>2238.166666666667</v>
      </c>
      <c r="H161" s="232">
        <v>2316.0666666666666</v>
      </c>
      <c r="I161" s="232">
        <v>2337.4833333333336</v>
      </c>
      <c r="J161" s="232">
        <v>2355.0166666666664</v>
      </c>
      <c r="K161" s="231">
        <v>2319.9499999999998</v>
      </c>
      <c r="L161" s="231">
        <v>2281</v>
      </c>
      <c r="M161" s="231">
        <v>3.3036300000000001</v>
      </c>
      <c r="N161" s="1"/>
      <c r="O161" s="1"/>
    </row>
    <row r="162" spans="1:15" ht="12.75" customHeight="1">
      <c r="A162" s="214">
        <v>153</v>
      </c>
      <c r="B162" s="217" t="s">
        <v>267</v>
      </c>
      <c r="C162" s="231">
        <v>3013.25</v>
      </c>
      <c r="D162" s="232">
        <v>3024.3166666666671</v>
      </c>
      <c r="E162" s="232">
        <v>2983.1333333333341</v>
      </c>
      <c r="F162" s="232">
        <v>2953.0166666666669</v>
      </c>
      <c r="G162" s="232">
        <v>2911.8333333333339</v>
      </c>
      <c r="H162" s="232">
        <v>3054.4333333333343</v>
      </c>
      <c r="I162" s="232">
        <v>3095.6166666666677</v>
      </c>
      <c r="J162" s="232">
        <v>3125.7333333333345</v>
      </c>
      <c r="K162" s="231">
        <v>3065.5</v>
      </c>
      <c r="L162" s="231">
        <v>2994.2</v>
      </c>
      <c r="M162" s="231">
        <v>3.2854000000000001</v>
      </c>
      <c r="N162" s="1"/>
      <c r="O162" s="1"/>
    </row>
    <row r="163" spans="1:15" ht="12.75" customHeight="1">
      <c r="A163" s="214">
        <v>154</v>
      </c>
      <c r="B163" s="217" t="s">
        <v>784</v>
      </c>
      <c r="C163" s="231">
        <v>297.10000000000002</v>
      </c>
      <c r="D163" s="232">
        <v>301.03333333333336</v>
      </c>
      <c r="E163" s="232">
        <v>291.26666666666671</v>
      </c>
      <c r="F163" s="232">
        <v>285.43333333333334</v>
      </c>
      <c r="G163" s="232">
        <v>275.66666666666669</v>
      </c>
      <c r="H163" s="232">
        <v>306.86666666666673</v>
      </c>
      <c r="I163" s="232">
        <v>316.63333333333338</v>
      </c>
      <c r="J163" s="232">
        <v>322.46666666666675</v>
      </c>
      <c r="K163" s="231">
        <v>310.8</v>
      </c>
      <c r="L163" s="231">
        <v>295.2</v>
      </c>
      <c r="M163" s="231">
        <v>21.961390000000002</v>
      </c>
      <c r="N163" s="1"/>
      <c r="O163" s="1"/>
    </row>
    <row r="164" spans="1:15" ht="12.75" customHeight="1">
      <c r="A164" s="214">
        <v>155</v>
      </c>
      <c r="B164" s="217" t="s">
        <v>172</v>
      </c>
      <c r="C164" s="231">
        <v>146.35</v>
      </c>
      <c r="D164" s="232">
        <v>146.76666666666668</v>
      </c>
      <c r="E164" s="232">
        <v>144.38333333333335</v>
      </c>
      <c r="F164" s="232">
        <v>142.41666666666669</v>
      </c>
      <c r="G164" s="232">
        <v>140.03333333333336</v>
      </c>
      <c r="H164" s="232">
        <v>148.73333333333335</v>
      </c>
      <c r="I164" s="232">
        <v>151.11666666666667</v>
      </c>
      <c r="J164" s="232">
        <v>153.08333333333334</v>
      </c>
      <c r="K164" s="231">
        <v>149.15</v>
      </c>
      <c r="L164" s="231">
        <v>144.80000000000001</v>
      </c>
      <c r="M164" s="231">
        <v>54.162979999999997</v>
      </c>
      <c r="N164" s="1"/>
      <c r="O164" s="1"/>
    </row>
    <row r="165" spans="1:15" ht="12.75" customHeight="1">
      <c r="A165" s="214">
        <v>156</v>
      </c>
      <c r="B165" s="217" t="s">
        <v>177</v>
      </c>
      <c r="C165" s="231">
        <v>214.65</v>
      </c>
      <c r="D165" s="232">
        <v>214.98333333333335</v>
      </c>
      <c r="E165" s="232">
        <v>212.66666666666669</v>
      </c>
      <c r="F165" s="232">
        <v>210.68333333333334</v>
      </c>
      <c r="G165" s="232">
        <v>208.36666666666667</v>
      </c>
      <c r="H165" s="232">
        <v>216.9666666666667</v>
      </c>
      <c r="I165" s="232">
        <v>219.28333333333336</v>
      </c>
      <c r="J165" s="232">
        <v>221.26666666666671</v>
      </c>
      <c r="K165" s="231">
        <v>217.3</v>
      </c>
      <c r="L165" s="231">
        <v>213</v>
      </c>
      <c r="M165" s="231">
        <v>68.464950000000002</v>
      </c>
      <c r="N165" s="1"/>
      <c r="O165" s="1"/>
    </row>
    <row r="166" spans="1:15" ht="12.75" customHeight="1">
      <c r="A166" s="214">
        <v>157</v>
      </c>
      <c r="B166" s="217" t="s">
        <v>268</v>
      </c>
      <c r="C166" s="231">
        <v>414.55</v>
      </c>
      <c r="D166" s="232">
        <v>414.15000000000003</v>
      </c>
      <c r="E166" s="232">
        <v>406.35000000000008</v>
      </c>
      <c r="F166" s="232">
        <v>398.15000000000003</v>
      </c>
      <c r="G166" s="232">
        <v>390.35000000000008</v>
      </c>
      <c r="H166" s="232">
        <v>422.35000000000008</v>
      </c>
      <c r="I166" s="232">
        <v>430.15000000000003</v>
      </c>
      <c r="J166" s="232">
        <v>438.35000000000008</v>
      </c>
      <c r="K166" s="231">
        <v>421.95</v>
      </c>
      <c r="L166" s="231">
        <v>405.95</v>
      </c>
      <c r="M166" s="231">
        <v>8.9851799999999997</v>
      </c>
      <c r="N166" s="1"/>
      <c r="O166" s="1"/>
    </row>
    <row r="167" spans="1:15" ht="12.75" customHeight="1">
      <c r="A167" s="214">
        <v>158</v>
      </c>
      <c r="B167" s="217" t="s">
        <v>269</v>
      </c>
      <c r="C167" s="231">
        <v>13527.65</v>
      </c>
      <c r="D167" s="232">
        <v>13556.65</v>
      </c>
      <c r="E167" s="232">
        <v>13438.3</v>
      </c>
      <c r="F167" s="232">
        <v>13348.949999999999</v>
      </c>
      <c r="G167" s="232">
        <v>13230.599999999999</v>
      </c>
      <c r="H167" s="232">
        <v>13646</v>
      </c>
      <c r="I167" s="232">
        <v>13764.350000000002</v>
      </c>
      <c r="J167" s="232">
        <v>13853.7</v>
      </c>
      <c r="K167" s="231">
        <v>13675</v>
      </c>
      <c r="L167" s="231">
        <v>13467.3</v>
      </c>
      <c r="M167" s="231">
        <v>5.4080000000000003E-2</v>
      </c>
      <c r="N167" s="1"/>
      <c r="O167" s="1"/>
    </row>
    <row r="168" spans="1:15" ht="12.75" customHeight="1">
      <c r="A168" s="214">
        <v>159</v>
      </c>
      <c r="B168" s="217" t="s">
        <v>176</v>
      </c>
      <c r="C168" s="231">
        <v>47.8</v>
      </c>
      <c r="D168" s="232">
        <v>48.050000000000004</v>
      </c>
      <c r="E168" s="232">
        <v>47.250000000000007</v>
      </c>
      <c r="F168" s="232">
        <v>46.7</v>
      </c>
      <c r="G168" s="232">
        <v>45.900000000000006</v>
      </c>
      <c r="H168" s="232">
        <v>48.600000000000009</v>
      </c>
      <c r="I168" s="232">
        <v>49.400000000000006</v>
      </c>
      <c r="J168" s="232">
        <v>49.95000000000001</v>
      </c>
      <c r="K168" s="231">
        <v>48.85</v>
      </c>
      <c r="L168" s="231">
        <v>47.5</v>
      </c>
      <c r="M168" s="231">
        <v>501.61601999999999</v>
      </c>
      <c r="N168" s="1"/>
      <c r="O168" s="1"/>
    </row>
    <row r="169" spans="1:15" ht="12.75" customHeight="1">
      <c r="A169" s="214">
        <v>160</v>
      </c>
      <c r="B169" s="217" t="s">
        <v>182</v>
      </c>
      <c r="C169" s="231">
        <v>112.05</v>
      </c>
      <c r="D169" s="232">
        <v>112.33333333333333</v>
      </c>
      <c r="E169" s="232">
        <v>111.21666666666665</v>
      </c>
      <c r="F169" s="232">
        <v>110.38333333333333</v>
      </c>
      <c r="G169" s="232">
        <v>109.26666666666665</v>
      </c>
      <c r="H169" s="232">
        <v>113.16666666666666</v>
      </c>
      <c r="I169" s="232">
        <v>114.28333333333333</v>
      </c>
      <c r="J169" s="232">
        <v>115.11666666666666</v>
      </c>
      <c r="K169" s="231">
        <v>113.45</v>
      </c>
      <c r="L169" s="231">
        <v>111.5</v>
      </c>
      <c r="M169" s="231">
        <v>55.577910000000003</v>
      </c>
      <c r="N169" s="1"/>
      <c r="O169" s="1"/>
    </row>
    <row r="170" spans="1:15" ht="12.75" customHeight="1">
      <c r="A170" s="214">
        <v>161</v>
      </c>
      <c r="B170" s="217" t="s">
        <v>183</v>
      </c>
      <c r="C170" s="231">
        <v>2378.9</v>
      </c>
      <c r="D170" s="232">
        <v>2394.65</v>
      </c>
      <c r="E170" s="232">
        <v>2359.3000000000002</v>
      </c>
      <c r="F170" s="232">
        <v>2339.7000000000003</v>
      </c>
      <c r="G170" s="232">
        <v>2304.3500000000004</v>
      </c>
      <c r="H170" s="232">
        <v>2414.25</v>
      </c>
      <c r="I170" s="232">
        <v>2449.5999999999995</v>
      </c>
      <c r="J170" s="232">
        <v>2469.1999999999998</v>
      </c>
      <c r="K170" s="231">
        <v>2430</v>
      </c>
      <c r="L170" s="231">
        <v>2375.0500000000002</v>
      </c>
      <c r="M170" s="231">
        <v>50.877290000000002</v>
      </c>
      <c r="N170" s="1"/>
      <c r="O170" s="1"/>
    </row>
    <row r="171" spans="1:15" ht="12.75" customHeight="1">
      <c r="A171" s="214">
        <v>162</v>
      </c>
      <c r="B171" s="217" t="s">
        <v>270</v>
      </c>
      <c r="C171" s="231">
        <v>743.55</v>
      </c>
      <c r="D171" s="232">
        <v>740.5</v>
      </c>
      <c r="E171" s="232">
        <v>735.05</v>
      </c>
      <c r="F171" s="232">
        <v>726.55</v>
      </c>
      <c r="G171" s="232">
        <v>721.09999999999991</v>
      </c>
      <c r="H171" s="232">
        <v>749</v>
      </c>
      <c r="I171" s="232">
        <v>754.45</v>
      </c>
      <c r="J171" s="232">
        <v>762.95</v>
      </c>
      <c r="K171" s="231">
        <v>745.95</v>
      </c>
      <c r="L171" s="231">
        <v>732</v>
      </c>
      <c r="M171" s="231">
        <v>5.4621199999999996</v>
      </c>
      <c r="N171" s="1"/>
      <c r="O171" s="1"/>
    </row>
    <row r="172" spans="1:15" ht="12.75" customHeight="1">
      <c r="A172" s="214">
        <v>163</v>
      </c>
      <c r="B172" s="217" t="s">
        <v>185</v>
      </c>
      <c r="C172" s="231">
        <v>1131.1500000000001</v>
      </c>
      <c r="D172" s="232">
        <v>1135.0833333333335</v>
      </c>
      <c r="E172" s="232">
        <v>1121.2166666666669</v>
      </c>
      <c r="F172" s="232">
        <v>1111.2833333333335</v>
      </c>
      <c r="G172" s="232">
        <v>1097.416666666667</v>
      </c>
      <c r="H172" s="232">
        <v>1145.0166666666669</v>
      </c>
      <c r="I172" s="232">
        <v>1158.8833333333337</v>
      </c>
      <c r="J172" s="232">
        <v>1168.8166666666668</v>
      </c>
      <c r="K172" s="231">
        <v>1148.95</v>
      </c>
      <c r="L172" s="231">
        <v>1125.1500000000001</v>
      </c>
      <c r="M172" s="231">
        <v>9.4406800000000004</v>
      </c>
      <c r="N172" s="1"/>
      <c r="O172" s="1"/>
    </row>
    <row r="173" spans="1:15" ht="12.75" customHeight="1">
      <c r="A173" s="214">
        <v>164</v>
      </c>
      <c r="B173" s="217" t="s">
        <v>189</v>
      </c>
      <c r="C173" s="231">
        <v>2274.3000000000002</v>
      </c>
      <c r="D173" s="232">
        <v>2275.3666666666663</v>
      </c>
      <c r="E173" s="232">
        <v>2243.6333333333328</v>
      </c>
      <c r="F173" s="232">
        <v>2212.9666666666662</v>
      </c>
      <c r="G173" s="232">
        <v>2181.2333333333327</v>
      </c>
      <c r="H173" s="232">
        <v>2306.0333333333328</v>
      </c>
      <c r="I173" s="232">
        <v>2337.7666666666664</v>
      </c>
      <c r="J173" s="232">
        <v>2368.4333333333329</v>
      </c>
      <c r="K173" s="231">
        <v>2307.1</v>
      </c>
      <c r="L173" s="231">
        <v>2244.6999999999998</v>
      </c>
      <c r="M173" s="231">
        <v>4.4454700000000003</v>
      </c>
      <c r="N173" s="1"/>
      <c r="O173" s="1"/>
    </row>
    <row r="174" spans="1:15" ht="12.75" customHeight="1">
      <c r="A174" s="214">
        <v>165</v>
      </c>
      <c r="B174" s="217" t="s">
        <v>803</v>
      </c>
      <c r="C174" s="231">
        <v>82.05</v>
      </c>
      <c r="D174" s="232">
        <v>81.933333333333337</v>
      </c>
      <c r="E174" s="232">
        <v>81.416666666666671</v>
      </c>
      <c r="F174" s="232">
        <v>80.783333333333331</v>
      </c>
      <c r="G174" s="232">
        <v>80.266666666666666</v>
      </c>
      <c r="H174" s="232">
        <v>82.566666666666677</v>
      </c>
      <c r="I174" s="232">
        <v>83.083333333333329</v>
      </c>
      <c r="J174" s="232">
        <v>83.716666666666683</v>
      </c>
      <c r="K174" s="231">
        <v>82.45</v>
      </c>
      <c r="L174" s="231">
        <v>81.3</v>
      </c>
      <c r="M174" s="231">
        <v>129.44556</v>
      </c>
      <c r="N174" s="1"/>
      <c r="O174" s="1"/>
    </row>
    <row r="175" spans="1:15" ht="12.75" customHeight="1">
      <c r="A175" s="214">
        <v>166</v>
      </c>
      <c r="B175" s="217" t="s">
        <v>187</v>
      </c>
      <c r="C175" s="231">
        <v>26214.9</v>
      </c>
      <c r="D175" s="232">
        <v>26206.633333333331</v>
      </c>
      <c r="E175" s="232">
        <v>25883.266666666663</v>
      </c>
      <c r="F175" s="232">
        <v>25551.633333333331</v>
      </c>
      <c r="G175" s="232">
        <v>25228.266666666663</v>
      </c>
      <c r="H175" s="232">
        <v>26538.266666666663</v>
      </c>
      <c r="I175" s="232">
        <v>26861.633333333331</v>
      </c>
      <c r="J175" s="232">
        <v>27193.266666666663</v>
      </c>
      <c r="K175" s="231">
        <v>26530</v>
      </c>
      <c r="L175" s="231">
        <v>25875</v>
      </c>
      <c r="M175" s="231">
        <v>0.93445999999999996</v>
      </c>
      <c r="N175" s="1"/>
      <c r="O175" s="1"/>
    </row>
    <row r="176" spans="1:15" ht="12.75" customHeight="1">
      <c r="A176" s="214">
        <v>167</v>
      </c>
      <c r="B176" t="s">
        <v>876</v>
      </c>
      <c r="C176" s="312" t="e">
        <v>#N/A</v>
      </c>
      <c r="D176" s="313" t="e">
        <v>#N/A</v>
      </c>
      <c r="E176" s="313" t="e">
        <v>#N/A</v>
      </c>
      <c r="F176" s="313" t="e">
        <v>#N/A</v>
      </c>
      <c r="G176" s="313" t="e">
        <v>#N/A</v>
      </c>
      <c r="H176" s="313" t="e">
        <v>#N/A</v>
      </c>
      <c r="I176" s="313" t="e">
        <v>#N/A</v>
      </c>
      <c r="J176" s="313" t="e">
        <v>#N/A</v>
      </c>
      <c r="K176" s="312" t="e">
        <v>#N/A</v>
      </c>
      <c r="L176" s="312" t="e">
        <v>#N/A</v>
      </c>
      <c r="M176" s="312" t="e">
        <v>#N/A</v>
      </c>
      <c r="N176" s="1"/>
      <c r="O176" s="1"/>
    </row>
    <row r="177" spans="1:15" ht="12.75" customHeight="1">
      <c r="A177" s="214">
        <v>168</v>
      </c>
      <c r="B177" s="217" t="s">
        <v>188</v>
      </c>
      <c r="C177" s="231">
        <v>3251.5</v>
      </c>
      <c r="D177" s="232">
        <v>3270.4500000000003</v>
      </c>
      <c r="E177" s="232">
        <v>3227.1000000000004</v>
      </c>
      <c r="F177" s="232">
        <v>3202.7000000000003</v>
      </c>
      <c r="G177" s="232">
        <v>3159.3500000000004</v>
      </c>
      <c r="H177" s="232">
        <v>3294.8500000000004</v>
      </c>
      <c r="I177" s="232">
        <v>3338.2</v>
      </c>
      <c r="J177" s="232">
        <v>3362.6000000000004</v>
      </c>
      <c r="K177" s="231">
        <v>3313.8</v>
      </c>
      <c r="L177" s="231">
        <v>3246.05</v>
      </c>
      <c r="M177" s="231">
        <v>5.1476600000000001</v>
      </c>
      <c r="N177" s="1"/>
      <c r="O177" s="1"/>
    </row>
    <row r="178" spans="1:15" ht="12.75" customHeight="1">
      <c r="A178" s="214">
        <v>169</v>
      </c>
      <c r="B178" s="217" t="s">
        <v>798</v>
      </c>
      <c r="C178" s="231">
        <v>457.2</v>
      </c>
      <c r="D178" s="232">
        <v>460.41666666666669</v>
      </c>
      <c r="E178" s="232">
        <v>452.13333333333338</v>
      </c>
      <c r="F178" s="232">
        <v>447.06666666666672</v>
      </c>
      <c r="G178" s="232">
        <v>438.78333333333342</v>
      </c>
      <c r="H178" s="232">
        <v>465.48333333333335</v>
      </c>
      <c r="I178" s="232">
        <v>473.76666666666665</v>
      </c>
      <c r="J178" s="232">
        <v>478.83333333333331</v>
      </c>
      <c r="K178" s="231">
        <v>468.7</v>
      </c>
      <c r="L178" s="231">
        <v>455.35</v>
      </c>
      <c r="M178" s="231">
        <v>4.2036100000000003</v>
      </c>
      <c r="N178" s="1"/>
      <c r="O178" s="1"/>
    </row>
    <row r="179" spans="1:15" ht="12.75" customHeight="1">
      <c r="A179" s="214">
        <v>170</v>
      </c>
      <c r="B179" s="217" t="s">
        <v>186</v>
      </c>
      <c r="C179" s="231">
        <v>516.35</v>
      </c>
      <c r="D179" s="232">
        <v>516.91666666666663</v>
      </c>
      <c r="E179" s="232">
        <v>511.93333333333328</v>
      </c>
      <c r="F179" s="232">
        <v>507.51666666666665</v>
      </c>
      <c r="G179" s="232">
        <v>502.5333333333333</v>
      </c>
      <c r="H179" s="232">
        <v>521.33333333333326</v>
      </c>
      <c r="I179" s="232">
        <v>526.31666666666661</v>
      </c>
      <c r="J179" s="232">
        <v>530.73333333333323</v>
      </c>
      <c r="K179" s="231">
        <v>521.9</v>
      </c>
      <c r="L179" s="231">
        <v>512.5</v>
      </c>
      <c r="M179" s="231">
        <v>147.63050000000001</v>
      </c>
      <c r="N179" s="1"/>
      <c r="O179" s="1"/>
    </row>
    <row r="180" spans="1:15" ht="12.75" customHeight="1">
      <c r="A180" s="214">
        <v>171</v>
      </c>
      <c r="B180" s="217" t="s">
        <v>184</v>
      </c>
      <c r="C180" s="231">
        <v>84.55</v>
      </c>
      <c r="D180" s="232">
        <v>85.216666666666654</v>
      </c>
      <c r="E180" s="232">
        <v>83.333333333333314</v>
      </c>
      <c r="F180" s="232">
        <v>82.11666666666666</v>
      </c>
      <c r="G180" s="232">
        <v>80.23333333333332</v>
      </c>
      <c r="H180" s="232">
        <v>86.433333333333309</v>
      </c>
      <c r="I180" s="232">
        <v>88.316666666666663</v>
      </c>
      <c r="J180" s="232">
        <v>89.533333333333303</v>
      </c>
      <c r="K180" s="231">
        <v>87.1</v>
      </c>
      <c r="L180" s="231">
        <v>84</v>
      </c>
      <c r="M180" s="231">
        <v>195.37168</v>
      </c>
      <c r="N180" s="1"/>
      <c r="O180" s="1"/>
    </row>
    <row r="181" spans="1:15" ht="12.75" customHeight="1">
      <c r="A181" s="214">
        <v>172</v>
      </c>
      <c r="B181" s="217" t="s">
        <v>190</v>
      </c>
      <c r="C181" s="231">
        <v>968.55</v>
      </c>
      <c r="D181" s="232">
        <v>970.85</v>
      </c>
      <c r="E181" s="232">
        <v>963.7</v>
      </c>
      <c r="F181" s="232">
        <v>958.85</v>
      </c>
      <c r="G181" s="232">
        <v>951.7</v>
      </c>
      <c r="H181" s="232">
        <v>975.7</v>
      </c>
      <c r="I181" s="232">
        <v>982.84999999999991</v>
      </c>
      <c r="J181" s="232">
        <v>987.7</v>
      </c>
      <c r="K181" s="231">
        <v>978</v>
      </c>
      <c r="L181" s="231">
        <v>966</v>
      </c>
      <c r="M181" s="231">
        <v>26.051469999999998</v>
      </c>
      <c r="N181" s="1"/>
      <c r="O181" s="1"/>
    </row>
    <row r="182" spans="1:15" ht="12.75" customHeight="1">
      <c r="A182" s="214">
        <v>173</v>
      </c>
      <c r="B182" s="217" t="s">
        <v>191</v>
      </c>
      <c r="C182" s="231">
        <v>438.25</v>
      </c>
      <c r="D182" s="232">
        <v>438.59999999999997</v>
      </c>
      <c r="E182" s="232">
        <v>432.29999999999995</v>
      </c>
      <c r="F182" s="232">
        <v>426.34999999999997</v>
      </c>
      <c r="G182" s="232">
        <v>420.04999999999995</v>
      </c>
      <c r="H182" s="232">
        <v>444.54999999999995</v>
      </c>
      <c r="I182" s="232">
        <v>450.85</v>
      </c>
      <c r="J182" s="232">
        <v>456.79999999999995</v>
      </c>
      <c r="K182" s="231">
        <v>444.9</v>
      </c>
      <c r="L182" s="231">
        <v>432.65</v>
      </c>
      <c r="M182" s="231">
        <v>4.9630999999999998</v>
      </c>
      <c r="N182" s="1"/>
      <c r="O182" s="1"/>
    </row>
    <row r="183" spans="1:15" ht="12.75" customHeight="1">
      <c r="A183" s="214">
        <v>174</v>
      </c>
      <c r="B183" s="217" t="s">
        <v>272</v>
      </c>
      <c r="C183" s="231">
        <v>579.29999999999995</v>
      </c>
      <c r="D183" s="232">
        <v>578.73333333333323</v>
      </c>
      <c r="E183" s="232">
        <v>572.96666666666647</v>
      </c>
      <c r="F183" s="232">
        <v>566.63333333333321</v>
      </c>
      <c r="G183" s="232">
        <v>560.86666666666645</v>
      </c>
      <c r="H183" s="232">
        <v>585.06666666666649</v>
      </c>
      <c r="I183" s="232">
        <v>590.83333333333314</v>
      </c>
      <c r="J183" s="232">
        <v>597.16666666666652</v>
      </c>
      <c r="K183" s="231">
        <v>584.5</v>
      </c>
      <c r="L183" s="231">
        <v>572.4</v>
      </c>
      <c r="M183" s="231">
        <v>7.6059000000000001</v>
      </c>
      <c r="N183" s="1"/>
      <c r="O183" s="1"/>
    </row>
    <row r="184" spans="1:15" ht="12.75" customHeight="1">
      <c r="A184" s="214">
        <v>175</v>
      </c>
      <c r="B184" s="217" t="s">
        <v>203</v>
      </c>
      <c r="C184" s="231">
        <v>1114.3</v>
      </c>
      <c r="D184" s="232">
        <v>1116.4166666666667</v>
      </c>
      <c r="E184" s="232">
        <v>1105.9333333333334</v>
      </c>
      <c r="F184" s="232">
        <v>1097.5666666666666</v>
      </c>
      <c r="G184" s="232">
        <v>1087.0833333333333</v>
      </c>
      <c r="H184" s="232">
        <v>1124.7833333333335</v>
      </c>
      <c r="I184" s="232">
        <v>1135.2666666666667</v>
      </c>
      <c r="J184" s="232">
        <v>1143.6333333333337</v>
      </c>
      <c r="K184" s="231">
        <v>1126.9000000000001</v>
      </c>
      <c r="L184" s="231">
        <v>1108.05</v>
      </c>
      <c r="M184" s="231">
        <v>7.4614599999999998</v>
      </c>
      <c r="N184" s="1"/>
      <c r="O184" s="1"/>
    </row>
    <row r="185" spans="1:15" ht="12.75" customHeight="1">
      <c r="A185" s="214">
        <v>176</v>
      </c>
      <c r="B185" s="217" t="s">
        <v>192</v>
      </c>
      <c r="C185" s="231">
        <v>965.2</v>
      </c>
      <c r="D185" s="232">
        <v>975.11666666666679</v>
      </c>
      <c r="E185" s="232">
        <v>948.63333333333355</v>
      </c>
      <c r="F185" s="232">
        <v>932.06666666666672</v>
      </c>
      <c r="G185" s="232">
        <v>905.58333333333348</v>
      </c>
      <c r="H185" s="232">
        <v>991.68333333333362</v>
      </c>
      <c r="I185" s="232">
        <v>1018.1666666666667</v>
      </c>
      <c r="J185" s="232">
        <v>1034.7333333333336</v>
      </c>
      <c r="K185" s="231">
        <v>1001.6</v>
      </c>
      <c r="L185" s="231">
        <v>958.55</v>
      </c>
      <c r="M185" s="231">
        <v>18.03876</v>
      </c>
      <c r="N185" s="1"/>
      <c r="O185" s="1"/>
    </row>
    <row r="186" spans="1:15" ht="12.75" customHeight="1">
      <c r="A186" s="214">
        <v>177</v>
      </c>
      <c r="B186" s="217" t="s">
        <v>487</v>
      </c>
      <c r="C186" s="231">
        <v>1220.55</v>
      </c>
      <c r="D186" s="232">
        <v>1219.95</v>
      </c>
      <c r="E186" s="232">
        <v>1211.8500000000001</v>
      </c>
      <c r="F186" s="232">
        <v>1203.1500000000001</v>
      </c>
      <c r="G186" s="232">
        <v>1195.0500000000002</v>
      </c>
      <c r="H186" s="232">
        <v>1228.6500000000001</v>
      </c>
      <c r="I186" s="232">
        <v>1236.75</v>
      </c>
      <c r="J186" s="232">
        <v>1245.45</v>
      </c>
      <c r="K186" s="231">
        <v>1228.05</v>
      </c>
      <c r="L186" s="231">
        <v>1211.25</v>
      </c>
      <c r="M186" s="231">
        <v>1.83558</v>
      </c>
      <c r="N186" s="1"/>
      <c r="O186" s="1"/>
    </row>
    <row r="187" spans="1:15" ht="12.75" customHeight="1">
      <c r="A187" s="214">
        <v>178</v>
      </c>
      <c r="B187" s="217" t="s">
        <v>197</v>
      </c>
      <c r="C187" s="231">
        <v>3401.55</v>
      </c>
      <c r="D187" s="232">
        <v>3414.5166666666664</v>
      </c>
      <c r="E187" s="232">
        <v>3382.0333333333328</v>
      </c>
      <c r="F187" s="232">
        <v>3362.5166666666664</v>
      </c>
      <c r="G187" s="232">
        <v>3330.0333333333328</v>
      </c>
      <c r="H187" s="232">
        <v>3434.0333333333328</v>
      </c>
      <c r="I187" s="232">
        <v>3466.5166666666664</v>
      </c>
      <c r="J187" s="232">
        <v>3486.0333333333328</v>
      </c>
      <c r="K187" s="231">
        <v>3447</v>
      </c>
      <c r="L187" s="231">
        <v>3395</v>
      </c>
      <c r="M187" s="231">
        <v>12.1843</v>
      </c>
      <c r="N187" s="1"/>
      <c r="O187" s="1"/>
    </row>
    <row r="188" spans="1:15" ht="12.75" customHeight="1">
      <c r="A188" s="214">
        <v>179</v>
      </c>
      <c r="B188" s="217" t="s">
        <v>193</v>
      </c>
      <c r="C188" s="231">
        <v>721.45</v>
      </c>
      <c r="D188" s="232">
        <v>725.1</v>
      </c>
      <c r="E188" s="232">
        <v>716.2</v>
      </c>
      <c r="F188" s="232">
        <v>710.95</v>
      </c>
      <c r="G188" s="232">
        <v>702.05000000000007</v>
      </c>
      <c r="H188" s="232">
        <v>730.35</v>
      </c>
      <c r="I188" s="232">
        <v>739.24999999999989</v>
      </c>
      <c r="J188" s="232">
        <v>744.5</v>
      </c>
      <c r="K188" s="231">
        <v>734</v>
      </c>
      <c r="L188" s="231">
        <v>719.85</v>
      </c>
      <c r="M188" s="231">
        <v>16.906469999999999</v>
      </c>
      <c r="N188" s="1"/>
      <c r="O188" s="1"/>
    </row>
    <row r="189" spans="1:15" ht="12.75" customHeight="1">
      <c r="A189" s="214">
        <v>180</v>
      </c>
      <c r="B189" s="217" t="s">
        <v>273</v>
      </c>
      <c r="C189" s="231">
        <v>6517.95</v>
      </c>
      <c r="D189" s="232">
        <v>6545.95</v>
      </c>
      <c r="E189" s="232">
        <v>6472</v>
      </c>
      <c r="F189" s="232">
        <v>6426.05</v>
      </c>
      <c r="G189" s="232">
        <v>6352.1</v>
      </c>
      <c r="H189" s="232">
        <v>6591.9</v>
      </c>
      <c r="I189" s="232">
        <v>6665.8499999999985</v>
      </c>
      <c r="J189" s="232">
        <v>6711.7999999999993</v>
      </c>
      <c r="K189" s="231">
        <v>6619.9</v>
      </c>
      <c r="L189" s="231">
        <v>6500</v>
      </c>
      <c r="M189" s="231">
        <v>0.83155000000000001</v>
      </c>
      <c r="N189" s="1"/>
      <c r="O189" s="1"/>
    </row>
    <row r="190" spans="1:15" ht="12.75" customHeight="1">
      <c r="A190" s="214">
        <v>181</v>
      </c>
      <c r="B190" s="217" t="s">
        <v>194</v>
      </c>
      <c r="C190" s="231">
        <v>429.45</v>
      </c>
      <c r="D190" s="232">
        <v>431.18333333333334</v>
      </c>
      <c r="E190" s="232">
        <v>426.51666666666665</v>
      </c>
      <c r="F190" s="232">
        <v>423.58333333333331</v>
      </c>
      <c r="G190" s="232">
        <v>418.91666666666663</v>
      </c>
      <c r="H190" s="232">
        <v>434.11666666666667</v>
      </c>
      <c r="I190" s="232">
        <v>438.7833333333333</v>
      </c>
      <c r="J190" s="232">
        <v>441.7166666666667</v>
      </c>
      <c r="K190" s="231">
        <v>435.85</v>
      </c>
      <c r="L190" s="231">
        <v>428.25</v>
      </c>
      <c r="M190" s="231">
        <v>72.091300000000004</v>
      </c>
      <c r="N190" s="1"/>
      <c r="O190" s="1"/>
    </row>
    <row r="191" spans="1:15" ht="12.75" customHeight="1">
      <c r="A191" s="214">
        <v>182</v>
      </c>
      <c r="B191" s="217" t="s">
        <v>195</v>
      </c>
      <c r="C191" s="231">
        <v>202.3</v>
      </c>
      <c r="D191" s="232">
        <v>203.81666666666669</v>
      </c>
      <c r="E191" s="232">
        <v>200.08333333333337</v>
      </c>
      <c r="F191" s="232">
        <v>197.86666666666667</v>
      </c>
      <c r="G191" s="232">
        <v>194.13333333333335</v>
      </c>
      <c r="H191" s="232">
        <v>206.03333333333339</v>
      </c>
      <c r="I191" s="232">
        <v>209.76666666666668</v>
      </c>
      <c r="J191" s="232">
        <v>211.98333333333341</v>
      </c>
      <c r="K191" s="231">
        <v>207.55</v>
      </c>
      <c r="L191" s="231">
        <v>201.6</v>
      </c>
      <c r="M191" s="231">
        <v>150.48335</v>
      </c>
      <c r="N191" s="1"/>
      <c r="O191" s="1"/>
    </row>
    <row r="192" spans="1:15" ht="12.75" customHeight="1">
      <c r="A192" s="214">
        <v>183</v>
      </c>
      <c r="B192" s="217" t="s">
        <v>196</v>
      </c>
      <c r="C192" s="231">
        <v>111.15</v>
      </c>
      <c r="D192" s="232">
        <v>111.83333333333333</v>
      </c>
      <c r="E192" s="232">
        <v>109.96666666666665</v>
      </c>
      <c r="F192" s="232">
        <v>108.78333333333333</v>
      </c>
      <c r="G192" s="232">
        <v>106.91666666666666</v>
      </c>
      <c r="H192" s="232">
        <v>113.01666666666665</v>
      </c>
      <c r="I192" s="232">
        <v>114.88333333333333</v>
      </c>
      <c r="J192" s="232">
        <v>116.06666666666665</v>
      </c>
      <c r="K192" s="231">
        <v>113.7</v>
      </c>
      <c r="L192" s="231">
        <v>110.65</v>
      </c>
      <c r="M192" s="231">
        <v>243.91211000000001</v>
      </c>
      <c r="N192" s="1"/>
      <c r="O192" s="1"/>
    </row>
    <row r="193" spans="1:15" ht="12.75" customHeight="1">
      <c r="A193" s="214">
        <v>184</v>
      </c>
      <c r="B193" s="217" t="s">
        <v>787</v>
      </c>
      <c r="C193" s="231">
        <v>57.3</v>
      </c>
      <c r="D193" s="232">
        <v>58.766666666666673</v>
      </c>
      <c r="E193" s="232">
        <v>54.783333333333346</v>
      </c>
      <c r="F193" s="232">
        <v>52.266666666666673</v>
      </c>
      <c r="G193" s="232">
        <v>48.283333333333346</v>
      </c>
      <c r="H193" s="232">
        <v>61.283333333333346</v>
      </c>
      <c r="I193" s="232">
        <v>65.26666666666668</v>
      </c>
      <c r="J193" s="232">
        <v>67.783333333333346</v>
      </c>
      <c r="K193" s="231">
        <v>62.75</v>
      </c>
      <c r="L193" s="231">
        <v>56.25</v>
      </c>
      <c r="M193" s="231">
        <v>93.669110000000003</v>
      </c>
      <c r="N193" s="1"/>
      <c r="O193" s="1"/>
    </row>
    <row r="194" spans="1:15" ht="12.75" customHeight="1">
      <c r="A194" s="214">
        <v>185</v>
      </c>
      <c r="B194" s="217" t="s">
        <v>198</v>
      </c>
      <c r="C194" s="231">
        <v>1125.7</v>
      </c>
      <c r="D194" s="232">
        <v>1125.9833333333333</v>
      </c>
      <c r="E194" s="232">
        <v>1117.7166666666667</v>
      </c>
      <c r="F194" s="232">
        <v>1109.7333333333333</v>
      </c>
      <c r="G194" s="232">
        <v>1101.4666666666667</v>
      </c>
      <c r="H194" s="232">
        <v>1133.9666666666667</v>
      </c>
      <c r="I194" s="232">
        <v>1142.2333333333336</v>
      </c>
      <c r="J194" s="232">
        <v>1150.2166666666667</v>
      </c>
      <c r="K194" s="231">
        <v>1134.25</v>
      </c>
      <c r="L194" s="231">
        <v>1118</v>
      </c>
      <c r="M194" s="231">
        <v>26.74708</v>
      </c>
      <c r="N194" s="1"/>
      <c r="O194" s="1"/>
    </row>
    <row r="195" spans="1:15" ht="12.75" customHeight="1">
      <c r="A195" s="214">
        <v>186</v>
      </c>
      <c r="B195" s="217" t="s">
        <v>180</v>
      </c>
      <c r="C195" s="231">
        <v>723.5</v>
      </c>
      <c r="D195" s="232">
        <v>721.75</v>
      </c>
      <c r="E195" s="232">
        <v>710.5</v>
      </c>
      <c r="F195" s="232">
        <v>697.5</v>
      </c>
      <c r="G195" s="232">
        <v>686.25</v>
      </c>
      <c r="H195" s="232">
        <v>734.75</v>
      </c>
      <c r="I195" s="232">
        <v>746</v>
      </c>
      <c r="J195" s="232">
        <v>759</v>
      </c>
      <c r="K195" s="231">
        <v>733</v>
      </c>
      <c r="L195" s="231">
        <v>708.75</v>
      </c>
      <c r="M195" s="231">
        <v>9.6644000000000005</v>
      </c>
      <c r="N195" s="1"/>
      <c r="O195" s="1"/>
    </row>
    <row r="196" spans="1:15" ht="12.75" customHeight="1">
      <c r="A196" s="214">
        <v>187</v>
      </c>
      <c r="B196" s="217" t="s">
        <v>199</v>
      </c>
      <c r="C196" s="231">
        <v>2431.5500000000002</v>
      </c>
      <c r="D196" s="232">
        <v>2436.25</v>
      </c>
      <c r="E196" s="232">
        <v>2409.6999999999998</v>
      </c>
      <c r="F196" s="232">
        <v>2387.85</v>
      </c>
      <c r="G196" s="232">
        <v>2361.2999999999997</v>
      </c>
      <c r="H196" s="232">
        <v>2458.1</v>
      </c>
      <c r="I196" s="232">
        <v>2484.65</v>
      </c>
      <c r="J196" s="232">
        <v>2506.5</v>
      </c>
      <c r="K196" s="231">
        <v>2462.8000000000002</v>
      </c>
      <c r="L196" s="231">
        <v>2414.4</v>
      </c>
      <c r="M196" s="231">
        <v>10.98118</v>
      </c>
      <c r="N196" s="1"/>
      <c r="O196" s="1"/>
    </row>
    <row r="197" spans="1:15" ht="12.75" customHeight="1">
      <c r="A197" s="214">
        <v>188</v>
      </c>
      <c r="B197" s="217" t="s">
        <v>200</v>
      </c>
      <c r="C197" s="231">
        <v>1480.95</v>
      </c>
      <c r="D197" s="232">
        <v>1483.5666666666668</v>
      </c>
      <c r="E197" s="232">
        <v>1473.7333333333336</v>
      </c>
      <c r="F197" s="232">
        <v>1466.5166666666667</v>
      </c>
      <c r="G197" s="232">
        <v>1456.6833333333334</v>
      </c>
      <c r="H197" s="232">
        <v>1490.7833333333338</v>
      </c>
      <c r="I197" s="232">
        <v>1500.6166666666672</v>
      </c>
      <c r="J197" s="232">
        <v>1507.8333333333339</v>
      </c>
      <c r="K197" s="231">
        <v>1493.4</v>
      </c>
      <c r="L197" s="231">
        <v>1476.35</v>
      </c>
      <c r="M197" s="231">
        <v>1.4824600000000001</v>
      </c>
      <c r="N197" s="1"/>
      <c r="O197" s="1"/>
    </row>
    <row r="198" spans="1:15" ht="12.75" customHeight="1">
      <c r="A198" s="214">
        <v>189</v>
      </c>
      <c r="B198" s="217" t="s">
        <v>201</v>
      </c>
      <c r="C198" s="231">
        <v>495.9</v>
      </c>
      <c r="D198" s="232">
        <v>496.41666666666669</v>
      </c>
      <c r="E198" s="232">
        <v>488.03333333333336</v>
      </c>
      <c r="F198" s="232">
        <v>480.16666666666669</v>
      </c>
      <c r="G198" s="232">
        <v>471.78333333333336</v>
      </c>
      <c r="H198" s="232">
        <v>504.28333333333336</v>
      </c>
      <c r="I198" s="232">
        <v>512.66666666666674</v>
      </c>
      <c r="J198" s="232">
        <v>520.5333333333333</v>
      </c>
      <c r="K198" s="231">
        <v>504.8</v>
      </c>
      <c r="L198" s="231">
        <v>488.55</v>
      </c>
      <c r="M198" s="231">
        <v>15.63125</v>
      </c>
      <c r="N198" s="1"/>
      <c r="O198" s="1"/>
    </row>
    <row r="199" spans="1:15" ht="12.75" customHeight="1">
      <c r="A199" s="214">
        <v>190</v>
      </c>
      <c r="B199" s="217" t="s">
        <v>202</v>
      </c>
      <c r="C199" s="231">
        <v>1343.85</v>
      </c>
      <c r="D199" s="232">
        <v>1339.9333333333334</v>
      </c>
      <c r="E199" s="232">
        <v>1327.4166666666667</v>
      </c>
      <c r="F199" s="232">
        <v>1310.9833333333333</v>
      </c>
      <c r="G199" s="232">
        <v>1298.4666666666667</v>
      </c>
      <c r="H199" s="232">
        <v>1356.3666666666668</v>
      </c>
      <c r="I199" s="232">
        <v>1368.8833333333332</v>
      </c>
      <c r="J199" s="232">
        <v>1385.3166666666668</v>
      </c>
      <c r="K199" s="231">
        <v>1352.45</v>
      </c>
      <c r="L199" s="231">
        <v>1323.5</v>
      </c>
      <c r="M199" s="231">
        <v>5.5603600000000002</v>
      </c>
      <c r="N199" s="1"/>
      <c r="O199" s="1"/>
    </row>
    <row r="200" spans="1:15" ht="12.75" customHeight="1">
      <c r="A200" s="214">
        <v>191</v>
      </c>
      <c r="B200" s="217" t="s">
        <v>494</v>
      </c>
      <c r="C200" s="231">
        <v>31.15</v>
      </c>
      <c r="D200" s="232">
        <v>31.266666666666669</v>
      </c>
      <c r="E200" s="232">
        <v>30.983333333333338</v>
      </c>
      <c r="F200" s="232">
        <v>30.81666666666667</v>
      </c>
      <c r="G200" s="232">
        <v>30.533333333333339</v>
      </c>
      <c r="H200" s="232">
        <v>31.433333333333337</v>
      </c>
      <c r="I200" s="232">
        <v>31.716666666666669</v>
      </c>
      <c r="J200" s="232">
        <v>31.883333333333336</v>
      </c>
      <c r="K200" s="231">
        <v>31.55</v>
      </c>
      <c r="L200" s="231">
        <v>31.1</v>
      </c>
      <c r="M200" s="231">
        <v>29.316299999999998</v>
      </c>
      <c r="N200" s="1"/>
      <c r="O200" s="1"/>
    </row>
    <row r="201" spans="1:15" ht="12.75" customHeight="1">
      <c r="A201" s="214">
        <v>192</v>
      </c>
      <c r="B201" s="217" t="s">
        <v>496</v>
      </c>
      <c r="C201" s="231">
        <v>2515.5500000000002</v>
      </c>
      <c r="D201" s="232">
        <v>2526.3333333333335</v>
      </c>
      <c r="E201" s="232">
        <v>2492.2166666666672</v>
      </c>
      <c r="F201" s="232">
        <v>2468.8833333333337</v>
      </c>
      <c r="G201" s="232">
        <v>2434.7666666666673</v>
      </c>
      <c r="H201" s="232">
        <v>2549.666666666667</v>
      </c>
      <c r="I201" s="232">
        <v>2583.7833333333328</v>
      </c>
      <c r="J201" s="232">
        <v>2607.1166666666668</v>
      </c>
      <c r="K201" s="231">
        <v>2560.4499999999998</v>
      </c>
      <c r="L201" s="231">
        <v>2503</v>
      </c>
      <c r="M201" s="231">
        <v>1.16862</v>
      </c>
      <c r="N201" s="1"/>
      <c r="O201" s="1"/>
    </row>
    <row r="202" spans="1:15" ht="12.75" customHeight="1">
      <c r="A202" s="214">
        <v>193</v>
      </c>
      <c r="B202" s="217" t="s">
        <v>206</v>
      </c>
      <c r="C202" s="231">
        <v>739.3</v>
      </c>
      <c r="D202" s="232">
        <v>741.71666666666658</v>
      </c>
      <c r="E202" s="232">
        <v>734.13333333333321</v>
      </c>
      <c r="F202" s="232">
        <v>728.96666666666658</v>
      </c>
      <c r="G202" s="232">
        <v>721.38333333333321</v>
      </c>
      <c r="H202" s="232">
        <v>746.88333333333321</v>
      </c>
      <c r="I202" s="232">
        <v>754.46666666666647</v>
      </c>
      <c r="J202" s="232">
        <v>759.63333333333321</v>
      </c>
      <c r="K202" s="231">
        <v>749.3</v>
      </c>
      <c r="L202" s="231">
        <v>736.55</v>
      </c>
      <c r="M202" s="231">
        <v>19.503209999999999</v>
      </c>
      <c r="N202" s="1"/>
      <c r="O202" s="1"/>
    </row>
    <row r="203" spans="1:15" ht="12.75" customHeight="1">
      <c r="A203" s="214">
        <v>194</v>
      </c>
      <c r="B203" s="217" t="s">
        <v>205</v>
      </c>
      <c r="C203" s="231">
        <v>7205.75</v>
      </c>
      <c r="D203" s="232">
        <v>7243.2</v>
      </c>
      <c r="E203" s="232">
        <v>7154.5499999999993</v>
      </c>
      <c r="F203" s="232">
        <v>7103.3499999999995</v>
      </c>
      <c r="G203" s="232">
        <v>7014.6999999999989</v>
      </c>
      <c r="H203" s="232">
        <v>7294.4</v>
      </c>
      <c r="I203" s="232">
        <v>7383.0499999999993</v>
      </c>
      <c r="J203" s="232">
        <v>7434.25</v>
      </c>
      <c r="K203" s="231">
        <v>7331.85</v>
      </c>
      <c r="L203" s="231">
        <v>7192</v>
      </c>
      <c r="M203" s="231">
        <v>4.0254799999999999</v>
      </c>
      <c r="N203" s="1"/>
      <c r="O203" s="1"/>
    </row>
    <row r="204" spans="1:15" ht="12.75" customHeight="1">
      <c r="A204" s="214">
        <v>195</v>
      </c>
      <c r="B204" s="217" t="s">
        <v>274</v>
      </c>
      <c r="C204" s="231">
        <v>67.599999999999994</v>
      </c>
      <c r="D204" s="232">
        <v>68.11666666666666</v>
      </c>
      <c r="E204" s="232">
        <v>66.73333333333332</v>
      </c>
      <c r="F204" s="232">
        <v>65.86666666666666</v>
      </c>
      <c r="G204" s="232">
        <v>64.48333333333332</v>
      </c>
      <c r="H204" s="232">
        <v>68.98333333333332</v>
      </c>
      <c r="I204" s="232">
        <v>70.366666666666674</v>
      </c>
      <c r="J204" s="232">
        <v>71.23333333333332</v>
      </c>
      <c r="K204" s="231">
        <v>69.5</v>
      </c>
      <c r="L204" s="231">
        <v>67.25</v>
      </c>
      <c r="M204" s="231">
        <v>77.081199999999995</v>
      </c>
      <c r="N204" s="1"/>
      <c r="O204" s="1"/>
    </row>
    <row r="205" spans="1:15" ht="12.75" customHeight="1">
      <c r="A205" s="214">
        <v>196</v>
      </c>
      <c r="B205" s="217" t="s">
        <v>204</v>
      </c>
      <c r="C205" s="231">
        <v>1445.85</v>
      </c>
      <c r="D205" s="232">
        <v>1448.6000000000001</v>
      </c>
      <c r="E205" s="232">
        <v>1433.2500000000002</v>
      </c>
      <c r="F205" s="232">
        <v>1420.65</v>
      </c>
      <c r="G205" s="232">
        <v>1405.3000000000002</v>
      </c>
      <c r="H205" s="232">
        <v>1461.2000000000003</v>
      </c>
      <c r="I205" s="232">
        <v>1476.5500000000002</v>
      </c>
      <c r="J205" s="232">
        <v>1489.1500000000003</v>
      </c>
      <c r="K205" s="231">
        <v>1463.95</v>
      </c>
      <c r="L205" s="231">
        <v>1436</v>
      </c>
      <c r="M205" s="231">
        <v>3.03593</v>
      </c>
      <c r="N205" s="1"/>
      <c r="O205" s="1"/>
    </row>
    <row r="206" spans="1:15" ht="12.75" customHeight="1">
      <c r="A206" s="214">
        <v>197</v>
      </c>
      <c r="B206" s="217" t="s">
        <v>153</v>
      </c>
      <c r="C206" s="231">
        <v>745.55</v>
      </c>
      <c r="D206" s="232">
        <v>746.51666666666677</v>
      </c>
      <c r="E206" s="232">
        <v>741.03333333333353</v>
      </c>
      <c r="F206" s="232">
        <v>736.51666666666677</v>
      </c>
      <c r="G206" s="232">
        <v>731.03333333333353</v>
      </c>
      <c r="H206" s="232">
        <v>751.03333333333353</v>
      </c>
      <c r="I206" s="232">
        <v>756.51666666666688</v>
      </c>
      <c r="J206" s="232">
        <v>761.03333333333353</v>
      </c>
      <c r="K206" s="231">
        <v>752</v>
      </c>
      <c r="L206" s="231">
        <v>742</v>
      </c>
      <c r="M206" s="231">
        <v>5.9546999999999999</v>
      </c>
      <c r="N206" s="1"/>
      <c r="O206" s="1"/>
    </row>
    <row r="207" spans="1:15" ht="12.75" customHeight="1">
      <c r="A207" s="214">
        <v>198</v>
      </c>
      <c r="B207" s="217" t="s">
        <v>276</v>
      </c>
      <c r="C207" s="231">
        <v>1306.75</v>
      </c>
      <c r="D207" s="232">
        <v>1312.5166666666667</v>
      </c>
      <c r="E207" s="232">
        <v>1292.2333333333333</v>
      </c>
      <c r="F207" s="232">
        <v>1277.7166666666667</v>
      </c>
      <c r="G207" s="232">
        <v>1257.4333333333334</v>
      </c>
      <c r="H207" s="232">
        <v>1327.0333333333333</v>
      </c>
      <c r="I207" s="232">
        <v>1347.3166666666666</v>
      </c>
      <c r="J207" s="232">
        <v>1361.8333333333333</v>
      </c>
      <c r="K207" s="231">
        <v>1332.8</v>
      </c>
      <c r="L207" s="231">
        <v>1298</v>
      </c>
      <c r="M207" s="231">
        <v>8.3104999999999993</v>
      </c>
      <c r="N207" s="1"/>
      <c r="O207" s="1"/>
    </row>
    <row r="208" spans="1:15" ht="12.75" customHeight="1">
      <c r="A208" s="214">
        <v>199</v>
      </c>
      <c r="B208" s="217" t="s">
        <v>207</v>
      </c>
      <c r="C208" s="231">
        <v>303.25</v>
      </c>
      <c r="D208" s="232">
        <v>304.08333333333331</v>
      </c>
      <c r="E208" s="232">
        <v>300.31666666666661</v>
      </c>
      <c r="F208" s="232">
        <v>297.38333333333327</v>
      </c>
      <c r="G208" s="232">
        <v>293.61666666666656</v>
      </c>
      <c r="H208" s="232">
        <v>307.01666666666665</v>
      </c>
      <c r="I208" s="232">
        <v>310.78333333333342</v>
      </c>
      <c r="J208" s="232">
        <v>313.7166666666667</v>
      </c>
      <c r="K208" s="231">
        <v>307.85000000000002</v>
      </c>
      <c r="L208" s="231">
        <v>301.14999999999998</v>
      </c>
      <c r="M208" s="231">
        <v>61.669229999999999</v>
      </c>
      <c r="N208" s="1"/>
      <c r="O208" s="1"/>
    </row>
    <row r="209" spans="1:15" ht="12.75" customHeight="1">
      <c r="A209" s="214">
        <v>200</v>
      </c>
      <c r="B209" s="217" t="s">
        <v>127</v>
      </c>
      <c r="C209" s="231">
        <v>7</v>
      </c>
      <c r="D209" s="232">
        <v>7.0333333333333341</v>
      </c>
      <c r="E209" s="232">
        <v>6.866666666666668</v>
      </c>
      <c r="F209" s="232">
        <v>6.7333333333333343</v>
      </c>
      <c r="G209" s="232">
        <v>6.5666666666666682</v>
      </c>
      <c r="H209" s="232">
        <v>7.1666666666666679</v>
      </c>
      <c r="I209" s="232">
        <v>7.3333333333333339</v>
      </c>
      <c r="J209" s="232">
        <v>7.4666666666666677</v>
      </c>
      <c r="K209" s="231">
        <v>7.2</v>
      </c>
      <c r="L209" s="231">
        <v>6.9</v>
      </c>
      <c r="M209" s="231">
        <v>941.72202000000004</v>
      </c>
      <c r="N209" s="1"/>
      <c r="O209" s="1"/>
    </row>
    <row r="210" spans="1:15" ht="12.75" customHeight="1">
      <c r="A210" s="214">
        <v>201</v>
      </c>
      <c r="B210" s="217" t="s">
        <v>208</v>
      </c>
      <c r="C210" s="231">
        <v>914.2</v>
      </c>
      <c r="D210" s="232">
        <v>912.46666666666658</v>
      </c>
      <c r="E210" s="232">
        <v>897.53333333333319</v>
      </c>
      <c r="F210" s="232">
        <v>880.86666666666656</v>
      </c>
      <c r="G210" s="232">
        <v>865.93333333333317</v>
      </c>
      <c r="H210" s="232">
        <v>929.13333333333321</v>
      </c>
      <c r="I210" s="232">
        <v>944.06666666666661</v>
      </c>
      <c r="J210" s="232">
        <v>960.73333333333323</v>
      </c>
      <c r="K210" s="231">
        <v>927.4</v>
      </c>
      <c r="L210" s="231">
        <v>895.8</v>
      </c>
      <c r="M210" s="231">
        <v>78.763490000000004</v>
      </c>
      <c r="N210" s="1"/>
      <c r="O210" s="1"/>
    </row>
    <row r="211" spans="1:15" ht="12.75" customHeight="1">
      <c r="A211" s="214">
        <v>202</v>
      </c>
      <c r="B211" s="217" t="s">
        <v>277</v>
      </c>
      <c r="C211" s="231">
        <v>1279.05</v>
      </c>
      <c r="D211" s="232">
        <v>1282.2</v>
      </c>
      <c r="E211" s="232">
        <v>1266.8500000000001</v>
      </c>
      <c r="F211" s="232">
        <v>1254.6500000000001</v>
      </c>
      <c r="G211" s="232">
        <v>1239.3000000000002</v>
      </c>
      <c r="H211" s="232">
        <v>1294.4000000000001</v>
      </c>
      <c r="I211" s="232">
        <v>1309.75</v>
      </c>
      <c r="J211" s="232">
        <v>1321.95</v>
      </c>
      <c r="K211" s="231">
        <v>1297.55</v>
      </c>
      <c r="L211" s="231">
        <v>1270</v>
      </c>
      <c r="M211" s="231">
        <v>0.88453999999999999</v>
      </c>
      <c r="N211" s="1"/>
      <c r="O211" s="1"/>
    </row>
    <row r="212" spans="1:15" ht="12.75" customHeight="1">
      <c r="A212" s="214">
        <v>203</v>
      </c>
      <c r="B212" s="217" t="s">
        <v>209</v>
      </c>
      <c r="C212" s="231">
        <v>395.15</v>
      </c>
      <c r="D212" s="232">
        <v>396.65000000000003</v>
      </c>
      <c r="E212" s="232">
        <v>392.95000000000005</v>
      </c>
      <c r="F212" s="232">
        <v>390.75</v>
      </c>
      <c r="G212" s="232">
        <v>387.05</v>
      </c>
      <c r="H212" s="232">
        <v>398.85000000000008</v>
      </c>
      <c r="I212" s="232">
        <v>402.55</v>
      </c>
      <c r="J212" s="232">
        <v>404.75000000000011</v>
      </c>
      <c r="K212" s="231">
        <v>400.35</v>
      </c>
      <c r="L212" s="231">
        <v>394.45</v>
      </c>
      <c r="M212" s="231">
        <v>34.41686</v>
      </c>
      <c r="N212" s="1"/>
      <c r="O212" s="1"/>
    </row>
    <row r="213" spans="1:15" ht="12.75" customHeight="1">
      <c r="A213" s="214">
        <v>204</v>
      </c>
      <c r="B213" s="217" t="s">
        <v>278</v>
      </c>
      <c r="C213" s="231">
        <v>16.3</v>
      </c>
      <c r="D213" s="232">
        <v>16.366666666666667</v>
      </c>
      <c r="E213" s="232">
        <v>16.033333333333335</v>
      </c>
      <c r="F213" s="232">
        <v>15.766666666666669</v>
      </c>
      <c r="G213" s="232">
        <v>15.433333333333337</v>
      </c>
      <c r="H213" s="232">
        <v>16.633333333333333</v>
      </c>
      <c r="I213" s="232">
        <v>16.966666666666661</v>
      </c>
      <c r="J213" s="232">
        <v>17.233333333333331</v>
      </c>
      <c r="K213" s="231">
        <v>16.7</v>
      </c>
      <c r="L213" s="231">
        <v>16.100000000000001</v>
      </c>
      <c r="M213" s="231">
        <v>1060.84194</v>
      </c>
      <c r="N213" s="1"/>
      <c r="O213" s="1"/>
    </row>
    <row r="214" spans="1:15" ht="12.75" customHeight="1">
      <c r="A214" s="214">
        <v>205</v>
      </c>
      <c r="B214" s="217" t="s">
        <v>210</v>
      </c>
      <c r="C214" s="231">
        <v>206.35</v>
      </c>
      <c r="D214" s="232">
        <v>205.78333333333333</v>
      </c>
      <c r="E214" s="232">
        <v>200.56666666666666</v>
      </c>
      <c r="F214" s="232">
        <v>194.78333333333333</v>
      </c>
      <c r="G214" s="232">
        <v>189.56666666666666</v>
      </c>
      <c r="H214" s="232">
        <v>211.56666666666666</v>
      </c>
      <c r="I214" s="232">
        <v>216.7833333333333</v>
      </c>
      <c r="J214" s="232">
        <v>222.56666666666666</v>
      </c>
      <c r="K214" s="231">
        <v>211</v>
      </c>
      <c r="L214" s="231">
        <v>200</v>
      </c>
      <c r="M214" s="231">
        <v>58.676769999999998</v>
      </c>
      <c r="N214" s="1"/>
      <c r="O214" s="1"/>
    </row>
    <row r="215" spans="1:15" ht="12.75" customHeight="1">
      <c r="A215" s="214">
        <v>206</v>
      </c>
      <c r="B215" s="217" t="s">
        <v>808</v>
      </c>
      <c r="C215" s="231">
        <v>52.95</v>
      </c>
      <c r="D215" s="232">
        <v>53.65</v>
      </c>
      <c r="E215" s="232">
        <v>51.9</v>
      </c>
      <c r="F215" s="232">
        <v>50.85</v>
      </c>
      <c r="G215" s="232">
        <v>49.1</v>
      </c>
      <c r="H215" s="232">
        <v>54.699999999999996</v>
      </c>
      <c r="I215" s="232">
        <v>56.449999999999996</v>
      </c>
      <c r="J215" s="232">
        <v>57.499999999999993</v>
      </c>
      <c r="K215" s="231">
        <v>55.4</v>
      </c>
      <c r="L215" s="231">
        <v>52.6</v>
      </c>
      <c r="M215" s="231">
        <v>758.02021000000002</v>
      </c>
      <c r="N215" s="1"/>
      <c r="O215" s="1"/>
    </row>
    <row r="216" spans="1:15" ht="12.75" customHeight="1">
      <c r="A216" s="214">
        <v>207</v>
      </c>
      <c r="B216" s="217" t="s">
        <v>799</v>
      </c>
      <c r="C216" s="231">
        <v>464.25</v>
      </c>
      <c r="D216" s="232">
        <v>464.60000000000008</v>
      </c>
      <c r="E216" s="232">
        <v>459.75000000000017</v>
      </c>
      <c r="F216" s="232">
        <v>455.25000000000011</v>
      </c>
      <c r="G216" s="232">
        <v>450.4000000000002</v>
      </c>
      <c r="H216" s="232">
        <v>469.10000000000014</v>
      </c>
      <c r="I216" s="232">
        <v>473.95000000000005</v>
      </c>
      <c r="J216" s="232">
        <v>478.4500000000001</v>
      </c>
      <c r="K216" s="231">
        <v>469.45</v>
      </c>
      <c r="L216" s="231">
        <v>460.1</v>
      </c>
      <c r="M216" s="231">
        <v>7.1521699999999999</v>
      </c>
      <c r="N216" s="1"/>
      <c r="O216" s="1"/>
    </row>
    <row r="217" spans="1:15" ht="12.75" customHeight="1">
      <c r="A217" s="261"/>
      <c r="B217" s="262"/>
      <c r="C217" s="263"/>
      <c r="D217" s="263"/>
      <c r="E217" s="263"/>
      <c r="F217" s="263"/>
      <c r="G217" s="263"/>
      <c r="H217" s="263"/>
      <c r="I217" s="263"/>
      <c r="J217" s="263"/>
      <c r="K217" s="263"/>
      <c r="L217" s="263"/>
      <c r="M217" s="263"/>
      <c r="N217" s="1"/>
      <c r="O217" s="1"/>
    </row>
    <row r="218" spans="1:15" ht="12.75" customHeight="1">
      <c r="A218" s="54"/>
      <c r="B218" s="55"/>
      <c r="C218" s="56"/>
      <c r="D218" s="56"/>
      <c r="E218" s="56"/>
      <c r="F218" s="56"/>
      <c r="G218" s="56"/>
      <c r="H218" s="56"/>
      <c r="I218" s="56"/>
      <c r="J218" s="56"/>
      <c r="K218" s="56"/>
      <c r="L218" s="57"/>
      <c r="M218" s="1"/>
      <c r="N218" s="1"/>
      <c r="O218" s="1"/>
    </row>
    <row r="219" spans="1:15" ht="12.75" customHeight="1">
      <c r="A219" s="54"/>
      <c r="B219" s="1"/>
      <c r="C219" s="56"/>
      <c r="D219" s="56"/>
      <c r="E219" s="56"/>
      <c r="F219" s="56"/>
      <c r="G219" s="56"/>
      <c r="H219" s="56"/>
      <c r="I219" s="56"/>
      <c r="J219" s="56"/>
      <c r="K219" s="56"/>
      <c r="L219" s="57"/>
      <c r="M219" s="1"/>
      <c r="N219" s="1"/>
      <c r="O219" s="1"/>
    </row>
    <row r="220" spans="1:15" ht="12.75" customHeight="1">
      <c r="A220" s="54"/>
      <c r="B220" s="1"/>
      <c r="C220" s="56"/>
      <c r="D220" s="56"/>
      <c r="E220" s="56"/>
      <c r="F220" s="56"/>
      <c r="G220" s="56"/>
      <c r="H220" s="56"/>
      <c r="I220" s="56"/>
      <c r="J220" s="56"/>
      <c r="K220" s="56"/>
      <c r="L220" s="57"/>
      <c r="M220" s="1"/>
      <c r="N220" s="1"/>
      <c r="O220" s="1"/>
    </row>
    <row r="221" spans="1:15" ht="12.75" customHeight="1">
      <c r="A221" s="58" t="s">
        <v>279</v>
      </c>
      <c r="B221" s="1"/>
      <c r="C221" s="56"/>
      <c r="D221" s="56"/>
      <c r="E221" s="56"/>
      <c r="F221" s="56"/>
      <c r="G221" s="56"/>
      <c r="H221" s="56"/>
      <c r="I221" s="56"/>
      <c r="J221" s="56"/>
      <c r="K221" s="56"/>
      <c r="L221" s="57"/>
      <c r="M221" s="1"/>
      <c r="N221" s="1"/>
      <c r="O221" s="1"/>
    </row>
    <row r="222" spans="1:15" ht="12.75" customHeight="1">
      <c r="A222" s="1"/>
      <c r="B222" s="1"/>
      <c r="C222" s="56"/>
      <c r="D222" s="56"/>
      <c r="E222" s="56"/>
      <c r="F222" s="56"/>
      <c r="G222" s="56"/>
      <c r="H222" s="56"/>
      <c r="I222" s="56"/>
      <c r="J222" s="56"/>
      <c r="K222" s="56"/>
      <c r="L222" s="57"/>
      <c r="M222" s="1"/>
      <c r="N222" s="1"/>
      <c r="O222" s="1"/>
    </row>
    <row r="223" spans="1:15" ht="12.75" customHeight="1">
      <c r="A223" s="1"/>
      <c r="B223" s="1"/>
      <c r="C223" s="56"/>
      <c r="D223" s="56"/>
      <c r="E223" s="56"/>
      <c r="F223" s="56"/>
      <c r="G223" s="56"/>
      <c r="H223" s="56"/>
      <c r="I223" s="56"/>
      <c r="J223" s="56"/>
      <c r="K223" s="56"/>
      <c r="L223" s="57"/>
      <c r="M223" s="1"/>
      <c r="N223" s="1"/>
      <c r="O223" s="1"/>
    </row>
    <row r="224" spans="1:15" ht="12.75" customHeight="1">
      <c r="A224" s="59" t="s">
        <v>280</v>
      </c>
      <c r="B224" s="1"/>
      <c r="C224" s="56"/>
      <c r="D224" s="56"/>
      <c r="E224" s="56"/>
      <c r="F224" s="56"/>
      <c r="G224" s="56"/>
      <c r="H224" s="56"/>
      <c r="I224" s="56"/>
      <c r="J224" s="56"/>
      <c r="K224" s="56"/>
      <c r="L224" s="57"/>
      <c r="M224" s="1"/>
      <c r="N224" s="1"/>
      <c r="O224" s="1"/>
    </row>
    <row r="225" spans="1:15" ht="12.75" customHeight="1">
      <c r="A225" s="60"/>
      <c r="B225" s="1"/>
      <c r="C225" s="56"/>
      <c r="D225" s="56"/>
      <c r="E225" s="56"/>
      <c r="F225" s="56"/>
      <c r="G225" s="56"/>
      <c r="H225" s="56"/>
      <c r="I225" s="56"/>
      <c r="J225" s="56"/>
      <c r="K225" s="56"/>
      <c r="L225" s="57"/>
      <c r="M225" s="1"/>
      <c r="N225" s="1"/>
      <c r="O225" s="1"/>
    </row>
    <row r="226" spans="1:15" ht="12.75" customHeight="1">
      <c r="A226" s="61" t="s">
        <v>281</v>
      </c>
      <c r="B226" s="1"/>
      <c r="C226" s="56"/>
      <c r="D226" s="56"/>
      <c r="E226" s="56"/>
      <c r="F226" s="56"/>
      <c r="G226" s="56"/>
      <c r="H226" s="56"/>
      <c r="I226" s="56"/>
      <c r="J226" s="56"/>
      <c r="K226" s="56"/>
      <c r="L226" s="57"/>
      <c r="M226" s="1"/>
      <c r="N226" s="1"/>
      <c r="O226" s="1"/>
    </row>
    <row r="227" spans="1:15" ht="12.75" customHeight="1">
      <c r="A227" s="46" t="s">
        <v>211</v>
      </c>
      <c r="B227" s="1"/>
      <c r="C227" s="56"/>
      <c r="D227" s="56"/>
      <c r="E227" s="56"/>
      <c r="F227" s="56"/>
      <c r="G227" s="56"/>
      <c r="H227" s="56"/>
      <c r="I227" s="56"/>
      <c r="J227" s="56"/>
      <c r="K227" s="56"/>
      <c r="L227" s="57"/>
      <c r="M227" s="1"/>
      <c r="N227" s="1"/>
      <c r="O227" s="1"/>
    </row>
    <row r="228" spans="1:15" ht="12.75" customHeight="1">
      <c r="A228" s="46" t="s">
        <v>212</v>
      </c>
      <c r="B228" s="1"/>
      <c r="C228" s="56"/>
      <c r="D228" s="56"/>
      <c r="E228" s="56"/>
      <c r="F228" s="56"/>
      <c r="G228" s="56"/>
      <c r="H228" s="56"/>
      <c r="I228" s="56"/>
      <c r="J228" s="56"/>
      <c r="K228" s="56"/>
      <c r="L228" s="57"/>
      <c r="M228" s="1"/>
      <c r="N228" s="1"/>
      <c r="O228" s="1"/>
    </row>
    <row r="229" spans="1:15" ht="12.75" customHeight="1">
      <c r="A229" s="46" t="s">
        <v>213</v>
      </c>
      <c r="B229" s="1"/>
      <c r="C229" s="62"/>
      <c r="D229" s="62"/>
      <c r="E229" s="62"/>
      <c r="F229" s="62"/>
      <c r="G229" s="62"/>
      <c r="H229" s="62"/>
      <c r="I229" s="62"/>
      <c r="J229" s="62"/>
      <c r="K229" s="62"/>
      <c r="L229" s="57"/>
      <c r="M229" s="1"/>
      <c r="N229" s="1"/>
      <c r="O229" s="1"/>
    </row>
    <row r="230" spans="1:15" ht="12.75" customHeight="1">
      <c r="A230" s="46" t="s">
        <v>214</v>
      </c>
      <c r="B230" s="1"/>
      <c r="C230" s="56"/>
      <c r="D230" s="56"/>
      <c r="E230" s="56"/>
      <c r="F230" s="56"/>
      <c r="G230" s="56"/>
      <c r="H230" s="56"/>
      <c r="I230" s="56"/>
      <c r="J230" s="56"/>
      <c r="K230" s="56"/>
      <c r="L230" s="57"/>
      <c r="M230" s="1"/>
      <c r="N230" s="1"/>
      <c r="O230" s="1"/>
    </row>
    <row r="231" spans="1:15" ht="12.75" customHeight="1">
      <c r="A231" s="46" t="s">
        <v>215</v>
      </c>
      <c r="B231" s="1"/>
      <c r="C231" s="56"/>
      <c r="D231" s="56"/>
      <c r="E231" s="56"/>
      <c r="F231" s="56"/>
      <c r="G231" s="56"/>
      <c r="H231" s="56"/>
      <c r="I231" s="56"/>
      <c r="J231" s="56"/>
      <c r="K231" s="56"/>
      <c r="L231" s="57"/>
      <c r="M231" s="1"/>
      <c r="N231" s="1"/>
      <c r="O231" s="1"/>
    </row>
    <row r="232" spans="1:15" ht="12.75" customHeight="1">
      <c r="A232" s="63"/>
      <c r="B232" s="1"/>
      <c r="C232" s="56"/>
      <c r="D232" s="56"/>
      <c r="E232" s="56"/>
      <c r="F232" s="56"/>
      <c r="G232" s="56"/>
      <c r="H232" s="56"/>
      <c r="I232" s="56"/>
      <c r="J232" s="56"/>
      <c r="K232" s="56"/>
      <c r="L232" s="57"/>
      <c r="M232" s="1"/>
      <c r="N232" s="1"/>
      <c r="O232" s="1"/>
    </row>
    <row r="233" spans="1:15" ht="12.75" customHeight="1">
      <c r="A233" s="1"/>
      <c r="B233" s="1"/>
      <c r="C233" s="56"/>
      <c r="D233" s="56"/>
      <c r="E233" s="56"/>
      <c r="F233" s="56"/>
      <c r="G233" s="56"/>
      <c r="H233" s="56"/>
      <c r="I233" s="56"/>
      <c r="J233" s="56"/>
      <c r="K233" s="56"/>
      <c r="L233" s="57"/>
      <c r="M233" s="1"/>
      <c r="N233" s="1"/>
      <c r="O233" s="1"/>
    </row>
    <row r="234" spans="1:15" ht="12.75" customHeight="1">
      <c r="A234" s="1"/>
      <c r="B234" s="1"/>
      <c r="C234" s="56"/>
      <c r="D234" s="56"/>
      <c r="E234" s="56"/>
      <c r="F234" s="56"/>
      <c r="G234" s="56"/>
      <c r="H234" s="56"/>
      <c r="I234" s="56"/>
      <c r="J234" s="56"/>
      <c r="K234" s="56"/>
      <c r="L234" s="57"/>
      <c r="M234" s="1"/>
      <c r="N234" s="1"/>
      <c r="O234" s="1"/>
    </row>
    <row r="235" spans="1:15" ht="12.75" customHeight="1">
      <c r="A235" s="1"/>
      <c r="B235" s="1"/>
      <c r="C235" s="56"/>
      <c r="D235" s="56"/>
      <c r="E235" s="56"/>
      <c r="F235" s="56"/>
      <c r="G235" s="56"/>
      <c r="H235" s="56"/>
      <c r="I235" s="56"/>
      <c r="J235" s="56"/>
      <c r="K235" s="56"/>
      <c r="L235" s="57"/>
      <c r="M235" s="1"/>
      <c r="N235" s="1"/>
      <c r="O235" s="1"/>
    </row>
    <row r="236" spans="1:15" ht="12.75" customHeight="1">
      <c r="A236" s="1"/>
      <c r="B236" s="1"/>
      <c r="C236" s="56"/>
      <c r="D236" s="56"/>
      <c r="E236" s="56"/>
      <c r="F236" s="56"/>
      <c r="G236" s="56"/>
      <c r="H236" s="56"/>
      <c r="I236" s="56"/>
      <c r="J236" s="56"/>
      <c r="K236" s="56"/>
      <c r="L236" s="57"/>
      <c r="M236" s="1"/>
      <c r="N236" s="1"/>
      <c r="O236" s="1"/>
    </row>
    <row r="237" spans="1:15" ht="12.75" customHeight="1">
      <c r="A237" s="64" t="s">
        <v>216</v>
      </c>
      <c r="B237" s="1"/>
      <c r="C237" s="56"/>
      <c r="D237" s="56"/>
      <c r="E237" s="56"/>
      <c r="F237" s="56"/>
      <c r="G237" s="56"/>
      <c r="H237" s="56"/>
      <c r="I237" s="56"/>
      <c r="J237" s="56"/>
      <c r="K237" s="56"/>
      <c r="L237" s="57"/>
      <c r="M237" s="1"/>
      <c r="N237" s="1"/>
      <c r="O237" s="1"/>
    </row>
    <row r="238" spans="1:15" ht="12.75" customHeight="1">
      <c r="A238" s="65" t="s">
        <v>217</v>
      </c>
      <c r="B238" s="1"/>
      <c r="C238" s="56"/>
      <c r="D238" s="56"/>
      <c r="E238" s="56"/>
      <c r="F238" s="56"/>
      <c r="G238" s="56"/>
      <c r="H238" s="56"/>
      <c r="I238" s="56"/>
      <c r="J238" s="56"/>
      <c r="K238" s="56"/>
      <c r="L238" s="57"/>
      <c r="M238" s="1"/>
      <c r="N238" s="1"/>
      <c r="O238" s="1"/>
    </row>
    <row r="239" spans="1:15" ht="12.75" customHeight="1">
      <c r="A239" s="65" t="s">
        <v>218</v>
      </c>
      <c r="B239" s="1"/>
      <c r="C239" s="56"/>
      <c r="D239" s="56"/>
      <c r="E239" s="56"/>
      <c r="F239" s="56"/>
      <c r="G239" s="56"/>
      <c r="H239" s="56"/>
      <c r="I239" s="56"/>
      <c r="J239" s="56"/>
      <c r="K239" s="56"/>
      <c r="L239" s="57"/>
      <c r="M239" s="1"/>
      <c r="N239" s="1"/>
      <c r="O239" s="1"/>
    </row>
    <row r="240" spans="1:15" ht="12.75" customHeight="1">
      <c r="A240" s="65" t="s">
        <v>219</v>
      </c>
      <c r="B240" s="1"/>
      <c r="C240" s="56"/>
      <c r="D240" s="56"/>
      <c r="E240" s="56"/>
      <c r="F240" s="56"/>
      <c r="G240" s="56"/>
      <c r="H240" s="56"/>
      <c r="I240" s="56"/>
      <c r="J240" s="56"/>
      <c r="K240" s="56"/>
      <c r="L240" s="57"/>
      <c r="M240" s="1"/>
      <c r="N240" s="1"/>
      <c r="O240" s="1"/>
    </row>
    <row r="241" spans="1:15" ht="12.75" customHeight="1">
      <c r="A241" s="65" t="s">
        <v>220</v>
      </c>
      <c r="B241" s="1"/>
      <c r="C241" s="56"/>
      <c r="D241" s="56"/>
      <c r="E241" s="56"/>
      <c r="F241" s="56"/>
      <c r="G241" s="56"/>
      <c r="H241" s="56"/>
      <c r="I241" s="56"/>
      <c r="J241" s="56"/>
      <c r="K241" s="56"/>
      <c r="L241" s="57"/>
      <c r="M241" s="1"/>
      <c r="N241" s="1"/>
      <c r="O241" s="1"/>
    </row>
    <row r="242" spans="1:15" ht="12.75" customHeight="1">
      <c r="A242" s="65" t="s">
        <v>221</v>
      </c>
      <c r="B242" s="1"/>
      <c r="C242" s="56"/>
      <c r="D242" s="56"/>
      <c r="E242" s="56"/>
      <c r="F242" s="56"/>
      <c r="G242" s="56"/>
      <c r="H242" s="56"/>
      <c r="I242" s="56"/>
      <c r="J242" s="56"/>
      <c r="K242" s="56"/>
      <c r="L242" s="57"/>
      <c r="M242" s="1"/>
      <c r="N242" s="1"/>
      <c r="O242" s="1"/>
    </row>
    <row r="243" spans="1:15" ht="12.75" customHeight="1">
      <c r="A243" s="65" t="s">
        <v>222</v>
      </c>
      <c r="B243" s="1"/>
      <c r="C243" s="56"/>
      <c r="D243" s="56"/>
      <c r="E243" s="56"/>
      <c r="F243" s="56"/>
      <c r="G243" s="56"/>
      <c r="H243" s="56"/>
      <c r="I243" s="56"/>
      <c r="J243" s="56"/>
      <c r="K243" s="56"/>
      <c r="L243" s="57"/>
      <c r="M243" s="1"/>
      <c r="N243" s="1"/>
      <c r="O243" s="1"/>
    </row>
    <row r="244" spans="1:15" ht="12.75" customHeight="1">
      <c r="A244" s="65" t="s">
        <v>223</v>
      </c>
      <c r="B244" s="1"/>
      <c r="C244" s="56"/>
      <c r="D244" s="56"/>
      <c r="E244" s="56"/>
      <c r="F244" s="56"/>
      <c r="G244" s="56"/>
      <c r="H244" s="56"/>
      <c r="I244" s="56"/>
      <c r="J244" s="56"/>
      <c r="K244" s="56"/>
      <c r="L244" s="57"/>
      <c r="M244" s="1"/>
      <c r="N244" s="1"/>
      <c r="O244" s="1"/>
    </row>
    <row r="245" spans="1:15" ht="12.75" customHeight="1">
      <c r="A245" s="65" t="s">
        <v>224</v>
      </c>
      <c r="B245" s="1"/>
      <c r="C245" s="56"/>
      <c r="D245" s="56"/>
      <c r="E245" s="56"/>
      <c r="F245" s="56"/>
      <c r="G245" s="56"/>
      <c r="H245" s="56"/>
      <c r="I245" s="56"/>
      <c r="J245" s="56"/>
      <c r="K245" s="56"/>
      <c r="L245" s="57"/>
      <c r="M245" s="1"/>
      <c r="N245" s="1"/>
      <c r="O245" s="1"/>
    </row>
    <row r="246" spans="1:15" ht="12.75" customHeight="1">
      <c r="A246" s="65" t="s">
        <v>225</v>
      </c>
      <c r="B246" s="1"/>
      <c r="C246" s="62"/>
      <c r="D246" s="62"/>
      <c r="E246" s="62"/>
      <c r="F246" s="62"/>
      <c r="G246" s="62"/>
      <c r="H246" s="62"/>
      <c r="I246" s="62"/>
      <c r="J246" s="62"/>
      <c r="K246" s="62"/>
      <c r="L246" s="57"/>
      <c r="M246" s="1"/>
      <c r="N246" s="1"/>
      <c r="O246" s="1"/>
    </row>
    <row r="247" spans="1:15" ht="12.75" customHeight="1">
      <c r="A247" s="1"/>
      <c r="B247" s="1"/>
      <c r="C247" s="56"/>
      <c r="D247" s="56"/>
      <c r="E247" s="56"/>
      <c r="F247" s="56"/>
      <c r="G247" s="56"/>
      <c r="H247" s="56"/>
      <c r="I247" s="56"/>
      <c r="J247" s="56"/>
      <c r="K247" s="56"/>
      <c r="L247" s="57"/>
      <c r="M247" s="1"/>
      <c r="N247" s="1"/>
      <c r="O247" s="1"/>
    </row>
    <row r="248" spans="1:15" ht="12.75" customHeight="1">
      <c r="A248" s="1"/>
      <c r="B248" s="1"/>
      <c r="C248" s="56"/>
      <c r="D248" s="56"/>
      <c r="E248" s="56"/>
      <c r="F248" s="56"/>
      <c r="G248" s="56"/>
      <c r="H248" s="56"/>
      <c r="I248" s="56"/>
      <c r="J248" s="56"/>
      <c r="K248" s="56"/>
      <c r="L248" s="57"/>
      <c r="M248" s="1"/>
      <c r="N248" s="1"/>
      <c r="O248" s="1"/>
    </row>
    <row r="249" spans="1:15" ht="12.75" customHeight="1">
      <c r="A249" s="1"/>
      <c r="B249" s="1"/>
      <c r="C249" s="56"/>
      <c r="D249" s="56"/>
      <c r="E249" s="56"/>
      <c r="F249" s="56"/>
      <c r="G249" s="56"/>
      <c r="H249" s="56"/>
      <c r="I249" s="56"/>
      <c r="J249" s="56"/>
      <c r="K249" s="56"/>
      <c r="L249" s="57"/>
      <c r="M249" s="1"/>
      <c r="N249" s="1"/>
      <c r="O249" s="1"/>
    </row>
    <row r="250" spans="1:15" ht="12.75" customHeight="1">
      <c r="A250" s="1"/>
      <c r="B250" s="1"/>
      <c r="C250" s="56"/>
      <c r="D250" s="56"/>
      <c r="E250" s="56"/>
      <c r="F250" s="56"/>
      <c r="G250" s="56"/>
      <c r="H250" s="56"/>
      <c r="I250" s="56"/>
      <c r="J250" s="56"/>
      <c r="K250" s="56"/>
      <c r="L250" s="57"/>
      <c r="M250" s="1"/>
      <c r="N250" s="1"/>
      <c r="O250" s="1"/>
    </row>
    <row r="251" spans="1:15" ht="12.75" customHeight="1">
      <c r="A251" s="1"/>
      <c r="B251" s="1"/>
      <c r="C251" s="56"/>
      <c r="D251" s="56"/>
      <c r="E251" s="56"/>
      <c r="F251" s="56"/>
      <c r="G251" s="56"/>
      <c r="H251" s="56"/>
      <c r="I251" s="56"/>
      <c r="J251" s="56"/>
      <c r="K251" s="56"/>
      <c r="L251" s="57"/>
      <c r="M251" s="1"/>
      <c r="N251" s="1"/>
      <c r="O251" s="1"/>
    </row>
    <row r="252" spans="1:15" ht="12.75" customHeight="1">
      <c r="A252" s="1"/>
      <c r="B252" s="1"/>
      <c r="C252" s="56"/>
      <c r="D252" s="56"/>
      <c r="E252" s="56"/>
      <c r="F252" s="56"/>
      <c r="G252" s="56"/>
      <c r="H252" s="56"/>
      <c r="I252" s="56"/>
      <c r="J252" s="56"/>
      <c r="K252" s="56"/>
      <c r="L252" s="57"/>
      <c r="M252" s="1"/>
      <c r="N252" s="1"/>
      <c r="O252" s="1"/>
    </row>
    <row r="253" spans="1:15" ht="12.75" customHeight="1">
      <c r="A253" s="1"/>
      <c r="B253" s="1"/>
      <c r="C253" s="56"/>
      <c r="D253" s="56"/>
      <c r="E253" s="56"/>
      <c r="F253" s="56"/>
      <c r="G253" s="56"/>
      <c r="H253" s="56"/>
      <c r="I253" s="56"/>
      <c r="J253" s="56"/>
      <c r="K253" s="56"/>
      <c r="L253" s="57"/>
      <c r="M253" s="1"/>
      <c r="N253" s="1"/>
      <c r="O253" s="1"/>
    </row>
    <row r="254" spans="1:15" ht="12.75" customHeight="1">
      <c r="A254" s="1"/>
      <c r="B254" s="1"/>
      <c r="C254" s="56"/>
      <c r="D254" s="56"/>
      <c r="E254" s="56"/>
      <c r="F254" s="56"/>
      <c r="G254" s="56"/>
      <c r="H254" s="56"/>
      <c r="I254" s="56"/>
      <c r="J254" s="56"/>
      <c r="K254" s="56"/>
      <c r="L254" s="57"/>
      <c r="M254" s="1"/>
      <c r="N254" s="1"/>
      <c r="O254" s="1"/>
    </row>
    <row r="255" spans="1:15" ht="12.75" customHeight="1">
      <c r="A255" s="1"/>
      <c r="B255" s="1"/>
      <c r="C255" s="56"/>
      <c r="D255" s="56"/>
      <c r="E255" s="56"/>
      <c r="F255" s="56"/>
      <c r="G255" s="56"/>
      <c r="H255" s="56"/>
      <c r="I255" s="56"/>
      <c r="J255" s="56"/>
      <c r="K255" s="56"/>
      <c r="L255" s="57"/>
      <c r="M255" s="1"/>
      <c r="N255" s="1"/>
      <c r="O255" s="1"/>
    </row>
    <row r="256" spans="1:15" ht="12.75" customHeight="1">
      <c r="A256" s="1"/>
      <c r="B256" s="1"/>
      <c r="C256" s="56"/>
      <c r="D256" s="56"/>
      <c r="E256" s="56"/>
      <c r="F256" s="56"/>
      <c r="G256" s="56"/>
      <c r="H256" s="56"/>
      <c r="I256" s="56"/>
      <c r="J256" s="56"/>
      <c r="K256" s="56"/>
      <c r="L256" s="57"/>
      <c r="M256" s="1"/>
      <c r="N256" s="1"/>
      <c r="O256" s="1"/>
    </row>
    <row r="257" spans="1:15" ht="12.75" customHeight="1">
      <c r="A257" s="1"/>
      <c r="B257" s="1"/>
      <c r="C257" s="56"/>
      <c r="D257" s="56"/>
      <c r="E257" s="56"/>
      <c r="F257" s="56"/>
      <c r="G257" s="56"/>
      <c r="H257" s="56"/>
      <c r="I257" s="56"/>
      <c r="J257" s="56"/>
      <c r="K257" s="56"/>
      <c r="L257" s="57"/>
      <c r="M257" s="1"/>
      <c r="N257" s="1"/>
      <c r="O257" s="1"/>
    </row>
    <row r="258" spans="1:15" ht="12.75" customHeight="1">
      <c r="A258" s="1"/>
      <c r="B258" s="1"/>
      <c r="C258" s="56"/>
      <c r="D258" s="56"/>
      <c r="E258" s="56"/>
      <c r="F258" s="56"/>
      <c r="G258" s="56"/>
      <c r="H258" s="56"/>
      <c r="I258" s="56"/>
      <c r="J258" s="56"/>
      <c r="K258" s="56"/>
      <c r="L258" s="57"/>
      <c r="M258" s="1"/>
      <c r="N258" s="1"/>
      <c r="O258" s="1"/>
    </row>
    <row r="259" spans="1:15" ht="12.75" customHeight="1">
      <c r="A259" s="1"/>
      <c r="B259" s="1"/>
      <c r="C259" s="56"/>
      <c r="D259" s="56"/>
      <c r="E259" s="56"/>
      <c r="F259" s="56"/>
      <c r="G259" s="56"/>
      <c r="H259" s="56"/>
      <c r="I259" s="56"/>
      <c r="J259" s="56"/>
      <c r="K259" s="56"/>
      <c r="L259" s="57"/>
      <c r="M259" s="1"/>
      <c r="N259" s="1"/>
      <c r="O259" s="1"/>
    </row>
    <row r="260" spans="1:15" ht="12.75" customHeight="1">
      <c r="A260" s="1"/>
      <c r="B260" s="1"/>
      <c r="C260" s="56"/>
      <c r="D260" s="56"/>
      <c r="E260" s="56"/>
      <c r="F260" s="56"/>
      <c r="G260" s="56"/>
      <c r="H260" s="56"/>
      <c r="I260" s="56"/>
      <c r="J260" s="56"/>
      <c r="K260" s="56"/>
      <c r="L260" s="57"/>
      <c r="M260" s="1"/>
      <c r="N260" s="1"/>
      <c r="O260" s="1"/>
    </row>
    <row r="261" spans="1:15" ht="12.75" customHeight="1">
      <c r="A261" s="1"/>
      <c r="B261" s="1"/>
      <c r="C261" s="56"/>
      <c r="D261" s="56"/>
      <c r="E261" s="56"/>
      <c r="F261" s="56"/>
      <c r="G261" s="56"/>
      <c r="H261" s="56"/>
      <c r="I261" s="56"/>
      <c r="J261" s="56"/>
      <c r="K261" s="56"/>
      <c r="L261" s="57"/>
      <c r="M261" s="1"/>
      <c r="N261" s="1"/>
      <c r="O261" s="1"/>
    </row>
    <row r="262" spans="1:15" ht="12.75" customHeight="1">
      <c r="A262" s="1"/>
      <c r="B262" s="1"/>
      <c r="C262" s="56"/>
      <c r="D262" s="56"/>
      <c r="E262" s="56"/>
      <c r="F262" s="56"/>
      <c r="G262" s="56"/>
      <c r="H262" s="56"/>
      <c r="I262" s="56"/>
      <c r="J262" s="56"/>
      <c r="K262" s="56"/>
      <c r="L262" s="57"/>
      <c r="M262" s="1"/>
      <c r="N262" s="1"/>
      <c r="O262" s="1"/>
    </row>
    <row r="263" spans="1:15" ht="12.75" customHeight="1">
      <c r="A263" s="1"/>
      <c r="B263" s="1"/>
      <c r="C263" s="56"/>
      <c r="D263" s="56"/>
      <c r="E263" s="56"/>
      <c r="F263" s="56"/>
      <c r="G263" s="56"/>
      <c r="H263" s="56"/>
      <c r="I263" s="56"/>
      <c r="J263" s="56"/>
      <c r="K263" s="56"/>
      <c r="L263" s="57"/>
      <c r="M263" s="1"/>
      <c r="N263" s="1"/>
      <c r="O263" s="1"/>
    </row>
    <row r="264" spans="1:15" ht="12.75" customHeight="1">
      <c r="A264" s="1"/>
      <c r="B264" s="1"/>
      <c r="C264" s="56"/>
      <c r="D264" s="56"/>
      <c r="E264" s="56"/>
      <c r="F264" s="56"/>
      <c r="G264" s="56"/>
      <c r="H264" s="56"/>
      <c r="I264" s="56"/>
      <c r="J264" s="56"/>
      <c r="K264" s="56"/>
      <c r="L264" s="57"/>
      <c r="M264" s="1"/>
      <c r="N264" s="1"/>
      <c r="O264" s="1"/>
    </row>
    <row r="265" spans="1:15" ht="12.75" customHeight="1">
      <c r="A265" s="1"/>
      <c r="B265" s="1"/>
      <c r="C265" s="56"/>
      <c r="D265" s="56"/>
      <c r="E265" s="56"/>
      <c r="F265" s="56"/>
      <c r="G265" s="56"/>
      <c r="H265" s="56"/>
      <c r="I265" s="56"/>
      <c r="J265" s="56"/>
      <c r="K265" s="56"/>
      <c r="L265" s="57"/>
      <c r="M265" s="1"/>
      <c r="N265" s="1"/>
      <c r="O265" s="1"/>
    </row>
    <row r="266" spans="1:15" ht="12.75" customHeight="1">
      <c r="A266" s="1"/>
      <c r="B266" s="1"/>
      <c r="C266" s="56"/>
      <c r="D266" s="56"/>
      <c r="E266" s="56"/>
      <c r="F266" s="56"/>
      <c r="G266" s="56"/>
      <c r="H266" s="56"/>
      <c r="I266" s="56"/>
      <c r="J266" s="56"/>
      <c r="K266" s="56"/>
      <c r="L266" s="57"/>
      <c r="M266" s="1"/>
      <c r="N266" s="1"/>
      <c r="O266" s="1"/>
    </row>
    <row r="267" spans="1:15" ht="12.75" customHeight="1">
      <c r="A267" s="1"/>
      <c r="B267" s="1"/>
      <c r="C267" s="56"/>
      <c r="D267" s="56"/>
      <c r="E267" s="56"/>
      <c r="F267" s="56"/>
      <c r="G267" s="56"/>
      <c r="H267" s="56"/>
      <c r="I267" s="56"/>
      <c r="J267" s="56"/>
      <c r="K267" s="56"/>
      <c r="L267" s="57"/>
      <c r="M267" s="1"/>
      <c r="N267" s="1"/>
      <c r="O267" s="1"/>
    </row>
    <row r="268" spans="1:15" ht="12.75" customHeight="1">
      <c r="A268" s="1"/>
      <c r="B268" s="1"/>
      <c r="C268" s="56"/>
      <c r="D268" s="56"/>
      <c r="E268" s="56"/>
      <c r="F268" s="56"/>
      <c r="G268" s="56"/>
      <c r="H268" s="56"/>
      <c r="I268" s="56"/>
      <c r="J268" s="56"/>
      <c r="K268" s="56"/>
      <c r="L268" s="57"/>
      <c r="M268" s="1"/>
      <c r="N268" s="1"/>
      <c r="O268" s="1"/>
    </row>
    <row r="269" spans="1:15" ht="12.75" customHeight="1">
      <c r="A269" s="1"/>
      <c r="B269" s="1"/>
      <c r="C269" s="56"/>
      <c r="D269" s="56"/>
      <c r="E269" s="56"/>
      <c r="F269" s="56"/>
      <c r="G269" s="56"/>
      <c r="H269" s="56"/>
      <c r="I269" s="56"/>
      <c r="J269" s="56"/>
      <c r="K269" s="56"/>
      <c r="L269" s="57"/>
      <c r="M269" s="1"/>
      <c r="N269" s="1"/>
      <c r="O269" s="1"/>
    </row>
    <row r="270" spans="1:15" ht="12.75" customHeight="1">
      <c r="A270" s="1"/>
      <c r="B270" s="1"/>
      <c r="C270" s="56"/>
      <c r="D270" s="56"/>
      <c r="E270" s="56"/>
      <c r="F270" s="56"/>
      <c r="G270" s="56"/>
      <c r="H270" s="56"/>
      <c r="I270" s="56"/>
      <c r="J270" s="56"/>
      <c r="K270" s="56"/>
      <c r="L270" s="57"/>
      <c r="M270" s="1"/>
      <c r="N270" s="1"/>
      <c r="O270" s="1"/>
    </row>
    <row r="271" spans="1:15" ht="12.75" customHeight="1">
      <c r="A271" s="1"/>
      <c r="B271" s="1"/>
      <c r="C271" s="56"/>
      <c r="D271" s="56"/>
      <c r="E271" s="56"/>
      <c r="F271" s="56"/>
      <c r="G271" s="56"/>
      <c r="H271" s="56"/>
      <c r="I271" s="56"/>
      <c r="J271" s="56"/>
      <c r="K271" s="56"/>
      <c r="L271" s="57"/>
      <c r="M271" s="1"/>
      <c r="N271" s="1"/>
      <c r="O271" s="1"/>
    </row>
    <row r="272" spans="1:15" ht="12.75" customHeight="1">
      <c r="A272" s="1"/>
      <c r="B272" s="1"/>
      <c r="C272" s="56"/>
      <c r="D272" s="56"/>
      <c r="E272" s="56"/>
      <c r="F272" s="56"/>
      <c r="G272" s="56"/>
      <c r="H272" s="56"/>
      <c r="I272" s="56"/>
      <c r="J272" s="56"/>
      <c r="K272" s="56"/>
      <c r="L272" s="57"/>
      <c r="M272" s="1"/>
      <c r="N272" s="1"/>
      <c r="O272" s="1"/>
    </row>
    <row r="273" spans="1:15" ht="12.75" customHeight="1">
      <c r="A273" s="1"/>
      <c r="B273" s="1"/>
      <c r="C273" s="56"/>
      <c r="D273" s="56"/>
      <c r="E273" s="56"/>
      <c r="F273" s="56"/>
      <c r="G273" s="56"/>
      <c r="H273" s="56"/>
      <c r="I273" s="56"/>
      <c r="J273" s="56"/>
      <c r="K273" s="56"/>
      <c r="L273" s="57"/>
      <c r="M273" s="1"/>
      <c r="N273" s="1"/>
      <c r="O273" s="1"/>
    </row>
    <row r="274" spans="1:15" ht="12.75" customHeight="1">
      <c r="A274" s="1"/>
      <c r="B274" s="1"/>
      <c r="C274" s="56"/>
      <c r="D274" s="56"/>
      <c r="E274" s="56"/>
      <c r="F274" s="56"/>
      <c r="G274" s="56"/>
      <c r="H274" s="56"/>
      <c r="I274" s="56"/>
      <c r="J274" s="56"/>
      <c r="K274" s="56"/>
      <c r="L274" s="57"/>
      <c r="M274" s="1"/>
      <c r="N274" s="1"/>
      <c r="O274" s="1"/>
    </row>
    <row r="275" spans="1:15" ht="12.75" customHeight="1">
      <c r="A275" s="1"/>
      <c r="B275" s="1"/>
      <c r="C275" s="56"/>
      <c r="D275" s="56"/>
      <c r="E275" s="56"/>
      <c r="F275" s="56"/>
      <c r="G275" s="56"/>
      <c r="H275" s="56"/>
      <c r="I275" s="56"/>
      <c r="J275" s="56"/>
      <c r="K275" s="56"/>
      <c r="L275" s="57"/>
      <c r="M275" s="1"/>
      <c r="N275" s="1"/>
      <c r="O275" s="1"/>
    </row>
    <row r="276" spans="1:15" ht="12.75" customHeight="1">
      <c r="A276" s="1"/>
      <c r="B276" s="1"/>
      <c r="C276" s="56"/>
      <c r="D276" s="56"/>
      <c r="E276" s="56"/>
      <c r="F276" s="56"/>
      <c r="G276" s="56"/>
      <c r="H276" s="56"/>
      <c r="I276" s="56"/>
      <c r="J276" s="56"/>
      <c r="K276" s="56"/>
      <c r="L276" s="57"/>
      <c r="M276" s="1"/>
      <c r="N276" s="1"/>
      <c r="O276" s="1"/>
    </row>
    <row r="277" spans="1:15" ht="12.75" customHeight="1">
      <c r="A277" s="1"/>
      <c r="B277" s="1"/>
      <c r="C277" s="56"/>
      <c r="D277" s="56"/>
      <c r="E277" s="56"/>
      <c r="F277" s="56"/>
      <c r="G277" s="56"/>
      <c r="H277" s="56"/>
      <c r="I277" s="56"/>
      <c r="J277" s="56"/>
      <c r="K277" s="56"/>
      <c r="L277" s="57"/>
      <c r="M277" s="1"/>
      <c r="N277" s="1"/>
      <c r="O277" s="1"/>
    </row>
    <row r="278" spans="1:15" ht="12.75" customHeight="1">
      <c r="A278" s="1"/>
      <c r="B278" s="1"/>
      <c r="C278" s="56"/>
      <c r="D278" s="56"/>
      <c r="E278" s="56"/>
      <c r="F278" s="56"/>
      <c r="G278" s="56"/>
      <c r="H278" s="56"/>
      <c r="I278" s="56"/>
      <c r="J278" s="56"/>
      <c r="K278" s="56"/>
      <c r="L278" s="57"/>
      <c r="M278" s="1"/>
      <c r="N278" s="1"/>
      <c r="O278" s="1"/>
    </row>
    <row r="279" spans="1:15" ht="12.75" customHeight="1">
      <c r="A279" s="1"/>
      <c r="B279" s="1"/>
      <c r="C279" s="56"/>
      <c r="D279" s="56"/>
      <c r="E279" s="56"/>
      <c r="F279" s="56"/>
      <c r="G279" s="56"/>
      <c r="H279" s="56"/>
      <c r="I279" s="56"/>
      <c r="J279" s="56"/>
      <c r="K279" s="56"/>
      <c r="L279" s="57"/>
      <c r="M279" s="1"/>
      <c r="N279" s="1"/>
      <c r="O279" s="1"/>
    </row>
    <row r="280" spans="1:15" ht="12.75" customHeight="1">
      <c r="A280" s="1"/>
      <c r="B280" s="1"/>
      <c r="C280" s="56"/>
      <c r="D280" s="56"/>
      <c r="E280" s="56"/>
      <c r="F280" s="56"/>
      <c r="G280" s="56"/>
      <c r="H280" s="56"/>
      <c r="I280" s="56"/>
      <c r="J280" s="56"/>
      <c r="K280" s="56"/>
      <c r="L280" s="57"/>
      <c r="M280" s="1"/>
      <c r="N280" s="1"/>
      <c r="O280" s="1"/>
    </row>
    <row r="281" spans="1:15" ht="12.75" customHeight="1">
      <c r="A281" s="1"/>
      <c r="B281" s="1"/>
      <c r="C281" s="56"/>
      <c r="D281" s="56"/>
      <c r="E281" s="56"/>
      <c r="F281" s="56"/>
      <c r="G281" s="56"/>
      <c r="H281" s="56"/>
      <c r="I281" s="56"/>
      <c r="J281" s="56"/>
      <c r="K281" s="56"/>
      <c r="L281" s="57"/>
      <c r="M281" s="1"/>
      <c r="N281" s="1"/>
      <c r="O281" s="1"/>
    </row>
    <row r="282" spans="1:15" ht="12.75" customHeight="1">
      <c r="A282" s="1"/>
      <c r="B282" s="1"/>
      <c r="C282" s="56"/>
      <c r="D282" s="56"/>
      <c r="E282" s="56"/>
      <c r="F282" s="56"/>
      <c r="G282" s="56"/>
      <c r="H282" s="56"/>
      <c r="I282" s="56"/>
      <c r="J282" s="56"/>
      <c r="K282" s="56"/>
      <c r="L282" s="57"/>
      <c r="M282" s="1"/>
      <c r="N282" s="1"/>
      <c r="O282" s="1"/>
    </row>
    <row r="283" spans="1:15" ht="12.75" customHeight="1">
      <c r="A283" s="1"/>
      <c r="B283" s="1"/>
      <c r="C283" s="56"/>
      <c r="D283" s="56"/>
      <c r="E283" s="56"/>
      <c r="F283" s="56"/>
      <c r="G283" s="56"/>
      <c r="H283" s="56"/>
      <c r="I283" s="56"/>
      <c r="J283" s="56"/>
      <c r="K283" s="56"/>
      <c r="L283" s="57"/>
      <c r="M283" s="1"/>
      <c r="N283" s="1"/>
      <c r="O283" s="1"/>
    </row>
    <row r="284" spans="1:15" ht="12.75" customHeight="1">
      <c r="A284" s="1"/>
      <c r="B284" s="1"/>
      <c r="C284" s="56"/>
      <c r="D284" s="56"/>
      <c r="E284" s="56"/>
      <c r="F284" s="56"/>
      <c r="G284" s="56"/>
      <c r="H284" s="56"/>
      <c r="I284" s="56"/>
      <c r="J284" s="56"/>
      <c r="K284" s="56"/>
      <c r="L284" s="57"/>
      <c r="M284" s="1"/>
      <c r="N284" s="1"/>
      <c r="O284" s="1"/>
    </row>
    <row r="285" spans="1:15" ht="12.75" customHeight="1">
      <c r="A285" s="1"/>
      <c r="B285" s="1"/>
      <c r="C285" s="56"/>
      <c r="D285" s="56"/>
      <c r="E285" s="56"/>
      <c r="F285" s="56"/>
      <c r="G285" s="56"/>
      <c r="H285" s="56"/>
      <c r="I285" s="56"/>
      <c r="J285" s="56"/>
      <c r="K285" s="56"/>
      <c r="L285" s="57"/>
      <c r="M285" s="1"/>
      <c r="N285" s="1"/>
      <c r="O285" s="1"/>
    </row>
    <row r="286" spans="1:15" ht="12.75" customHeight="1">
      <c r="A286" s="1"/>
      <c r="B286" s="1"/>
      <c r="C286" s="56"/>
      <c r="D286" s="56"/>
      <c r="E286" s="56"/>
      <c r="F286" s="56"/>
      <c r="G286" s="56"/>
      <c r="H286" s="56"/>
      <c r="I286" s="56"/>
      <c r="J286" s="56"/>
      <c r="K286" s="56"/>
      <c r="L286" s="57"/>
      <c r="M286" s="1"/>
      <c r="N286" s="1"/>
      <c r="O286" s="1"/>
    </row>
    <row r="287" spans="1:15" ht="12.75" customHeight="1">
      <c r="A287" s="1"/>
      <c r="B287" s="1"/>
      <c r="C287" s="56"/>
      <c r="D287" s="56"/>
      <c r="E287" s="56"/>
      <c r="F287" s="56"/>
      <c r="G287" s="56"/>
      <c r="H287" s="56"/>
      <c r="I287" s="56"/>
      <c r="J287" s="56"/>
      <c r="K287" s="56"/>
      <c r="L287" s="57"/>
      <c r="M287" s="1"/>
      <c r="N287" s="1"/>
      <c r="O287" s="1"/>
    </row>
    <row r="288" spans="1:15" ht="12.75" customHeight="1">
      <c r="A288" s="1"/>
      <c r="B288" s="1"/>
      <c r="C288" s="56"/>
      <c r="D288" s="56"/>
      <c r="E288" s="56"/>
      <c r="F288" s="56"/>
      <c r="G288" s="56"/>
      <c r="H288" s="56"/>
      <c r="I288" s="56"/>
      <c r="J288" s="56"/>
      <c r="K288" s="56"/>
      <c r="L288" s="57"/>
      <c r="M288" s="1"/>
      <c r="N288" s="1"/>
      <c r="O288" s="1"/>
    </row>
    <row r="289" spans="1:15" ht="12.75" customHeight="1">
      <c r="A289" s="1"/>
      <c r="B289" s="1"/>
      <c r="C289" s="56"/>
      <c r="D289" s="56"/>
      <c r="E289" s="56"/>
      <c r="F289" s="56"/>
      <c r="G289" s="56"/>
      <c r="H289" s="56"/>
      <c r="I289" s="56"/>
      <c r="J289" s="56"/>
      <c r="K289" s="56"/>
      <c r="L289" s="57"/>
      <c r="M289" s="1"/>
      <c r="N289" s="1"/>
      <c r="O289" s="1"/>
    </row>
    <row r="290" spans="1:15" ht="12.75" customHeight="1">
      <c r="A290" s="1"/>
      <c r="B290" s="1"/>
      <c r="C290" s="56"/>
      <c r="D290" s="56"/>
      <c r="E290" s="56"/>
      <c r="F290" s="56"/>
      <c r="G290" s="56"/>
      <c r="H290" s="56"/>
      <c r="I290" s="56"/>
      <c r="J290" s="56"/>
      <c r="K290" s="56"/>
      <c r="L290" s="57"/>
      <c r="M290" s="1"/>
      <c r="N290" s="1"/>
      <c r="O290" s="1"/>
    </row>
    <row r="291" spans="1:15" ht="12.75" customHeight="1">
      <c r="A291" s="1"/>
      <c r="B291" s="1"/>
      <c r="C291" s="56"/>
      <c r="D291" s="56"/>
      <c r="E291" s="56"/>
      <c r="F291" s="56"/>
      <c r="G291" s="56"/>
      <c r="H291" s="56"/>
      <c r="I291" s="56"/>
      <c r="J291" s="56"/>
      <c r="K291" s="56"/>
      <c r="L291" s="57"/>
      <c r="M291" s="1"/>
      <c r="N291" s="1"/>
      <c r="O291" s="1"/>
    </row>
    <row r="292" spans="1:15" ht="12.75" customHeight="1">
      <c r="A292" s="1"/>
      <c r="B292" s="1"/>
      <c r="C292" s="56"/>
      <c r="D292" s="56"/>
      <c r="E292" s="56"/>
      <c r="F292" s="56"/>
      <c r="G292" s="56"/>
      <c r="H292" s="56"/>
      <c r="I292" s="56"/>
      <c r="J292" s="56"/>
      <c r="K292" s="56"/>
      <c r="L292" s="57"/>
      <c r="M292" s="1"/>
      <c r="N292" s="1"/>
      <c r="O292" s="1"/>
    </row>
    <row r="293" spans="1:15" ht="12.75" customHeight="1">
      <c r="A293" s="1"/>
      <c r="B293" s="1"/>
      <c r="C293" s="56"/>
      <c r="D293" s="56"/>
      <c r="E293" s="56"/>
      <c r="F293" s="56"/>
      <c r="G293" s="56"/>
      <c r="H293" s="56"/>
      <c r="I293" s="56"/>
      <c r="J293" s="56"/>
      <c r="K293" s="56"/>
      <c r="L293" s="57"/>
      <c r="M293" s="1"/>
      <c r="N293" s="1"/>
      <c r="O293" s="1"/>
    </row>
    <row r="294" spans="1:15" ht="12.75" customHeight="1">
      <c r="A294" s="1"/>
      <c r="B294" s="1"/>
      <c r="C294" s="62"/>
      <c r="D294" s="62"/>
      <c r="E294" s="62"/>
      <c r="F294" s="62"/>
      <c r="G294" s="62"/>
      <c r="H294" s="62"/>
      <c r="I294" s="62"/>
      <c r="J294" s="62"/>
      <c r="K294" s="62"/>
      <c r="L294" s="57"/>
      <c r="M294" s="1"/>
      <c r="N294" s="1"/>
      <c r="O294" s="1"/>
    </row>
    <row r="295" spans="1:15" ht="12.75" customHeight="1">
      <c r="A295" s="1"/>
      <c r="B295" s="1"/>
      <c r="C295" s="56"/>
      <c r="D295" s="56"/>
      <c r="E295" s="56"/>
      <c r="F295" s="56"/>
      <c r="G295" s="56"/>
      <c r="H295" s="56"/>
      <c r="I295" s="56"/>
      <c r="J295" s="56"/>
      <c r="K295" s="56"/>
      <c r="L295" s="57"/>
      <c r="M295" s="1"/>
      <c r="N295" s="1"/>
      <c r="O295" s="1"/>
    </row>
    <row r="296" spans="1:15" ht="12.75" customHeight="1">
      <c r="A296" s="1"/>
      <c r="B296" s="1"/>
      <c r="C296" s="56"/>
      <c r="D296" s="56"/>
      <c r="E296" s="56"/>
      <c r="F296" s="56"/>
      <c r="G296" s="56"/>
      <c r="H296" s="56"/>
      <c r="I296" s="56"/>
      <c r="J296" s="56"/>
      <c r="K296" s="56"/>
      <c r="L296" s="57"/>
      <c r="M296" s="1"/>
      <c r="N296" s="1"/>
      <c r="O296" s="1"/>
    </row>
    <row r="297" spans="1:15" ht="12.75" customHeight="1">
      <c r="A297" s="1"/>
      <c r="B297" s="1"/>
      <c r="C297" s="56"/>
      <c r="D297" s="56"/>
      <c r="E297" s="56"/>
      <c r="F297" s="56"/>
      <c r="G297" s="56"/>
      <c r="H297" s="56"/>
      <c r="I297" s="56"/>
      <c r="J297" s="56"/>
      <c r="K297" s="56"/>
      <c r="L297" s="57"/>
      <c r="M297" s="1"/>
      <c r="N297" s="1"/>
      <c r="O297" s="1"/>
    </row>
    <row r="298" spans="1:15" ht="12.75" customHeight="1">
      <c r="A298" s="1"/>
      <c r="B298" s="1"/>
      <c r="C298" s="56"/>
      <c r="D298" s="56"/>
      <c r="E298" s="56"/>
      <c r="F298" s="56"/>
      <c r="G298" s="56"/>
      <c r="H298" s="56"/>
      <c r="I298" s="56"/>
      <c r="J298" s="56"/>
      <c r="K298" s="56"/>
      <c r="L298" s="57"/>
      <c r="M298" s="1"/>
      <c r="N298" s="1"/>
      <c r="O298" s="1"/>
    </row>
    <row r="299" spans="1:15" ht="12.75" customHeight="1">
      <c r="A299" s="1"/>
      <c r="B299" s="1"/>
      <c r="C299" s="56"/>
      <c r="D299" s="56"/>
      <c r="E299" s="56"/>
      <c r="F299" s="56"/>
      <c r="G299" s="56"/>
      <c r="H299" s="56"/>
      <c r="I299" s="56"/>
      <c r="J299" s="56"/>
      <c r="K299" s="56"/>
      <c r="L299" s="57"/>
      <c r="M299" s="1"/>
      <c r="N299" s="1"/>
      <c r="O299" s="1"/>
    </row>
    <row r="300" spans="1:15" ht="12.75" customHeight="1">
      <c r="A300" s="1"/>
      <c r="B300" s="1"/>
      <c r="C300" s="56"/>
      <c r="D300" s="56"/>
      <c r="E300" s="56"/>
      <c r="F300" s="56"/>
      <c r="G300" s="56"/>
      <c r="H300" s="56"/>
      <c r="I300" s="56"/>
      <c r="J300" s="56"/>
      <c r="K300" s="56"/>
      <c r="L300" s="57"/>
      <c r="M300" s="1"/>
      <c r="N300" s="1"/>
      <c r="O300" s="1"/>
    </row>
    <row r="301" spans="1:15" ht="12.75" customHeight="1">
      <c r="A301" s="1"/>
      <c r="B301" s="1"/>
      <c r="C301" s="56"/>
      <c r="D301" s="56"/>
      <c r="E301" s="56"/>
      <c r="F301" s="56"/>
      <c r="G301" s="56"/>
      <c r="H301" s="56"/>
      <c r="I301" s="56"/>
      <c r="J301" s="56"/>
      <c r="K301" s="56"/>
      <c r="L301" s="57"/>
      <c r="M301" s="1"/>
      <c r="N301" s="1"/>
      <c r="O301" s="1"/>
    </row>
    <row r="302" spans="1:15" ht="12.75" customHeight="1">
      <c r="A302" s="1"/>
      <c r="B302" s="1"/>
      <c r="C302" s="56"/>
      <c r="D302" s="56"/>
      <c r="E302" s="56"/>
      <c r="F302" s="56"/>
      <c r="G302" s="56"/>
      <c r="H302" s="56"/>
      <c r="I302" s="56"/>
      <c r="J302" s="56"/>
      <c r="K302" s="56"/>
      <c r="L302" s="57"/>
      <c r="M302" s="1"/>
      <c r="N302" s="1"/>
      <c r="O302" s="1"/>
    </row>
    <row r="303" spans="1:15" ht="12.75" customHeight="1">
      <c r="A303" s="1"/>
      <c r="B303" s="1"/>
      <c r="C303" s="56"/>
      <c r="D303" s="56"/>
      <c r="E303" s="56"/>
      <c r="F303" s="56"/>
      <c r="G303" s="56"/>
      <c r="H303" s="56"/>
      <c r="I303" s="56"/>
      <c r="J303" s="56"/>
      <c r="K303" s="56"/>
      <c r="L303" s="57"/>
      <c r="M303" s="1"/>
      <c r="N303" s="1"/>
      <c r="O303" s="1"/>
    </row>
    <row r="304" spans="1:15" ht="12.75" customHeight="1">
      <c r="A304" s="1"/>
      <c r="B304" s="1"/>
      <c r="C304" s="56"/>
      <c r="D304" s="56"/>
      <c r="E304" s="56"/>
      <c r="F304" s="56"/>
      <c r="G304" s="56"/>
      <c r="H304" s="56"/>
      <c r="I304" s="56"/>
      <c r="J304" s="56"/>
      <c r="K304" s="56"/>
      <c r="L304" s="57"/>
      <c r="M304" s="1"/>
      <c r="N304" s="1"/>
      <c r="O304" s="1"/>
    </row>
    <row r="305" spans="1:15" ht="12.75" customHeight="1">
      <c r="A305" s="1"/>
      <c r="B305" s="1"/>
      <c r="C305" s="56"/>
      <c r="D305" s="56"/>
      <c r="E305" s="56"/>
      <c r="F305" s="56"/>
      <c r="G305" s="56"/>
      <c r="H305" s="56"/>
      <c r="I305" s="56"/>
      <c r="J305" s="56"/>
      <c r="K305" s="56"/>
      <c r="L305" s="57"/>
      <c r="M305" s="1"/>
      <c r="N305" s="1"/>
      <c r="O305" s="1"/>
    </row>
    <row r="306" spans="1:15" ht="12.75" customHeight="1">
      <c r="A306" s="1"/>
      <c r="B306" s="1"/>
      <c r="C306" s="56"/>
      <c r="D306" s="56"/>
      <c r="E306" s="56"/>
      <c r="F306" s="56"/>
      <c r="G306" s="56"/>
      <c r="H306" s="56"/>
      <c r="I306" s="56"/>
      <c r="J306" s="56"/>
      <c r="K306" s="56"/>
      <c r="L306" s="57"/>
      <c r="M306" s="1"/>
      <c r="N306" s="1"/>
      <c r="O306" s="1"/>
    </row>
    <row r="307" spans="1:15" ht="12.75" customHeight="1">
      <c r="A307" s="1"/>
      <c r="B307" s="1"/>
      <c r="C307" s="56"/>
      <c r="D307" s="56"/>
      <c r="E307" s="56"/>
      <c r="F307" s="56"/>
      <c r="G307" s="56"/>
      <c r="H307" s="56"/>
      <c r="I307" s="56"/>
      <c r="J307" s="56"/>
      <c r="K307" s="56"/>
      <c r="L307" s="57"/>
      <c r="M307" s="1"/>
      <c r="N307" s="1"/>
      <c r="O307" s="1"/>
    </row>
    <row r="308" spans="1:15" ht="12.75" customHeight="1">
      <c r="A308" s="1"/>
      <c r="B308" s="1"/>
      <c r="C308" s="56"/>
      <c r="D308" s="56"/>
      <c r="E308" s="56"/>
      <c r="F308" s="56"/>
      <c r="G308" s="56"/>
      <c r="H308" s="56"/>
      <c r="I308" s="56"/>
      <c r="J308" s="56"/>
      <c r="K308" s="56"/>
      <c r="L308" s="57"/>
      <c r="M308" s="1"/>
      <c r="N308" s="1"/>
      <c r="O308" s="1"/>
    </row>
    <row r="309" spans="1:15" ht="12.75" customHeight="1">
      <c r="A309" s="1"/>
      <c r="B309" s="1"/>
      <c r="C309" s="56"/>
      <c r="D309" s="56"/>
      <c r="E309" s="56"/>
      <c r="F309" s="56"/>
      <c r="G309" s="56"/>
      <c r="H309" s="56"/>
      <c r="I309" s="56"/>
      <c r="J309" s="56"/>
      <c r="K309" s="56"/>
      <c r="L309" s="57"/>
      <c r="M309" s="1"/>
      <c r="N309" s="1"/>
      <c r="O309" s="1"/>
    </row>
    <row r="310" spans="1:15" ht="12.75" customHeight="1">
      <c r="A310" s="1"/>
      <c r="B310" s="1"/>
      <c r="C310" s="56"/>
      <c r="D310" s="56"/>
      <c r="E310" s="56"/>
      <c r="F310" s="56"/>
      <c r="G310" s="56"/>
      <c r="H310" s="56"/>
      <c r="I310" s="56"/>
      <c r="J310" s="56"/>
      <c r="K310" s="56"/>
      <c r="L310" s="57"/>
      <c r="M310" s="1"/>
      <c r="N310" s="1"/>
      <c r="O310" s="1"/>
    </row>
    <row r="311" spans="1:15" ht="12.75" customHeight="1">
      <c r="A311" s="1"/>
      <c r="B311" s="1"/>
      <c r="C311" s="56"/>
      <c r="D311" s="56"/>
      <c r="E311" s="56"/>
      <c r="F311" s="56"/>
      <c r="G311" s="56"/>
      <c r="H311" s="56"/>
      <c r="I311" s="56"/>
      <c r="J311" s="56"/>
      <c r="K311" s="56"/>
      <c r="L311" s="57"/>
      <c r="M311" s="1"/>
      <c r="N311" s="1"/>
      <c r="O311" s="1"/>
    </row>
    <row r="312" spans="1:15" ht="12.75" customHeight="1">
      <c r="A312" s="1"/>
      <c r="B312" s="1"/>
      <c r="C312" s="56"/>
      <c r="D312" s="56"/>
      <c r="E312" s="56"/>
      <c r="F312" s="56"/>
      <c r="G312" s="56"/>
      <c r="H312" s="56"/>
      <c r="I312" s="56"/>
      <c r="J312" s="56"/>
      <c r="K312" s="56"/>
      <c r="L312" s="57"/>
      <c r="M312" s="1"/>
      <c r="N312" s="1"/>
      <c r="O312" s="1"/>
    </row>
    <row r="313" spans="1:15" ht="12.75" customHeight="1">
      <c r="A313" s="1"/>
      <c r="B313" s="1"/>
      <c r="C313" s="56"/>
      <c r="D313" s="56"/>
      <c r="E313" s="56"/>
      <c r="F313" s="56"/>
      <c r="G313" s="56"/>
      <c r="H313" s="56"/>
      <c r="I313" s="56"/>
      <c r="J313" s="56"/>
      <c r="K313" s="56"/>
      <c r="L313" s="57"/>
      <c r="M313" s="1"/>
      <c r="N313" s="1"/>
      <c r="O313" s="1"/>
    </row>
    <row r="314" spans="1:15" ht="12.75" customHeight="1">
      <c r="A314" s="1"/>
      <c r="B314" s="1"/>
      <c r="C314" s="56"/>
      <c r="D314" s="56"/>
      <c r="E314" s="56"/>
      <c r="F314" s="56"/>
      <c r="G314" s="56"/>
      <c r="H314" s="56"/>
      <c r="I314" s="56"/>
      <c r="J314" s="56"/>
      <c r="K314" s="56"/>
      <c r="L314" s="57"/>
      <c r="M314" s="1"/>
      <c r="N314" s="1"/>
      <c r="O314" s="1"/>
    </row>
    <row r="315" spans="1:15" ht="12.75" customHeight="1">
      <c r="A315" s="1"/>
      <c r="B315" s="1"/>
      <c r="C315" s="56"/>
      <c r="D315" s="56"/>
      <c r="E315" s="56"/>
      <c r="F315" s="56"/>
      <c r="G315" s="56"/>
      <c r="H315" s="56"/>
      <c r="I315" s="56"/>
      <c r="J315" s="56"/>
      <c r="K315" s="56"/>
      <c r="L315" s="57"/>
      <c r="M315" s="1"/>
      <c r="N315" s="1"/>
      <c r="O315" s="1"/>
    </row>
    <row r="316" spans="1:15" ht="12.75" customHeight="1">
      <c r="A316" s="1"/>
      <c r="B316" s="1"/>
      <c r="C316" s="56"/>
      <c r="D316" s="56"/>
      <c r="E316" s="56"/>
      <c r="F316" s="56"/>
      <c r="G316" s="56"/>
      <c r="H316" s="56"/>
      <c r="I316" s="56"/>
      <c r="J316" s="56"/>
      <c r="K316" s="56"/>
      <c r="L316" s="57"/>
      <c r="M316" s="1"/>
      <c r="N316" s="1"/>
      <c r="O316" s="1"/>
    </row>
    <row r="317" spans="1:15" ht="12.75" customHeight="1">
      <c r="A317" s="1"/>
      <c r="B317" s="1"/>
      <c r="C317" s="56"/>
      <c r="D317" s="56"/>
      <c r="E317" s="56"/>
      <c r="F317" s="56"/>
      <c r="G317" s="56"/>
      <c r="H317" s="56"/>
      <c r="I317" s="56"/>
      <c r="J317" s="56"/>
      <c r="K317" s="56"/>
      <c r="L317" s="57"/>
      <c r="M317" s="1"/>
      <c r="N317" s="1"/>
      <c r="O317" s="1"/>
    </row>
    <row r="318" spans="1:15" ht="12.75" customHeight="1">
      <c r="A318" s="1"/>
      <c r="B318" s="1"/>
      <c r="C318" s="56"/>
      <c r="D318" s="56"/>
      <c r="E318" s="56"/>
      <c r="F318" s="56"/>
      <c r="G318" s="56"/>
      <c r="H318" s="56"/>
      <c r="I318" s="56"/>
      <c r="J318" s="56"/>
      <c r="K318" s="56"/>
      <c r="L318" s="57"/>
      <c r="M318" s="1"/>
      <c r="N318" s="1"/>
      <c r="O318" s="1"/>
    </row>
    <row r="319" spans="1:15" ht="12.75" customHeight="1">
      <c r="A319" s="1"/>
      <c r="B319" s="1"/>
      <c r="C319" s="56"/>
      <c r="D319" s="56"/>
      <c r="E319" s="56"/>
      <c r="F319" s="56"/>
      <c r="G319" s="56"/>
      <c r="H319" s="56"/>
      <c r="I319" s="56"/>
      <c r="J319" s="56"/>
      <c r="K319" s="56"/>
      <c r="L319" s="57"/>
      <c r="M319" s="1"/>
      <c r="N319" s="1"/>
      <c r="O319" s="1"/>
    </row>
    <row r="320" spans="1:15" ht="12.75" customHeight="1">
      <c r="A320" s="1"/>
      <c r="B320" s="1"/>
      <c r="C320" s="56"/>
      <c r="D320" s="56"/>
      <c r="E320" s="56"/>
      <c r="F320" s="56"/>
      <c r="G320" s="56"/>
      <c r="H320" s="56"/>
      <c r="I320" s="56"/>
      <c r="J320" s="56"/>
      <c r="K320" s="56"/>
      <c r="L320" s="57"/>
      <c r="M320" s="1"/>
      <c r="N320" s="1"/>
      <c r="O320" s="1"/>
    </row>
    <row r="321" spans="1:15" ht="12.75" customHeight="1">
      <c r="A321" s="1"/>
      <c r="B321" s="1"/>
      <c r="C321" s="56"/>
      <c r="D321" s="56"/>
      <c r="E321" s="56"/>
      <c r="F321" s="56"/>
      <c r="G321" s="56"/>
      <c r="H321" s="56"/>
      <c r="I321" s="56"/>
      <c r="J321" s="56"/>
      <c r="K321" s="56"/>
      <c r="L321" s="57"/>
      <c r="M321" s="1"/>
      <c r="N321" s="1"/>
      <c r="O321" s="1"/>
    </row>
    <row r="322" spans="1:15" ht="12.75" customHeight="1">
      <c r="A322" s="1"/>
      <c r="B322" s="1"/>
      <c r="C322" s="56"/>
      <c r="D322" s="56"/>
      <c r="E322" s="56"/>
      <c r="F322" s="56"/>
      <c r="G322" s="56"/>
      <c r="H322" s="56"/>
      <c r="I322" s="56"/>
      <c r="J322" s="56"/>
      <c r="K322" s="56"/>
      <c r="L322" s="57"/>
      <c r="M322" s="1"/>
      <c r="N322" s="1"/>
      <c r="O322" s="1"/>
    </row>
    <row r="323" spans="1:15" ht="12.75" customHeight="1">
      <c r="A323" s="1"/>
      <c r="B323" s="1"/>
      <c r="C323" s="56"/>
      <c r="D323" s="56"/>
      <c r="E323" s="56"/>
      <c r="F323" s="56"/>
      <c r="G323" s="56"/>
      <c r="H323" s="56"/>
      <c r="I323" s="56"/>
      <c r="J323" s="56"/>
      <c r="K323" s="56"/>
      <c r="L323" s="57"/>
      <c r="M323" s="1"/>
      <c r="N323" s="1"/>
      <c r="O323" s="1"/>
    </row>
    <row r="324" spans="1:15" ht="12.75" customHeight="1">
      <c r="A324" s="1"/>
      <c r="B324" s="1"/>
      <c r="C324" s="56"/>
      <c r="D324" s="56"/>
      <c r="E324" s="56"/>
      <c r="F324" s="56"/>
      <c r="G324" s="56"/>
      <c r="H324" s="56"/>
      <c r="I324" s="56"/>
      <c r="J324" s="56"/>
      <c r="K324" s="56"/>
      <c r="L324" s="57"/>
      <c r="M324" s="1"/>
      <c r="N324" s="1"/>
      <c r="O324" s="1"/>
    </row>
    <row r="325" spans="1:15" ht="12.75" customHeight="1">
      <c r="A325" s="1"/>
      <c r="B325" s="1"/>
      <c r="C325" s="56"/>
      <c r="D325" s="56"/>
      <c r="E325" s="56"/>
      <c r="F325" s="56"/>
      <c r="G325" s="56"/>
      <c r="H325" s="56"/>
      <c r="I325" s="56"/>
      <c r="J325" s="56"/>
      <c r="K325" s="56"/>
      <c r="L325" s="57"/>
      <c r="M325" s="1"/>
      <c r="N325" s="1"/>
      <c r="O325" s="1"/>
    </row>
    <row r="326" spans="1:15" ht="12.75" customHeight="1">
      <c r="A326" s="1"/>
      <c r="B326" s="1"/>
      <c r="C326" s="56"/>
      <c r="D326" s="56"/>
      <c r="E326" s="56"/>
      <c r="F326" s="56"/>
      <c r="G326" s="56"/>
      <c r="H326" s="56"/>
      <c r="I326" s="56"/>
      <c r="J326" s="56"/>
      <c r="K326" s="56"/>
      <c r="L326" s="57"/>
      <c r="M326" s="1"/>
      <c r="N326" s="1"/>
      <c r="O326" s="1"/>
    </row>
    <row r="327" spans="1:15" ht="12.75" customHeight="1">
      <c r="A327" s="1"/>
      <c r="B327" s="1"/>
      <c r="C327" s="56"/>
      <c r="D327" s="56"/>
      <c r="E327" s="56"/>
      <c r="F327" s="56"/>
      <c r="G327" s="56"/>
      <c r="H327" s="56"/>
      <c r="I327" s="56"/>
      <c r="J327" s="56"/>
      <c r="K327" s="56"/>
      <c r="L327" s="57"/>
      <c r="M327" s="1"/>
      <c r="N327" s="1"/>
      <c r="O327" s="1"/>
    </row>
    <row r="328" spans="1:15" ht="12.75" customHeight="1">
      <c r="A328" s="1"/>
      <c r="B328" s="1"/>
      <c r="C328" s="56"/>
      <c r="D328" s="56"/>
      <c r="E328" s="56"/>
      <c r="F328" s="56"/>
      <c r="G328" s="56"/>
      <c r="H328" s="56"/>
      <c r="I328" s="56"/>
      <c r="J328" s="56"/>
      <c r="K328" s="56"/>
      <c r="L328" s="57"/>
      <c r="M328" s="1"/>
      <c r="N328" s="1"/>
      <c r="O328" s="1"/>
    </row>
    <row r="329" spans="1:15" ht="12.75" customHeight="1">
      <c r="A329" s="1"/>
      <c r="B329" s="1"/>
      <c r="C329" s="56"/>
      <c r="D329" s="56"/>
      <c r="E329" s="56"/>
      <c r="F329" s="56"/>
      <c r="G329" s="56"/>
      <c r="H329" s="56"/>
      <c r="I329" s="56"/>
      <c r="J329" s="56"/>
      <c r="K329" s="56"/>
      <c r="L329" s="57"/>
      <c r="M329" s="1"/>
      <c r="N329" s="1"/>
      <c r="O329" s="1"/>
    </row>
    <row r="330" spans="1:15" ht="12.75" customHeight="1">
      <c r="A330" s="1"/>
      <c r="B330" s="1"/>
      <c r="C330" s="56"/>
      <c r="D330" s="56"/>
      <c r="E330" s="56"/>
      <c r="F330" s="56"/>
      <c r="G330" s="56"/>
      <c r="H330" s="56"/>
      <c r="I330" s="56"/>
      <c r="J330" s="56"/>
      <c r="K330" s="56"/>
      <c r="L330" s="57"/>
      <c r="M330" s="1"/>
      <c r="N330" s="1"/>
      <c r="O330" s="1"/>
    </row>
    <row r="331" spans="1:15" ht="12.75" customHeight="1">
      <c r="A331" s="1"/>
      <c r="B331" s="1"/>
      <c r="C331" s="56"/>
      <c r="D331" s="56"/>
      <c r="E331" s="56"/>
      <c r="F331" s="56"/>
      <c r="G331" s="56"/>
      <c r="H331" s="56"/>
      <c r="I331" s="56"/>
      <c r="J331" s="56"/>
      <c r="K331" s="56"/>
      <c r="L331" s="57"/>
      <c r="M331" s="1"/>
      <c r="N331" s="1"/>
      <c r="O331" s="1"/>
    </row>
    <row r="332" spans="1:15" ht="12.75" customHeight="1">
      <c r="A332" s="1"/>
      <c r="B332" s="1"/>
      <c r="C332" s="56"/>
      <c r="D332" s="56"/>
      <c r="E332" s="56"/>
      <c r="F332" s="56"/>
      <c r="G332" s="56"/>
      <c r="H332" s="56"/>
      <c r="I332" s="56"/>
      <c r="J332" s="56"/>
      <c r="K332" s="56"/>
      <c r="L332" s="57"/>
      <c r="M332" s="1"/>
      <c r="N332" s="1"/>
      <c r="O332" s="1"/>
    </row>
    <row r="333" spans="1:15" ht="12.75" customHeight="1">
      <c r="A333" s="1"/>
      <c r="B333" s="1"/>
      <c r="C333" s="56"/>
      <c r="D333" s="56"/>
      <c r="E333" s="56"/>
      <c r="F333" s="56"/>
      <c r="G333" s="56"/>
      <c r="H333" s="56"/>
      <c r="I333" s="56"/>
      <c r="J333" s="56"/>
      <c r="K333" s="56"/>
      <c r="L333" s="57"/>
      <c r="M333" s="1"/>
      <c r="N333" s="1"/>
      <c r="O333" s="1"/>
    </row>
    <row r="334" spans="1:15" ht="12.75" customHeight="1">
      <c r="A334" s="1"/>
      <c r="B334" s="1"/>
      <c r="C334" s="56"/>
      <c r="D334" s="56"/>
      <c r="E334" s="56"/>
      <c r="F334" s="56"/>
      <c r="G334" s="56"/>
      <c r="H334" s="56"/>
      <c r="I334" s="56"/>
      <c r="J334" s="56"/>
      <c r="K334" s="56"/>
      <c r="L334" s="57"/>
      <c r="M334" s="1"/>
      <c r="N334" s="1"/>
      <c r="O334" s="1"/>
    </row>
    <row r="335" spans="1:15" ht="12.75" customHeight="1">
      <c r="A335" s="1"/>
      <c r="B335" s="1"/>
      <c r="C335" s="62"/>
      <c r="D335" s="62"/>
      <c r="E335" s="56"/>
      <c r="F335" s="56"/>
      <c r="G335" s="56"/>
      <c r="H335" s="62"/>
      <c r="I335" s="62"/>
      <c r="J335" s="62"/>
      <c r="K335" s="62"/>
      <c r="L335" s="57"/>
      <c r="M335" s="1"/>
      <c r="N335" s="1"/>
      <c r="O335" s="1"/>
    </row>
    <row r="336" spans="1:15" ht="12.75" customHeight="1">
      <c r="A336" s="1"/>
      <c r="B336" s="1"/>
      <c r="C336" s="56"/>
      <c r="D336" s="56"/>
      <c r="E336" s="56"/>
      <c r="F336" s="56"/>
      <c r="G336" s="56"/>
      <c r="H336" s="56"/>
      <c r="I336" s="56"/>
      <c r="J336" s="56"/>
      <c r="K336" s="56"/>
      <c r="L336" s="57"/>
      <c r="M336" s="1"/>
      <c r="N336" s="1"/>
      <c r="O336" s="1"/>
    </row>
    <row r="337" spans="1:15" ht="12.75" customHeight="1">
      <c r="A337" s="1"/>
      <c r="B337" s="1"/>
      <c r="C337" s="56"/>
      <c r="D337" s="56"/>
      <c r="E337" s="56"/>
      <c r="F337" s="56"/>
      <c r="G337" s="56"/>
      <c r="H337" s="56"/>
      <c r="I337" s="56"/>
      <c r="J337" s="56"/>
      <c r="K337" s="56"/>
      <c r="L337" s="57"/>
      <c r="M337" s="1"/>
      <c r="N337" s="1"/>
      <c r="O337" s="1"/>
    </row>
    <row r="338" spans="1:15" ht="12.75" customHeight="1">
      <c r="A338" s="1"/>
      <c r="B338" s="1"/>
      <c r="C338" s="56"/>
      <c r="D338" s="56"/>
      <c r="E338" s="56"/>
      <c r="F338" s="56"/>
      <c r="G338" s="56"/>
      <c r="H338" s="56"/>
      <c r="I338" s="56"/>
      <c r="J338" s="56"/>
      <c r="K338" s="56"/>
      <c r="L338" s="57"/>
      <c r="M338" s="1"/>
      <c r="N338" s="1"/>
      <c r="O338" s="1"/>
    </row>
    <row r="339" spans="1:15" ht="12.75" customHeight="1">
      <c r="A339" s="1"/>
      <c r="B339" s="1"/>
      <c r="C339" s="56"/>
      <c r="D339" s="56"/>
      <c r="E339" s="56"/>
      <c r="F339" s="56"/>
      <c r="G339" s="56"/>
      <c r="H339" s="56"/>
      <c r="I339" s="56"/>
      <c r="J339" s="56"/>
      <c r="K339" s="56"/>
      <c r="L339" s="57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8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8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8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8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8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8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8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8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8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8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8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8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8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8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8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8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8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8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8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8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8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8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8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8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8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8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8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8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8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8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8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8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8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8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8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8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8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8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8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8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8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8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8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8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8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8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8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8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8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8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8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8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8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8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8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8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8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8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8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8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8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8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8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8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8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8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8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8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8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8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8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8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8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8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8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8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8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8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8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8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8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8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8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8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8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8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8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8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8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8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8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8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8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8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8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8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8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8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8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8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8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8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8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8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8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8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48"/>
      <c r="M446" s="1"/>
      <c r="N446" s="1"/>
      <c r="O446" s="1"/>
    </row>
    <row r="447" spans="1:15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48"/>
      <c r="M447" s="1"/>
      <c r="N447" s="1"/>
      <c r="O447" s="1"/>
    </row>
    <row r="448" spans="1:15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48"/>
      <c r="M448" s="1"/>
      <c r="N448" s="1"/>
      <c r="O448" s="1"/>
    </row>
    <row r="449" spans="1:15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48"/>
      <c r="M449" s="1"/>
      <c r="N449" s="1"/>
      <c r="O449" s="1"/>
    </row>
    <row r="450" spans="1:15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48"/>
      <c r="M450" s="1"/>
      <c r="N450" s="1"/>
      <c r="O450" s="1"/>
    </row>
    <row r="451" spans="1:15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48"/>
      <c r="M451" s="1"/>
      <c r="N451" s="1"/>
      <c r="O451" s="1"/>
    </row>
    <row r="452" spans="1:15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48"/>
      <c r="M452" s="1"/>
      <c r="N452" s="1"/>
      <c r="O452" s="1"/>
    </row>
    <row r="453" spans="1:15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48"/>
      <c r="M453" s="1"/>
      <c r="N453" s="1"/>
      <c r="O453" s="1"/>
    </row>
    <row r="454" spans="1:15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48"/>
      <c r="M454" s="1"/>
      <c r="N454" s="1"/>
      <c r="O454" s="1"/>
    </row>
    <row r="455" spans="1:1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48"/>
      <c r="M455" s="1"/>
      <c r="N455" s="1"/>
      <c r="O455" s="1"/>
    </row>
    <row r="456" spans="1:15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48"/>
      <c r="M456" s="1"/>
      <c r="N456" s="1"/>
      <c r="O456" s="1"/>
    </row>
    <row r="457" spans="1:15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48"/>
      <c r="M457" s="1"/>
      <c r="N457" s="1"/>
      <c r="O457" s="1"/>
    </row>
    <row r="458" spans="1:15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48"/>
      <c r="M458" s="1"/>
      <c r="N458" s="1"/>
      <c r="O458" s="1"/>
    </row>
    <row r="459" spans="1:15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48"/>
      <c r="M459" s="1"/>
      <c r="N459" s="1"/>
      <c r="O459" s="1"/>
    </row>
    <row r="460" spans="1:15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48"/>
      <c r="M460" s="1"/>
      <c r="N460" s="1"/>
      <c r="O460" s="1"/>
    </row>
    <row r="461" spans="1:15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48"/>
      <c r="M461" s="1"/>
      <c r="N461" s="1"/>
      <c r="O461" s="1"/>
    </row>
    <row r="462" spans="1:15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48"/>
      <c r="M462" s="1"/>
      <c r="N462" s="1"/>
      <c r="O462" s="1"/>
    </row>
    <row r="463" spans="1:15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48"/>
      <c r="M463" s="1"/>
      <c r="N463" s="1"/>
      <c r="O463" s="1"/>
    </row>
    <row r="464" spans="1:15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48"/>
      <c r="M464" s="1"/>
      <c r="N464" s="1"/>
      <c r="O464" s="1"/>
    </row>
    <row r="465" spans="1:1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48"/>
      <c r="M465" s="1"/>
      <c r="N465" s="1"/>
      <c r="O465" s="1"/>
    </row>
    <row r="466" spans="1:15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48"/>
      <c r="M466" s="1"/>
      <c r="N466" s="1"/>
      <c r="O466" s="1"/>
    </row>
    <row r="467" spans="1:15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48"/>
      <c r="M467" s="1"/>
      <c r="N467" s="1"/>
      <c r="O467" s="1"/>
    </row>
    <row r="468" spans="1:15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48"/>
      <c r="M468" s="1"/>
      <c r="N468" s="1"/>
      <c r="O468" s="1"/>
    </row>
    <row r="469" spans="1:15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48"/>
      <c r="M469" s="1"/>
      <c r="N469" s="1"/>
      <c r="O469" s="1"/>
    </row>
    <row r="470" spans="1:15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48"/>
      <c r="M470" s="1"/>
      <c r="N470" s="1"/>
      <c r="O470" s="1"/>
    </row>
    <row r="471" spans="1:15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48"/>
      <c r="M471" s="1"/>
      <c r="N471" s="1"/>
      <c r="O471" s="1"/>
    </row>
    <row r="472" spans="1:15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48"/>
      <c r="M472" s="1"/>
      <c r="N472" s="1"/>
      <c r="O472" s="1"/>
    </row>
    <row r="473" spans="1:15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48"/>
      <c r="M473" s="1"/>
      <c r="N473" s="1"/>
      <c r="O473" s="1"/>
    </row>
    <row r="474" spans="1:15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48"/>
      <c r="M474" s="1"/>
      <c r="N474" s="1"/>
      <c r="O474" s="1"/>
    </row>
    <row r="475" spans="1:1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48"/>
      <c r="M475" s="1"/>
      <c r="N475" s="1"/>
      <c r="O475" s="1"/>
    </row>
    <row r="476" spans="1:15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48"/>
      <c r="M476" s="1"/>
      <c r="N476" s="1"/>
      <c r="O476" s="1"/>
    </row>
    <row r="477" spans="1:15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48"/>
      <c r="M477" s="1"/>
      <c r="N477" s="1"/>
      <c r="O477" s="1"/>
    </row>
    <row r="478" spans="1:15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48"/>
      <c r="M478" s="1"/>
      <c r="N478" s="1"/>
      <c r="O478" s="1"/>
    </row>
    <row r="479" spans="1:15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48"/>
      <c r="M479" s="1"/>
      <c r="N479" s="1"/>
      <c r="O479" s="1"/>
    </row>
    <row r="480" spans="1:15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48"/>
      <c r="M480" s="1"/>
      <c r="N480" s="1"/>
      <c r="O480" s="1"/>
    </row>
    <row r="481" spans="1:15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48"/>
      <c r="M481" s="1"/>
      <c r="N481" s="1"/>
      <c r="O481" s="1"/>
    </row>
    <row r="482" spans="1:15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48"/>
      <c r="M482" s="1"/>
      <c r="N482" s="1"/>
      <c r="O482" s="1"/>
    </row>
    <row r="483" spans="1:15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48"/>
      <c r="M483" s="1"/>
      <c r="N483" s="1"/>
      <c r="O483" s="1"/>
    </row>
    <row r="484" spans="1:15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48"/>
      <c r="M484" s="1"/>
      <c r="N484" s="1"/>
      <c r="O484" s="1"/>
    </row>
    <row r="485" spans="1:1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48"/>
      <c r="M485" s="1"/>
      <c r="N485" s="1"/>
      <c r="O485" s="1"/>
    </row>
    <row r="486" spans="1:15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48"/>
      <c r="M486" s="1"/>
      <c r="N486" s="1"/>
      <c r="O486" s="1"/>
    </row>
    <row r="487" spans="1:15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48"/>
      <c r="M487" s="1"/>
      <c r="N487" s="1"/>
      <c r="O487" s="1"/>
    </row>
    <row r="488" spans="1:15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48"/>
      <c r="M488" s="1"/>
      <c r="N488" s="1"/>
      <c r="O488" s="1"/>
    </row>
    <row r="489" spans="1:15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48"/>
      <c r="M489" s="1"/>
      <c r="N489" s="1"/>
      <c r="O489" s="1"/>
    </row>
    <row r="490" spans="1:15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48"/>
      <c r="M490" s="1"/>
      <c r="N490" s="1"/>
      <c r="O490" s="1"/>
    </row>
    <row r="491" spans="1:15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48"/>
      <c r="M491" s="1"/>
      <c r="N491" s="1"/>
      <c r="O491" s="1"/>
    </row>
    <row r="492" spans="1:15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48"/>
      <c r="M492" s="1"/>
      <c r="N492" s="1"/>
      <c r="O492" s="1"/>
    </row>
    <row r="493" spans="1:15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48"/>
      <c r="M493" s="1"/>
      <c r="N493" s="1"/>
      <c r="O493" s="1"/>
    </row>
    <row r="494" spans="1:15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48"/>
      <c r="M494" s="1"/>
      <c r="N494" s="1"/>
      <c r="O494" s="1"/>
    </row>
    <row r="495" spans="1:1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48"/>
      <c r="M495" s="1"/>
      <c r="N495" s="1"/>
      <c r="O495" s="1"/>
    </row>
    <row r="496" spans="1:15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48"/>
      <c r="M496" s="1"/>
      <c r="N496" s="1"/>
      <c r="O496" s="1"/>
    </row>
    <row r="497" spans="1:15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48"/>
      <c r="M497" s="1"/>
      <c r="N497" s="1"/>
      <c r="O497" s="1"/>
    </row>
    <row r="498" spans="1:15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48"/>
      <c r="M498" s="1"/>
      <c r="N498" s="1"/>
      <c r="O498" s="1"/>
    </row>
    <row r="499" spans="1:15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48"/>
      <c r="M499" s="1"/>
      <c r="N499" s="1"/>
      <c r="O499" s="1"/>
    </row>
    <row r="500" spans="1:15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48"/>
      <c r="M500" s="1"/>
      <c r="N500" s="1"/>
      <c r="O500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2"/>
  <sheetViews>
    <sheetView zoomScale="85" zoomScaleNormal="85" workbookViewId="0">
      <pane ySplit="10" topLeftCell="A11" activePane="bottomLeft" state="frozen"/>
      <selection pane="bottomLeft" activeCell="B11" sqref="B11"/>
    </sheetView>
  </sheetViews>
  <sheetFormatPr defaultColWidth="17.285156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394"/>
      <c r="B1" s="395"/>
      <c r="C1" s="66"/>
      <c r="D1" s="66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40" t="s">
        <v>282</v>
      </c>
      <c r="M5" s="1"/>
      <c r="N5" s="1"/>
      <c r="O5" s="1"/>
    </row>
    <row r="6" spans="1:15" ht="12.75" customHeight="1">
      <c r="A6" s="67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44980</v>
      </c>
      <c r="L6" s="1"/>
      <c r="M6" s="1"/>
      <c r="N6" s="1"/>
      <c r="O6" s="1"/>
    </row>
    <row r="7" spans="1:15" ht="12.75" customHeight="1">
      <c r="B7" s="1"/>
      <c r="C7" s="1" t="s">
        <v>283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4"/>
      <c r="B8" s="5"/>
      <c r="C8" s="5"/>
      <c r="D8" s="5"/>
      <c r="E8" s="5"/>
      <c r="F8" s="5"/>
      <c r="G8" s="68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387" t="s">
        <v>16</v>
      </c>
      <c r="B9" s="389" t="s">
        <v>18</v>
      </c>
      <c r="C9" s="393" t="s">
        <v>20</v>
      </c>
      <c r="D9" s="393" t="s">
        <v>21</v>
      </c>
      <c r="E9" s="384" t="s">
        <v>22</v>
      </c>
      <c r="F9" s="385"/>
      <c r="G9" s="386"/>
      <c r="H9" s="384" t="s">
        <v>23</v>
      </c>
      <c r="I9" s="385"/>
      <c r="J9" s="386"/>
      <c r="K9" s="23"/>
      <c r="L9" s="24"/>
      <c r="M9" s="50"/>
      <c r="N9" s="1"/>
      <c r="O9" s="1"/>
    </row>
    <row r="10" spans="1:15" ht="42.75" customHeight="1">
      <c r="A10" s="391"/>
      <c r="B10" s="392"/>
      <c r="C10" s="392"/>
      <c r="D10" s="392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6" t="s">
        <v>32</v>
      </c>
      <c r="M10" s="52" t="s">
        <v>226</v>
      </c>
      <c r="N10" s="1"/>
      <c r="O10" s="1"/>
    </row>
    <row r="11" spans="1:15" ht="12" customHeight="1">
      <c r="A11" s="30">
        <v>1</v>
      </c>
      <c r="B11" s="236" t="s">
        <v>284</v>
      </c>
      <c r="C11" s="231">
        <v>21809</v>
      </c>
      <c r="D11" s="232">
        <v>21952.333333333332</v>
      </c>
      <c r="E11" s="232">
        <v>21556.666666666664</v>
      </c>
      <c r="F11" s="232">
        <v>21304.333333333332</v>
      </c>
      <c r="G11" s="232">
        <v>20908.666666666664</v>
      </c>
      <c r="H11" s="232">
        <v>22204.666666666664</v>
      </c>
      <c r="I11" s="232">
        <v>22600.333333333328</v>
      </c>
      <c r="J11" s="232">
        <v>22852.666666666664</v>
      </c>
      <c r="K11" s="231">
        <v>22348</v>
      </c>
      <c r="L11" s="231">
        <v>21700</v>
      </c>
      <c r="M11" s="231">
        <v>2.4140000000000002E-2</v>
      </c>
      <c r="N11" s="1"/>
      <c r="O11" s="1"/>
    </row>
    <row r="12" spans="1:15" ht="12" customHeight="1">
      <c r="A12" s="30">
        <v>2</v>
      </c>
      <c r="B12" s="217" t="s">
        <v>285</v>
      </c>
      <c r="C12" s="231">
        <v>3172.8</v>
      </c>
      <c r="D12" s="232">
        <v>3163.6666666666665</v>
      </c>
      <c r="E12" s="232">
        <v>3138.4333333333329</v>
      </c>
      <c r="F12" s="232">
        <v>3104.0666666666666</v>
      </c>
      <c r="G12" s="232">
        <v>3078.833333333333</v>
      </c>
      <c r="H12" s="232">
        <v>3198.0333333333328</v>
      </c>
      <c r="I12" s="232">
        <v>3223.2666666666664</v>
      </c>
      <c r="J12" s="232">
        <v>3257.6333333333328</v>
      </c>
      <c r="K12" s="231">
        <v>3188.9</v>
      </c>
      <c r="L12" s="231">
        <v>3129.3</v>
      </c>
      <c r="M12" s="231">
        <v>2.1840700000000002</v>
      </c>
      <c r="N12" s="1"/>
      <c r="O12" s="1"/>
    </row>
    <row r="13" spans="1:15" ht="12" customHeight="1">
      <c r="A13" s="30">
        <v>3</v>
      </c>
      <c r="B13" s="217" t="s">
        <v>43</v>
      </c>
      <c r="C13" s="231">
        <v>1752.2</v>
      </c>
      <c r="D13" s="232">
        <v>1766.3333333333333</v>
      </c>
      <c r="E13" s="232">
        <v>1705.6666666666665</v>
      </c>
      <c r="F13" s="232">
        <v>1659.1333333333332</v>
      </c>
      <c r="G13" s="232">
        <v>1598.4666666666665</v>
      </c>
      <c r="H13" s="232">
        <v>1812.8666666666666</v>
      </c>
      <c r="I13" s="232">
        <v>1873.5333333333331</v>
      </c>
      <c r="J13" s="232">
        <v>1920.0666666666666</v>
      </c>
      <c r="K13" s="231">
        <v>1827</v>
      </c>
      <c r="L13" s="231">
        <v>1719.8</v>
      </c>
      <c r="M13" s="231">
        <v>12.372450000000001</v>
      </c>
      <c r="N13" s="1"/>
      <c r="O13" s="1"/>
    </row>
    <row r="14" spans="1:15" ht="12" customHeight="1">
      <c r="A14" s="30">
        <v>4</v>
      </c>
      <c r="B14" s="217" t="s">
        <v>287</v>
      </c>
      <c r="C14" s="231">
        <v>2702.25</v>
      </c>
      <c r="D14" s="232">
        <v>2703.1666666666665</v>
      </c>
      <c r="E14" s="232">
        <v>2670.4333333333329</v>
      </c>
      <c r="F14" s="232">
        <v>2638.6166666666663</v>
      </c>
      <c r="G14" s="232">
        <v>2605.8833333333328</v>
      </c>
      <c r="H14" s="232">
        <v>2734.9833333333331</v>
      </c>
      <c r="I14" s="232">
        <v>2767.7166666666667</v>
      </c>
      <c r="J14" s="232">
        <v>2799.5333333333333</v>
      </c>
      <c r="K14" s="231">
        <v>2735.9</v>
      </c>
      <c r="L14" s="231">
        <v>2671.35</v>
      </c>
      <c r="M14" s="231">
        <v>0.35686000000000001</v>
      </c>
      <c r="N14" s="1"/>
      <c r="O14" s="1"/>
    </row>
    <row r="15" spans="1:15" ht="12" customHeight="1">
      <c r="A15" s="30">
        <v>5</v>
      </c>
      <c r="B15" s="217" t="s">
        <v>288</v>
      </c>
      <c r="C15" s="231">
        <v>1270.7</v>
      </c>
      <c r="D15" s="232">
        <v>1274.4333333333334</v>
      </c>
      <c r="E15" s="232">
        <v>1259.4666666666667</v>
      </c>
      <c r="F15" s="232">
        <v>1248.2333333333333</v>
      </c>
      <c r="G15" s="232">
        <v>1233.2666666666667</v>
      </c>
      <c r="H15" s="232">
        <v>1285.6666666666667</v>
      </c>
      <c r="I15" s="232">
        <v>1300.6333333333334</v>
      </c>
      <c r="J15" s="232">
        <v>1311.8666666666668</v>
      </c>
      <c r="K15" s="231">
        <v>1289.4000000000001</v>
      </c>
      <c r="L15" s="231">
        <v>1263.2</v>
      </c>
      <c r="M15" s="231">
        <v>4.5903700000000001</v>
      </c>
      <c r="N15" s="1"/>
      <c r="O15" s="1"/>
    </row>
    <row r="16" spans="1:15" ht="12" customHeight="1">
      <c r="A16" s="30">
        <v>6</v>
      </c>
      <c r="B16" s="217" t="s">
        <v>59</v>
      </c>
      <c r="C16" s="231">
        <v>595.4</v>
      </c>
      <c r="D16" s="232">
        <v>596.65</v>
      </c>
      <c r="E16" s="232">
        <v>587</v>
      </c>
      <c r="F16" s="232">
        <v>578.6</v>
      </c>
      <c r="G16" s="232">
        <v>568.95000000000005</v>
      </c>
      <c r="H16" s="232">
        <v>605.04999999999995</v>
      </c>
      <c r="I16" s="232">
        <v>614.69999999999982</v>
      </c>
      <c r="J16" s="232">
        <v>623.09999999999991</v>
      </c>
      <c r="K16" s="231">
        <v>606.29999999999995</v>
      </c>
      <c r="L16" s="231">
        <v>588.25</v>
      </c>
      <c r="M16" s="231">
        <v>10.773</v>
      </c>
      <c r="N16" s="1"/>
      <c r="O16" s="1"/>
    </row>
    <row r="17" spans="1:15" ht="12" customHeight="1">
      <c r="A17" s="30">
        <v>7</v>
      </c>
      <c r="B17" s="217" t="s">
        <v>289</v>
      </c>
      <c r="C17" s="231">
        <v>364.2</v>
      </c>
      <c r="D17" s="232">
        <v>366.3</v>
      </c>
      <c r="E17" s="232">
        <v>359.1</v>
      </c>
      <c r="F17" s="232">
        <v>354</v>
      </c>
      <c r="G17" s="232">
        <v>346.8</v>
      </c>
      <c r="H17" s="232">
        <v>371.40000000000003</v>
      </c>
      <c r="I17" s="232">
        <v>378.59999999999997</v>
      </c>
      <c r="J17" s="232">
        <v>383.70000000000005</v>
      </c>
      <c r="K17" s="231">
        <v>373.5</v>
      </c>
      <c r="L17" s="231">
        <v>361.2</v>
      </c>
      <c r="M17" s="231">
        <v>1.2553700000000001</v>
      </c>
      <c r="N17" s="1"/>
      <c r="O17" s="1"/>
    </row>
    <row r="18" spans="1:15" ht="12" customHeight="1">
      <c r="A18" s="30">
        <v>8</v>
      </c>
      <c r="B18" s="217" t="s">
        <v>290</v>
      </c>
      <c r="C18" s="231">
        <v>1905.85</v>
      </c>
      <c r="D18" s="232">
        <v>1889.9166666666667</v>
      </c>
      <c r="E18" s="232">
        <v>1864.8333333333335</v>
      </c>
      <c r="F18" s="232">
        <v>1823.8166666666668</v>
      </c>
      <c r="G18" s="232">
        <v>1798.7333333333336</v>
      </c>
      <c r="H18" s="232">
        <v>1930.9333333333334</v>
      </c>
      <c r="I18" s="232">
        <v>1956.0166666666669</v>
      </c>
      <c r="J18" s="232">
        <v>1997.0333333333333</v>
      </c>
      <c r="K18" s="231">
        <v>1915</v>
      </c>
      <c r="L18" s="231">
        <v>1848.9</v>
      </c>
      <c r="M18" s="231">
        <v>1.03898</v>
      </c>
      <c r="N18" s="1"/>
      <c r="O18" s="1"/>
    </row>
    <row r="19" spans="1:15" ht="12" customHeight="1">
      <c r="A19" s="30">
        <v>9</v>
      </c>
      <c r="B19" s="217" t="s">
        <v>234</v>
      </c>
      <c r="C19" s="231">
        <v>20216.2</v>
      </c>
      <c r="D19" s="232">
        <v>20161.083333333332</v>
      </c>
      <c r="E19" s="232">
        <v>20023.216666666664</v>
      </c>
      <c r="F19" s="232">
        <v>19830.23333333333</v>
      </c>
      <c r="G19" s="232">
        <v>19692.366666666661</v>
      </c>
      <c r="H19" s="232">
        <v>20354.066666666666</v>
      </c>
      <c r="I19" s="232">
        <v>20491.933333333334</v>
      </c>
      <c r="J19" s="232">
        <v>20684.916666666668</v>
      </c>
      <c r="K19" s="231">
        <v>20298.95</v>
      </c>
      <c r="L19" s="231">
        <v>19968.099999999999</v>
      </c>
      <c r="M19" s="231">
        <v>9.1980000000000006E-2</v>
      </c>
      <c r="N19" s="1"/>
      <c r="O19" s="1"/>
    </row>
    <row r="20" spans="1:15" ht="12" customHeight="1">
      <c r="A20" s="30">
        <v>10</v>
      </c>
      <c r="B20" s="217" t="s">
        <v>45</v>
      </c>
      <c r="C20" s="231">
        <v>1404.85</v>
      </c>
      <c r="D20" s="232">
        <v>1448.6833333333334</v>
      </c>
      <c r="E20" s="232">
        <v>1337.3666666666668</v>
      </c>
      <c r="F20" s="232">
        <v>1269.8833333333334</v>
      </c>
      <c r="G20" s="232">
        <v>1158.5666666666668</v>
      </c>
      <c r="H20" s="232">
        <v>1516.1666666666667</v>
      </c>
      <c r="I20" s="232">
        <v>1627.4833333333333</v>
      </c>
      <c r="J20" s="232">
        <v>1694.9666666666667</v>
      </c>
      <c r="K20" s="231">
        <v>1560</v>
      </c>
      <c r="L20" s="231">
        <v>1381.2</v>
      </c>
      <c r="M20" s="231">
        <v>106.06476000000001</v>
      </c>
      <c r="N20" s="1"/>
      <c r="O20" s="1"/>
    </row>
    <row r="21" spans="1:15" ht="12" customHeight="1">
      <c r="A21" s="30">
        <v>11</v>
      </c>
      <c r="B21" s="217" t="s">
        <v>235</v>
      </c>
      <c r="C21" s="231">
        <v>539.04999999999995</v>
      </c>
      <c r="D21" s="232">
        <v>542.0333333333333</v>
      </c>
      <c r="E21" s="232">
        <v>536.06666666666661</v>
      </c>
      <c r="F21" s="232">
        <v>533.08333333333326</v>
      </c>
      <c r="G21" s="232">
        <v>527.11666666666656</v>
      </c>
      <c r="H21" s="232">
        <v>545.01666666666665</v>
      </c>
      <c r="I21" s="232">
        <v>550.98333333333335</v>
      </c>
      <c r="J21" s="232">
        <v>553.9666666666667</v>
      </c>
      <c r="K21" s="231">
        <v>548</v>
      </c>
      <c r="L21" s="231">
        <v>539.04999999999995</v>
      </c>
      <c r="M21" s="231">
        <v>8.6192200000000003</v>
      </c>
      <c r="N21" s="1"/>
      <c r="O21" s="1"/>
    </row>
    <row r="22" spans="1:15" ht="12" customHeight="1">
      <c r="A22" s="30">
        <v>12</v>
      </c>
      <c r="B22" s="217" t="s">
        <v>46</v>
      </c>
      <c r="C22" s="231">
        <v>547.1</v>
      </c>
      <c r="D22" s="232">
        <v>556.88333333333333</v>
      </c>
      <c r="E22" s="232">
        <v>530.2166666666667</v>
      </c>
      <c r="F22" s="232">
        <v>513.33333333333337</v>
      </c>
      <c r="G22" s="232">
        <v>486.66666666666674</v>
      </c>
      <c r="H22" s="232">
        <v>573.76666666666665</v>
      </c>
      <c r="I22" s="232">
        <v>600.43333333333339</v>
      </c>
      <c r="J22" s="232">
        <v>617.31666666666661</v>
      </c>
      <c r="K22" s="231">
        <v>583.54999999999995</v>
      </c>
      <c r="L22" s="231">
        <v>540</v>
      </c>
      <c r="M22" s="231">
        <v>109.94235</v>
      </c>
      <c r="N22" s="1"/>
      <c r="O22" s="1"/>
    </row>
    <row r="23" spans="1:15" ht="12.75" customHeight="1">
      <c r="A23" s="30">
        <v>13</v>
      </c>
      <c r="B23" s="217" t="s">
        <v>236</v>
      </c>
      <c r="C23" s="231">
        <v>833</v>
      </c>
      <c r="D23" s="232">
        <v>833</v>
      </c>
      <c r="E23" s="232">
        <v>833</v>
      </c>
      <c r="F23" s="232">
        <v>833</v>
      </c>
      <c r="G23" s="232">
        <v>833</v>
      </c>
      <c r="H23" s="232">
        <v>833</v>
      </c>
      <c r="I23" s="232">
        <v>833</v>
      </c>
      <c r="J23" s="232">
        <v>833</v>
      </c>
      <c r="K23" s="231">
        <v>833</v>
      </c>
      <c r="L23" s="231">
        <v>833</v>
      </c>
      <c r="M23" s="231">
        <v>0.61102999999999996</v>
      </c>
      <c r="N23" s="1"/>
      <c r="O23" s="1"/>
    </row>
    <row r="24" spans="1:15" ht="12.75" customHeight="1">
      <c r="A24" s="30">
        <v>14</v>
      </c>
      <c r="B24" s="217" t="s">
        <v>237</v>
      </c>
      <c r="C24" s="231">
        <v>789.2</v>
      </c>
      <c r="D24" s="232">
        <v>789.20000000000016</v>
      </c>
      <c r="E24" s="232">
        <v>789.20000000000027</v>
      </c>
      <c r="F24" s="232">
        <v>789.20000000000016</v>
      </c>
      <c r="G24" s="232">
        <v>789.20000000000027</v>
      </c>
      <c r="H24" s="232">
        <v>789.20000000000027</v>
      </c>
      <c r="I24" s="232">
        <v>789.2</v>
      </c>
      <c r="J24" s="232">
        <v>789.20000000000027</v>
      </c>
      <c r="K24" s="231">
        <v>789.2</v>
      </c>
      <c r="L24" s="231">
        <v>789.2</v>
      </c>
      <c r="M24" s="231">
        <v>0.57508000000000004</v>
      </c>
      <c r="N24" s="1"/>
      <c r="O24" s="1"/>
    </row>
    <row r="25" spans="1:15" ht="12.75" customHeight="1">
      <c r="A25" s="30">
        <v>15</v>
      </c>
      <c r="B25" s="217" t="s">
        <v>845</v>
      </c>
      <c r="C25" s="231">
        <v>390.3</v>
      </c>
      <c r="D25" s="232">
        <v>396.5333333333333</v>
      </c>
      <c r="E25" s="232">
        <v>384.06666666666661</v>
      </c>
      <c r="F25" s="232">
        <v>377.83333333333331</v>
      </c>
      <c r="G25" s="232">
        <v>365.36666666666662</v>
      </c>
      <c r="H25" s="232">
        <v>402.76666666666659</v>
      </c>
      <c r="I25" s="232">
        <v>415.23333333333329</v>
      </c>
      <c r="J25" s="232">
        <v>421.46666666666658</v>
      </c>
      <c r="K25" s="231">
        <v>409</v>
      </c>
      <c r="L25" s="231">
        <v>390.3</v>
      </c>
      <c r="M25" s="231">
        <v>33.93638</v>
      </c>
      <c r="N25" s="1"/>
      <c r="O25" s="1"/>
    </row>
    <row r="26" spans="1:15" ht="12.75" customHeight="1">
      <c r="A26" s="30">
        <v>16</v>
      </c>
      <c r="B26" s="217" t="s">
        <v>238</v>
      </c>
      <c r="C26" s="231">
        <v>139.1</v>
      </c>
      <c r="D26" s="232">
        <v>140.29999999999998</v>
      </c>
      <c r="E26" s="232">
        <v>137.44999999999996</v>
      </c>
      <c r="F26" s="232">
        <v>135.79999999999998</v>
      </c>
      <c r="G26" s="232">
        <v>132.94999999999996</v>
      </c>
      <c r="H26" s="232">
        <v>141.94999999999996</v>
      </c>
      <c r="I26" s="232">
        <v>144.79999999999998</v>
      </c>
      <c r="J26" s="232">
        <v>146.44999999999996</v>
      </c>
      <c r="K26" s="231">
        <v>143.15</v>
      </c>
      <c r="L26" s="231">
        <v>138.65</v>
      </c>
      <c r="M26" s="231">
        <v>16.177109999999999</v>
      </c>
      <c r="N26" s="1"/>
      <c r="O26" s="1"/>
    </row>
    <row r="27" spans="1:15" ht="12.75" customHeight="1">
      <c r="A27" s="30">
        <v>17</v>
      </c>
      <c r="B27" s="217" t="s">
        <v>41</v>
      </c>
      <c r="C27" s="231">
        <v>234.4</v>
      </c>
      <c r="D27" s="232">
        <v>238.11666666666667</v>
      </c>
      <c r="E27" s="232">
        <v>229.33333333333334</v>
      </c>
      <c r="F27" s="232">
        <v>224.26666666666668</v>
      </c>
      <c r="G27" s="232">
        <v>215.48333333333335</v>
      </c>
      <c r="H27" s="232">
        <v>243.18333333333334</v>
      </c>
      <c r="I27" s="232">
        <v>251.96666666666664</v>
      </c>
      <c r="J27" s="232">
        <v>257.0333333333333</v>
      </c>
      <c r="K27" s="231">
        <v>246.9</v>
      </c>
      <c r="L27" s="231">
        <v>233.05</v>
      </c>
      <c r="M27" s="231">
        <v>49.059139999999999</v>
      </c>
      <c r="N27" s="1"/>
      <c r="O27" s="1"/>
    </row>
    <row r="28" spans="1:15" ht="12.75" customHeight="1">
      <c r="A28" s="30">
        <v>18</v>
      </c>
      <c r="B28" s="217" t="s">
        <v>809</v>
      </c>
      <c r="C28" s="231">
        <v>395.75</v>
      </c>
      <c r="D28" s="232">
        <v>396.98333333333335</v>
      </c>
      <c r="E28" s="232">
        <v>394.11666666666667</v>
      </c>
      <c r="F28" s="232">
        <v>392.48333333333335</v>
      </c>
      <c r="G28" s="232">
        <v>389.61666666666667</v>
      </c>
      <c r="H28" s="232">
        <v>398.61666666666667</v>
      </c>
      <c r="I28" s="232">
        <v>401.48333333333335</v>
      </c>
      <c r="J28" s="232">
        <v>403.11666666666667</v>
      </c>
      <c r="K28" s="231">
        <v>399.85</v>
      </c>
      <c r="L28" s="231">
        <v>395.35</v>
      </c>
      <c r="M28" s="231">
        <v>0.24127999999999999</v>
      </c>
      <c r="N28" s="1"/>
      <c r="O28" s="1"/>
    </row>
    <row r="29" spans="1:15" ht="12.75" customHeight="1">
      <c r="A29" s="30">
        <v>19</v>
      </c>
      <c r="B29" s="217" t="s">
        <v>291</v>
      </c>
      <c r="C29" s="231">
        <v>351.1</v>
      </c>
      <c r="D29" s="232">
        <v>350.95</v>
      </c>
      <c r="E29" s="232">
        <v>347.25</v>
      </c>
      <c r="F29" s="232">
        <v>343.40000000000003</v>
      </c>
      <c r="G29" s="232">
        <v>339.70000000000005</v>
      </c>
      <c r="H29" s="232">
        <v>354.79999999999995</v>
      </c>
      <c r="I29" s="232">
        <v>358.49999999999989</v>
      </c>
      <c r="J29" s="232">
        <v>362.34999999999991</v>
      </c>
      <c r="K29" s="231">
        <v>354.65</v>
      </c>
      <c r="L29" s="231">
        <v>347.1</v>
      </c>
      <c r="M29" s="231">
        <v>2.2926799999999998</v>
      </c>
      <c r="N29" s="1"/>
      <c r="O29" s="1"/>
    </row>
    <row r="30" spans="1:15" ht="12.75" customHeight="1">
      <c r="A30" s="30">
        <v>20</v>
      </c>
      <c r="B30" s="217" t="s">
        <v>850</v>
      </c>
      <c r="C30" s="231">
        <v>880.95</v>
      </c>
      <c r="D30" s="232">
        <v>885.65</v>
      </c>
      <c r="E30" s="232">
        <v>870.3</v>
      </c>
      <c r="F30" s="232">
        <v>859.65</v>
      </c>
      <c r="G30" s="232">
        <v>844.3</v>
      </c>
      <c r="H30" s="232">
        <v>896.3</v>
      </c>
      <c r="I30" s="232">
        <v>911.65000000000009</v>
      </c>
      <c r="J30" s="232">
        <v>922.3</v>
      </c>
      <c r="K30" s="231">
        <v>901</v>
      </c>
      <c r="L30" s="231">
        <v>875</v>
      </c>
      <c r="M30" s="231">
        <v>0.18995999999999999</v>
      </c>
      <c r="N30" s="1"/>
      <c r="O30" s="1"/>
    </row>
    <row r="31" spans="1:15" ht="12.75" customHeight="1">
      <c r="A31" s="30">
        <v>21</v>
      </c>
      <c r="B31" s="217" t="s">
        <v>292</v>
      </c>
      <c r="C31" s="231">
        <v>1021.55</v>
      </c>
      <c r="D31" s="232">
        <v>1026.3500000000001</v>
      </c>
      <c r="E31" s="232">
        <v>1014.2500000000002</v>
      </c>
      <c r="F31" s="232">
        <v>1006.95</v>
      </c>
      <c r="G31" s="232">
        <v>994.85000000000014</v>
      </c>
      <c r="H31" s="232">
        <v>1033.6500000000003</v>
      </c>
      <c r="I31" s="232">
        <v>1045.7500000000002</v>
      </c>
      <c r="J31" s="232">
        <v>1053.0500000000004</v>
      </c>
      <c r="K31" s="231">
        <v>1038.45</v>
      </c>
      <c r="L31" s="231">
        <v>1019.05</v>
      </c>
      <c r="M31" s="231">
        <v>0.93781000000000003</v>
      </c>
      <c r="N31" s="1"/>
      <c r="O31" s="1"/>
    </row>
    <row r="32" spans="1:15" ht="12.75" customHeight="1">
      <c r="A32" s="30">
        <v>22</v>
      </c>
      <c r="B32" s="217" t="s">
        <v>239</v>
      </c>
      <c r="C32" s="231">
        <v>1214.7</v>
      </c>
      <c r="D32" s="232">
        <v>1219.8</v>
      </c>
      <c r="E32" s="232">
        <v>1203.5</v>
      </c>
      <c r="F32" s="232">
        <v>1192.3</v>
      </c>
      <c r="G32" s="232">
        <v>1176</v>
      </c>
      <c r="H32" s="232">
        <v>1231</v>
      </c>
      <c r="I32" s="232">
        <v>1247.2999999999997</v>
      </c>
      <c r="J32" s="232">
        <v>1258.5</v>
      </c>
      <c r="K32" s="231">
        <v>1236.0999999999999</v>
      </c>
      <c r="L32" s="231">
        <v>1208.5999999999999</v>
      </c>
      <c r="M32" s="231">
        <v>0.52534000000000003</v>
      </c>
      <c r="N32" s="1"/>
      <c r="O32" s="1"/>
    </row>
    <row r="33" spans="1:15" ht="12.75" customHeight="1">
      <c r="A33" s="30">
        <v>23</v>
      </c>
      <c r="B33" s="217" t="s">
        <v>52</v>
      </c>
      <c r="C33" s="231">
        <v>520.79999999999995</v>
      </c>
      <c r="D33" s="232">
        <v>520.33333333333337</v>
      </c>
      <c r="E33" s="232">
        <v>515.7166666666667</v>
      </c>
      <c r="F33" s="232">
        <v>510.63333333333333</v>
      </c>
      <c r="G33" s="232">
        <v>506.01666666666665</v>
      </c>
      <c r="H33" s="232">
        <v>525.41666666666674</v>
      </c>
      <c r="I33" s="232">
        <v>530.0333333333333</v>
      </c>
      <c r="J33" s="232">
        <v>535.11666666666679</v>
      </c>
      <c r="K33" s="231">
        <v>524.95000000000005</v>
      </c>
      <c r="L33" s="231">
        <v>515.25</v>
      </c>
      <c r="M33" s="231">
        <v>2.9943599999999999</v>
      </c>
      <c r="N33" s="1"/>
      <c r="O33" s="1"/>
    </row>
    <row r="34" spans="1:15" ht="12.75" customHeight="1">
      <c r="A34" s="30">
        <v>24</v>
      </c>
      <c r="B34" s="217" t="s">
        <v>48</v>
      </c>
      <c r="C34" s="231">
        <v>3276.4</v>
      </c>
      <c r="D34" s="232">
        <v>3268.0499999999997</v>
      </c>
      <c r="E34" s="232">
        <v>3244.0999999999995</v>
      </c>
      <c r="F34" s="232">
        <v>3211.7999999999997</v>
      </c>
      <c r="G34" s="232">
        <v>3187.8499999999995</v>
      </c>
      <c r="H34" s="232">
        <v>3300.3499999999995</v>
      </c>
      <c r="I34" s="232">
        <v>3324.2999999999993</v>
      </c>
      <c r="J34" s="232">
        <v>3356.5999999999995</v>
      </c>
      <c r="K34" s="231">
        <v>3292</v>
      </c>
      <c r="L34" s="231">
        <v>3235.75</v>
      </c>
      <c r="M34" s="231">
        <v>0.75751000000000002</v>
      </c>
      <c r="N34" s="1"/>
      <c r="O34" s="1"/>
    </row>
    <row r="35" spans="1:15" ht="12.75" customHeight="1">
      <c r="A35" s="30">
        <v>25</v>
      </c>
      <c r="B35" s="217" t="s">
        <v>293</v>
      </c>
      <c r="C35" s="231">
        <v>2511.9</v>
      </c>
      <c r="D35" s="232">
        <v>2519.9500000000003</v>
      </c>
      <c r="E35" s="232">
        <v>2491.9500000000007</v>
      </c>
      <c r="F35" s="232">
        <v>2472.0000000000005</v>
      </c>
      <c r="G35" s="232">
        <v>2444.0000000000009</v>
      </c>
      <c r="H35" s="232">
        <v>2539.9000000000005</v>
      </c>
      <c r="I35" s="232">
        <v>2567.8999999999996</v>
      </c>
      <c r="J35" s="232">
        <v>2587.8500000000004</v>
      </c>
      <c r="K35" s="231">
        <v>2547.9499999999998</v>
      </c>
      <c r="L35" s="231">
        <v>2500</v>
      </c>
      <c r="M35" s="231">
        <v>0.13356999999999999</v>
      </c>
      <c r="N35" s="1"/>
      <c r="O35" s="1"/>
    </row>
    <row r="36" spans="1:15" ht="12.75" customHeight="1">
      <c r="A36" s="30">
        <v>26</v>
      </c>
      <c r="B36" s="217" t="s">
        <v>729</v>
      </c>
      <c r="C36" s="231">
        <v>362.25</v>
      </c>
      <c r="D36" s="232">
        <v>366.13333333333338</v>
      </c>
      <c r="E36" s="232">
        <v>356.61666666666679</v>
      </c>
      <c r="F36" s="232">
        <v>350.98333333333341</v>
      </c>
      <c r="G36" s="232">
        <v>341.46666666666681</v>
      </c>
      <c r="H36" s="232">
        <v>371.76666666666677</v>
      </c>
      <c r="I36" s="232">
        <v>381.2833333333333</v>
      </c>
      <c r="J36" s="232">
        <v>386.91666666666674</v>
      </c>
      <c r="K36" s="231">
        <v>375.65</v>
      </c>
      <c r="L36" s="231">
        <v>360.5</v>
      </c>
      <c r="M36" s="231">
        <v>8.3322800000000008</v>
      </c>
      <c r="N36" s="1"/>
      <c r="O36" s="1"/>
    </row>
    <row r="37" spans="1:15" ht="12.75" customHeight="1">
      <c r="A37" s="30">
        <v>27</v>
      </c>
      <c r="B37" s="217" t="s">
        <v>837</v>
      </c>
      <c r="C37" s="231">
        <v>11.1</v>
      </c>
      <c r="D37" s="232">
        <v>10.766666666666666</v>
      </c>
      <c r="E37" s="232">
        <v>10.433333333333332</v>
      </c>
      <c r="F37" s="232">
        <v>9.7666666666666657</v>
      </c>
      <c r="G37" s="232">
        <v>9.4333333333333318</v>
      </c>
      <c r="H37" s="232">
        <v>11.433333333333332</v>
      </c>
      <c r="I37" s="232">
        <v>11.766666666666667</v>
      </c>
      <c r="J37" s="232">
        <v>12.433333333333332</v>
      </c>
      <c r="K37" s="231">
        <v>11.1</v>
      </c>
      <c r="L37" s="231">
        <v>10.1</v>
      </c>
      <c r="M37" s="231">
        <v>41.568989999999999</v>
      </c>
      <c r="N37" s="1"/>
      <c r="O37" s="1"/>
    </row>
    <row r="38" spans="1:15" ht="12.75" customHeight="1">
      <c r="A38" s="30">
        <v>28</v>
      </c>
      <c r="B38" s="217" t="s">
        <v>50</v>
      </c>
      <c r="C38" s="231">
        <v>565.95000000000005</v>
      </c>
      <c r="D38" s="232">
        <v>571.38333333333333</v>
      </c>
      <c r="E38" s="232">
        <v>557.76666666666665</v>
      </c>
      <c r="F38" s="232">
        <v>549.58333333333337</v>
      </c>
      <c r="G38" s="232">
        <v>535.9666666666667</v>
      </c>
      <c r="H38" s="232">
        <v>579.56666666666661</v>
      </c>
      <c r="I38" s="232">
        <v>593.18333333333317</v>
      </c>
      <c r="J38" s="232">
        <v>601.36666666666656</v>
      </c>
      <c r="K38" s="231">
        <v>585</v>
      </c>
      <c r="L38" s="231">
        <v>563.20000000000005</v>
      </c>
      <c r="M38" s="231">
        <v>4.0629999999999997</v>
      </c>
      <c r="N38" s="1"/>
      <c r="O38" s="1"/>
    </row>
    <row r="39" spans="1:15" ht="12.75" customHeight="1">
      <c r="A39" s="30">
        <v>29</v>
      </c>
      <c r="B39" s="217" t="s">
        <v>294</v>
      </c>
      <c r="C39" s="231">
        <v>1894.75</v>
      </c>
      <c r="D39" s="232">
        <v>1897.5833333333333</v>
      </c>
      <c r="E39" s="232">
        <v>1877.1666666666665</v>
      </c>
      <c r="F39" s="232">
        <v>1859.5833333333333</v>
      </c>
      <c r="G39" s="232">
        <v>1839.1666666666665</v>
      </c>
      <c r="H39" s="232">
        <v>1915.1666666666665</v>
      </c>
      <c r="I39" s="232">
        <v>1935.583333333333</v>
      </c>
      <c r="J39" s="232">
        <v>1953.1666666666665</v>
      </c>
      <c r="K39" s="231">
        <v>1918</v>
      </c>
      <c r="L39" s="231">
        <v>1880</v>
      </c>
      <c r="M39" s="231">
        <v>1.02573</v>
      </c>
      <c r="N39" s="1"/>
      <c r="O39" s="1"/>
    </row>
    <row r="40" spans="1:15" ht="12.75" customHeight="1">
      <c r="A40" s="30">
        <v>30</v>
      </c>
      <c r="B40" s="217" t="s">
        <v>51</v>
      </c>
      <c r="C40" s="231">
        <v>335.4</v>
      </c>
      <c r="D40" s="232">
        <v>339.83333333333331</v>
      </c>
      <c r="E40" s="232">
        <v>327.66666666666663</v>
      </c>
      <c r="F40" s="232">
        <v>319.93333333333334</v>
      </c>
      <c r="G40" s="232">
        <v>307.76666666666665</v>
      </c>
      <c r="H40" s="232">
        <v>347.56666666666661</v>
      </c>
      <c r="I40" s="232">
        <v>359.73333333333323</v>
      </c>
      <c r="J40" s="232">
        <v>367.46666666666658</v>
      </c>
      <c r="K40" s="231">
        <v>352</v>
      </c>
      <c r="L40" s="231">
        <v>332.1</v>
      </c>
      <c r="M40" s="231">
        <v>126.96127</v>
      </c>
      <c r="N40" s="1"/>
      <c r="O40" s="1"/>
    </row>
    <row r="41" spans="1:15" ht="12.75" customHeight="1">
      <c r="A41" s="30">
        <v>31</v>
      </c>
      <c r="B41" s="217" t="s">
        <v>789</v>
      </c>
      <c r="C41" s="231">
        <v>1076.5999999999999</v>
      </c>
      <c r="D41" s="232">
        <v>1078.2166666666665</v>
      </c>
      <c r="E41" s="232">
        <v>1067.4333333333329</v>
      </c>
      <c r="F41" s="232">
        <v>1058.2666666666664</v>
      </c>
      <c r="G41" s="232">
        <v>1047.4833333333329</v>
      </c>
      <c r="H41" s="232">
        <v>1087.383333333333</v>
      </c>
      <c r="I41" s="232">
        <v>1098.1666666666663</v>
      </c>
      <c r="J41" s="232">
        <v>1107.333333333333</v>
      </c>
      <c r="K41" s="231">
        <v>1089</v>
      </c>
      <c r="L41" s="231">
        <v>1069.05</v>
      </c>
      <c r="M41" s="231">
        <v>2.0202300000000002</v>
      </c>
      <c r="N41" s="1"/>
      <c r="O41" s="1"/>
    </row>
    <row r="42" spans="1:15" ht="12.75" customHeight="1">
      <c r="A42" s="30">
        <v>32</v>
      </c>
      <c r="B42" s="217" t="s">
        <v>758</v>
      </c>
      <c r="C42" s="231">
        <v>637.6</v>
      </c>
      <c r="D42" s="232">
        <v>644.41666666666663</v>
      </c>
      <c r="E42" s="232">
        <v>624.18333333333328</v>
      </c>
      <c r="F42" s="232">
        <v>610.76666666666665</v>
      </c>
      <c r="G42" s="232">
        <v>590.5333333333333</v>
      </c>
      <c r="H42" s="232">
        <v>657.83333333333326</v>
      </c>
      <c r="I42" s="232">
        <v>678.06666666666661</v>
      </c>
      <c r="J42" s="232">
        <v>691.48333333333323</v>
      </c>
      <c r="K42" s="231">
        <v>664.65</v>
      </c>
      <c r="L42" s="231">
        <v>631</v>
      </c>
      <c r="M42" s="231">
        <v>3.24783</v>
      </c>
      <c r="N42" s="1"/>
      <c r="O42" s="1"/>
    </row>
    <row r="43" spans="1:15" ht="12.75" customHeight="1">
      <c r="A43" s="30">
        <v>33</v>
      </c>
      <c r="B43" s="217" t="s">
        <v>53</v>
      </c>
      <c r="C43" s="231">
        <v>4449.1000000000004</v>
      </c>
      <c r="D43" s="232">
        <v>4475.0166666666664</v>
      </c>
      <c r="E43" s="232">
        <v>4414.083333333333</v>
      </c>
      <c r="F43" s="232">
        <v>4379.0666666666666</v>
      </c>
      <c r="G43" s="232">
        <v>4318.1333333333332</v>
      </c>
      <c r="H43" s="232">
        <v>4510.0333333333328</v>
      </c>
      <c r="I43" s="232">
        <v>4570.9666666666672</v>
      </c>
      <c r="J43" s="232">
        <v>4605.9833333333327</v>
      </c>
      <c r="K43" s="231">
        <v>4535.95</v>
      </c>
      <c r="L43" s="231">
        <v>4440</v>
      </c>
      <c r="M43" s="231">
        <v>3.3397800000000002</v>
      </c>
      <c r="N43" s="1"/>
      <c r="O43" s="1"/>
    </row>
    <row r="44" spans="1:15" ht="12.75" customHeight="1">
      <c r="A44" s="30">
        <v>34</v>
      </c>
      <c r="B44" s="217" t="s">
        <v>54</v>
      </c>
      <c r="C44" s="231">
        <v>328.65</v>
      </c>
      <c r="D44" s="232">
        <v>327.86666666666662</v>
      </c>
      <c r="E44" s="232">
        <v>325.98333333333323</v>
      </c>
      <c r="F44" s="232">
        <v>323.31666666666661</v>
      </c>
      <c r="G44" s="232">
        <v>321.43333333333322</v>
      </c>
      <c r="H44" s="232">
        <v>330.53333333333325</v>
      </c>
      <c r="I44" s="232">
        <v>332.41666666666657</v>
      </c>
      <c r="J44" s="232">
        <v>335.08333333333326</v>
      </c>
      <c r="K44" s="231">
        <v>329.75</v>
      </c>
      <c r="L44" s="231">
        <v>325.2</v>
      </c>
      <c r="M44" s="231">
        <v>18.649339999999999</v>
      </c>
      <c r="N44" s="1"/>
      <c r="O44" s="1"/>
    </row>
    <row r="45" spans="1:15" ht="12.75" customHeight="1">
      <c r="A45" s="30">
        <v>35</v>
      </c>
      <c r="B45" s="217" t="s">
        <v>810</v>
      </c>
      <c r="C45" s="231">
        <v>257.45</v>
      </c>
      <c r="D45" s="232">
        <v>255.65</v>
      </c>
      <c r="E45" s="232">
        <v>252.8</v>
      </c>
      <c r="F45" s="232">
        <v>248.15</v>
      </c>
      <c r="G45" s="232">
        <v>245.3</v>
      </c>
      <c r="H45" s="232">
        <v>260.3</v>
      </c>
      <c r="I45" s="232">
        <v>263.14999999999998</v>
      </c>
      <c r="J45" s="232">
        <v>267.8</v>
      </c>
      <c r="K45" s="231">
        <v>258.5</v>
      </c>
      <c r="L45" s="231">
        <v>251</v>
      </c>
      <c r="M45" s="231">
        <v>0.96521999999999997</v>
      </c>
      <c r="N45" s="1"/>
      <c r="O45" s="1"/>
    </row>
    <row r="46" spans="1:15" ht="12.75" customHeight="1">
      <c r="A46" s="30">
        <v>36</v>
      </c>
      <c r="B46" s="217" t="s">
        <v>295</v>
      </c>
      <c r="C46" s="231">
        <v>491.85</v>
      </c>
      <c r="D46" s="232">
        <v>493.2166666666667</v>
      </c>
      <c r="E46" s="232">
        <v>486.73333333333341</v>
      </c>
      <c r="F46" s="232">
        <v>481.61666666666673</v>
      </c>
      <c r="G46" s="232">
        <v>475.13333333333344</v>
      </c>
      <c r="H46" s="232">
        <v>498.33333333333337</v>
      </c>
      <c r="I46" s="232">
        <v>504.81666666666672</v>
      </c>
      <c r="J46" s="232">
        <v>509.93333333333334</v>
      </c>
      <c r="K46" s="231">
        <v>499.7</v>
      </c>
      <c r="L46" s="231">
        <v>488.1</v>
      </c>
      <c r="M46" s="231">
        <v>0.30964000000000003</v>
      </c>
      <c r="N46" s="1"/>
      <c r="O46" s="1"/>
    </row>
    <row r="47" spans="1:15" ht="12.75" customHeight="1">
      <c r="A47" s="30">
        <v>37</v>
      </c>
      <c r="B47" s="217" t="s">
        <v>55</v>
      </c>
      <c r="C47" s="231">
        <v>143.4</v>
      </c>
      <c r="D47" s="232">
        <v>144.79999999999998</v>
      </c>
      <c r="E47" s="232">
        <v>141.59999999999997</v>
      </c>
      <c r="F47" s="232">
        <v>139.79999999999998</v>
      </c>
      <c r="G47" s="232">
        <v>136.59999999999997</v>
      </c>
      <c r="H47" s="232">
        <v>146.59999999999997</v>
      </c>
      <c r="I47" s="232">
        <v>149.79999999999995</v>
      </c>
      <c r="J47" s="232">
        <v>151.59999999999997</v>
      </c>
      <c r="K47" s="231">
        <v>148</v>
      </c>
      <c r="L47" s="231">
        <v>143</v>
      </c>
      <c r="M47" s="231">
        <v>76.087289999999996</v>
      </c>
      <c r="N47" s="1"/>
      <c r="O47" s="1"/>
    </row>
    <row r="48" spans="1:15" ht="12.75" customHeight="1">
      <c r="A48" s="30">
        <v>38</v>
      </c>
      <c r="B48" s="217" t="s">
        <v>57</v>
      </c>
      <c r="C48" s="231">
        <v>2795.95</v>
      </c>
      <c r="D48" s="232">
        <v>2796.6333333333332</v>
      </c>
      <c r="E48" s="232">
        <v>2779.3166666666666</v>
      </c>
      <c r="F48" s="232">
        <v>2762.6833333333334</v>
      </c>
      <c r="G48" s="232">
        <v>2745.3666666666668</v>
      </c>
      <c r="H48" s="232">
        <v>2813.2666666666664</v>
      </c>
      <c r="I48" s="232">
        <v>2830.583333333333</v>
      </c>
      <c r="J48" s="232">
        <v>2847.2166666666662</v>
      </c>
      <c r="K48" s="231">
        <v>2813.95</v>
      </c>
      <c r="L48" s="231">
        <v>2780</v>
      </c>
      <c r="M48" s="231">
        <v>5.8026999999999997</v>
      </c>
      <c r="N48" s="1"/>
      <c r="O48" s="1"/>
    </row>
    <row r="49" spans="1:15" ht="12.75" customHeight="1">
      <c r="A49" s="30">
        <v>39</v>
      </c>
      <c r="B49" s="217" t="s">
        <v>296</v>
      </c>
      <c r="C49" s="231">
        <v>227.55</v>
      </c>
      <c r="D49" s="232">
        <v>227.91666666666666</v>
      </c>
      <c r="E49" s="232">
        <v>226.0333333333333</v>
      </c>
      <c r="F49" s="232">
        <v>224.51666666666665</v>
      </c>
      <c r="G49" s="232">
        <v>222.6333333333333</v>
      </c>
      <c r="H49" s="232">
        <v>229.43333333333331</v>
      </c>
      <c r="I49" s="232">
        <v>231.31666666666669</v>
      </c>
      <c r="J49" s="232">
        <v>232.83333333333331</v>
      </c>
      <c r="K49" s="231">
        <v>229.8</v>
      </c>
      <c r="L49" s="231">
        <v>226.4</v>
      </c>
      <c r="M49" s="231">
        <v>0.80554999999999999</v>
      </c>
      <c r="N49" s="1"/>
      <c r="O49" s="1"/>
    </row>
    <row r="50" spans="1:15" ht="12.75" customHeight="1">
      <c r="A50" s="30">
        <v>40</v>
      </c>
      <c r="B50" s="217" t="s">
        <v>297</v>
      </c>
      <c r="C50" s="231">
        <v>3360.7</v>
      </c>
      <c r="D50" s="232">
        <v>3346.4833333333336</v>
      </c>
      <c r="E50" s="232">
        <v>3319.4666666666672</v>
      </c>
      <c r="F50" s="232">
        <v>3278.2333333333336</v>
      </c>
      <c r="G50" s="232">
        <v>3251.2166666666672</v>
      </c>
      <c r="H50" s="232">
        <v>3387.7166666666672</v>
      </c>
      <c r="I50" s="232">
        <v>3414.7333333333336</v>
      </c>
      <c r="J50" s="232">
        <v>3455.9666666666672</v>
      </c>
      <c r="K50" s="231">
        <v>3373.5</v>
      </c>
      <c r="L50" s="231">
        <v>3305.25</v>
      </c>
      <c r="M50" s="231">
        <v>4.7960000000000003E-2</v>
      </c>
      <c r="N50" s="1"/>
      <c r="O50" s="1"/>
    </row>
    <row r="51" spans="1:15" ht="12.75" customHeight="1">
      <c r="A51" s="30">
        <v>41</v>
      </c>
      <c r="B51" s="217" t="s">
        <v>298</v>
      </c>
      <c r="C51" s="231">
        <v>1856.9</v>
      </c>
      <c r="D51" s="232">
        <v>1883.55</v>
      </c>
      <c r="E51" s="232">
        <v>1823.35</v>
      </c>
      <c r="F51" s="232">
        <v>1789.8</v>
      </c>
      <c r="G51" s="232">
        <v>1729.6</v>
      </c>
      <c r="H51" s="232">
        <v>1917.1</v>
      </c>
      <c r="I51" s="232">
        <v>1977.3000000000002</v>
      </c>
      <c r="J51" s="232">
        <v>2010.85</v>
      </c>
      <c r="K51" s="231">
        <v>1943.75</v>
      </c>
      <c r="L51" s="231">
        <v>1850</v>
      </c>
      <c r="M51" s="231">
        <v>6.8613400000000002</v>
      </c>
      <c r="N51" s="1"/>
      <c r="O51" s="1"/>
    </row>
    <row r="52" spans="1:15" ht="12.75" customHeight="1">
      <c r="A52" s="30">
        <v>42</v>
      </c>
      <c r="B52" s="217" t="s">
        <v>299</v>
      </c>
      <c r="C52" s="231">
        <v>7160</v>
      </c>
      <c r="D52" s="232">
        <v>7151.3666666666659</v>
      </c>
      <c r="E52" s="232">
        <v>7102.6833333333316</v>
      </c>
      <c r="F52" s="232">
        <v>7045.3666666666659</v>
      </c>
      <c r="G52" s="232">
        <v>6996.6833333333316</v>
      </c>
      <c r="H52" s="232">
        <v>7208.6833333333316</v>
      </c>
      <c r="I52" s="232">
        <v>7257.3666666666659</v>
      </c>
      <c r="J52" s="232">
        <v>7314.6833333333316</v>
      </c>
      <c r="K52" s="231">
        <v>7200.05</v>
      </c>
      <c r="L52" s="231">
        <v>7094.05</v>
      </c>
      <c r="M52" s="231">
        <v>0.33045999999999998</v>
      </c>
      <c r="N52" s="1"/>
      <c r="O52" s="1"/>
    </row>
    <row r="53" spans="1:15" ht="12.75" customHeight="1">
      <c r="A53" s="30">
        <v>43</v>
      </c>
      <c r="B53" s="217" t="s">
        <v>60</v>
      </c>
      <c r="C53" s="231">
        <v>470.25</v>
      </c>
      <c r="D53" s="232">
        <v>467.43333333333334</v>
      </c>
      <c r="E53" s="232">
        <v>460.86666666666667</v>
      </c>
      <c r="F53" s="232">
        <v>451.48333333333335</v>
      </c>
      <c r="G53" s="232">
        <v>444.91666666666669</v>
      </c>
      <c r="H53" s="232">
        <v>476.81666666666666</v>
      </c>
      <c r="I53" s="232">
        <v>483.38333333333338</v>
      </c>
      <c r="J53" s="232">
        <v>492.76666666666665</v>
      </c>
      <c r="K53" s="231">
        <v>474</v>
      </c>
      <c r="L53" s="231">
        <v>458.05</v>
      </c>
      <c r="M53" s="231">
        <v>25.78321</v>
      </c>
      <c r="N53" s="1"/>
      <c r="O53" s="1"/>
    </row>
    <row r="54" spans="1:15" ht="12.75" customHeight="1">
      <c r="A54" s="30">
        <v>44</v>
      </c>
      <c r="B54" s="217" t="s">
        <v>300</v>
      </c>
      <c r="C54" s="231">
        <v>375.7</v>
      </c>
      <c r="D54" s="232">
        <v>376.93333333333334</v>
      </c>
      <c r="E54" s="232">
        <v>372.76666666666665</v>
      </c>
      <c r="F54" s="232">
        <v>369.83333333333331</v>
      </c>
      <c r="G54" s="232">
        <v>365.66666666666663</v>
      </c>
      <c r="H54" s="232">
        <v>379.86666666666667</v>
      </c>
      <c r="I54" s="232">
        <v>384.0333333333333</v>
      </c>
      <c r="J54" s="232">
        <v>386.9666666666667</v>
      </c>
      <c r="K54" s="231">
        <v>381.1</v>
      </c>
      <c r="L54" s="231">
        <v>374</v>
      </c>
      <c r="M54" s="231">
        <v>1.07822</v>
      </c>
      <c r="N54" s="1"/>
      <c r="O54" s="1"/>
    </row>
    <row r="55" spans="1:15" ht="12.75" customHeight="1">
      <c r="A55" s="30">
        <v>45</v>
      </c>
      <c r="B55" s="217" t="s">
        <v>240</v>
      </c>
      <c r="C55" s="231">
        <v>3500.15</v>
      </c>
      <c r="D55" s="232">
        <v>3502.8666666666668</v>
      </c>
      <c r="E55" s="232">
        <v>3483.8833333333337</v>
      </c>
      <c r="F55" s="232">
        <v>3467.6166666666668</v>
      </c>
      <c r="G55" s="232">
        <v>3448.6333333333337</v>
      </c>
      <c r="H55" s="232">
        <v>3519.1333333333337</v>
      </c>
      <c r="I55" s="232">
        <v>3538.1166666666672</v>
      </c>
      <c r="J55" s="232">
        <v>3554.3833333333337</v>
      </c>
      <c r="K55" s="231">
        <v>3521.85</v>
      </c>
      <c r="L55" s="231">
        <v>3486.6</v>
      </c>
      <c r="M55" s="231">
        <v>1.1755</v>
      </c>
      <c r="N55" s="1"/>
      <c r="O55" s="1"/>
    </row>
    <row r="56" spans="1:15" ht="12.75" customHeight="1">
      <c r="A56" s="30">
        <v>46</v>
      </c>
      <c r="B56" s="217" t="s">
        <v>61</v>
      </c>
      <c r="C56" s="231">
        <v>833.35</v>
      </c>
      <c r="D56" s="232">
        <v>835.29999999999984</v>
      </c>
      <c r="E56" s="232">
        <v>827.59999999999968</v>
      </c>
      <c r="F56" s="232">
        <v>821.8499999999998</v>
      </c>
      <c r="G56" s="232">
        <v>814.14999999999964</v>
      </c>
      <c r="H56" s="232">
        <v>841.04999999999973</v>
      </c>
      <c r="I56" s="232">
        <v>848.74999999999977</v>
      </c>
      <c r="J56" s="232">
        <v>854.49999999999977</v>
      </c>
      <c r="K56" s="231">
        <v>843</v>
      </c>
      <c r="L56" s="231">
        <v>829.55</v>
      </c>
      <c r="M56" s="231">
        <v>69.840369999999993</v>
      </c>
      <c r="N56" s="1"/>
      <c r="O56" s="1"/>
    </row>
    <row r="57" spans="1:15" ht="12" customHeight="1">
      <c r="A57" s="30">
        <v>47</v>
      </c>
      <c r="B57" s="217" t="s">
        <v>301</v>
      </c>
      <c r="C57" s="231">
        <v>2331.9</v>
      </c>
      <c r="D57" s="232">
        <v>2337.4500000000003</v>
      </c>
      <c r="E57" s="232">
        <v>2305.4500000000007</v>
      </c>
      <c r="F57" s="232">
        <v>2279.0000000000005</v>
      </c>
      <c r="G57" s="232">
        <v>2247.0000000000009</v>
      </c>
      <c r="H57" s="232">
        <v>2363.9000000000005</v>
      </c>
      <c r="I57" s="232">
        <v>2395.8999999999996</v>
      </c>
      <c r="J57" s="232">
        <v>2422.3500000000004</v>
      </c>
      <c r="K57" s="231">
        <v>2369.4499999999998</v>
      </c>
      <c r="L57" s="231">
        <v>2311</v>
      </c>
      <c r="M57" s="231">
        <v>0.37343999999999999</v>
      </c>
      <c r="N57" s="1"/>
      <c r="O57" s="1"/>
    </row>
    <row r="58" spans="1:15" ht="12.75" customHeight="1">
      <c r="A58" s="30">
        <v>48</v>
      </c>
      <c r="B58" s="217" t="s">
        <v>302</v>
      </c>
      <c r="C58" s="231">
        <v>452.6</v>
      </c>
      <c r="D58" s="232">
        <v>457.85000000000008</v>
      </c>
      <c r="E58" s="232">
        <v>446.35000000000014</v>
      </c>
      <c r="F58" s="232">
        <v>440.10000000000008</v>
      </c>
      <c r="G58" s="232">
        <v>428.60000000000014</v>
      </c>
      <c r="H58" s="232">
        <v>464.10000000000014</v>
      </c>
      <c r="I58" s="232">
        <v>475.6</v>
      </c>
      <c r="J58" s="232">
        <v>481.85000000000014</v>
      </c>
      <c r="K58" s="231">
        <v>469.35</v>
      </c>
      <c r="L58" s="231">
        <v>451.6</v>
      </c>
      <c r="M58" s="231">
        <v>6.4813299999999998</v>
      </c>
      <c r="N58" s="1"/>
      <c r="O58" s="1"/>
    </row>
    <row r="59" spans="1:15" ht="12.75" customHeight="1">
      <c r="A59" s="30">
        <v>49</v>
      </c>
      <c r="B59" s="217" t="s">
        <v>62</v>
      </c>
      <c r="C59" s="231">
        <v>3840.7</v>
      </c>
      <c r="D59" s="232">
        <v>3848.6333333333332</v>
      </c>
      <c r="E59" s="232">
        <v>3807.0166666666664</v>
      </c>
      <c r="F59" s="232">
        <v>3773.333333333333</v>
      </c>
      <c r="G59" s="232">
        <v>3731.7166666666662</v>
      </c>
      <c r="H59" s="232">
        <v>3882.3166666666666</v>
      </c>
      <c r="I59" s="232">
        <v>3923.9333333333334</v>
      </c>
      <c r="J59" s="232">
        <v>3957.6166666666668</v>
      </c>
      <c r="K59" s="231">
        <v>3890.25</v>
      </c>
      <c r="L59" s="231">
        <v>3814.95</v>
      </c>
      <c r="M59" s="231">
        <v>4.7799199999999997</v>
      </c>
      <c r="N59" s="1"/>
      <c r="O59" s="1"/>
    </row>
    <row r="60" spans="1:15" ht="12.75" customHeight="1">
      <c r="A60" s="30">
        <v>50</v>
      </c>
      <c r="B60" s="217" t="s">
        <v>303</v>
      </c>
      <c r="C60" s="231">
        <v>1125.4000000000001</v>
      </c>
      <c r="D60" s="232">
        <v>1129.1666666666667</v>
      </c>
      <c r="E60" s="232">
        <v>1117.2333333333336</v>
      </c>
      <c r="F60" s="232">
        <v>1109.0666666666668</v>
      </c>
      <c r="G60" s="232">
        <v>1097.1333333333337</v>
      </c>
      <c r="H60" s="232">
        <v>1137.3333333333335</v>
      </c>
      <c r="I60" s="232">
        <v>1149.2666666666664</v>
      </c>
      <c r="J60" s="232">
        <v>1157.4333333333334</v>
      </c>
      <c r="K60" s="231">
        <v>1141.0999999999999</v>
      </c>
      <c r="L60" s="231">
        <v>1121</v>
      </c>
      <c r="M60" s="231">
        <v>0.13988999999999999</v>
      </c>
      <c r="N60" s="1"/>
      <c r="O60" s="1"/>
    </row>
    <row r="61" spans="1:15" ht="12.75" customHeight="1">
      <c r="A61" s="30">
        <v>51</v>
      </c>
      <c r="B61" s="217" t="s">
        <v>65</v>
      </c>
      <c r="C61" s="231">
        <v>6198.65</v>
      </c>
      <c r="D61" s="232">
        <v>6247.8833333333341</v>
      </c>
      <c r="E61" s="232">
        <v>6135.7666666666682</v>
      </c>
      <c r="F61" s="232">
        <v>6072.8833333333341</v>
      </c>
      <c r="G61" s="232">
        <v>5960.7666666666682</v>
      </c>
      <c r="H61" s="232">
        <v>6310.7666666666682</v>
      </c>
      <c r="I61" s="232">
        <v>6422.883333333335</v>
      </c>
      <c r="J61" s="232">
        <v>6485.7666666666682</v>
      </c>
      <c r="K61" s="231">
        <v>6360</v>
      </c>
      <c r="L61" s="231">
        <v>6185</v>
      </c>
      <c r="M61" s="231">
        <v>9.3469999999999995</v>
      </c>
      <c r="N61" s="1"/>
      <c r="O61" s="1"/>
    </row>
    <row r="62" spans="1:15" ht="12.75" customHeight="1">
      <c r="A62" s="30">
        <v>52</v>
      </c>
      <c r="B62" s="217" t="s">
        <v>64</v>
      </c>
      <c r="C62" s="231">
        <v>1360.95</v>
      </c>
      <c r="D62" s="232">
        <v>1369.6499999999999</v>
      </c>
      <c r="E62" s="232">
        <v>1347.2999999999997</v>
      </c>
      <c r="F62" s="232">
        <v>1333.6499999999999</v>
      </c>
      <c r="G62" s="232">
        <v>1311.2999999999997</v>
      </c>
      <c r="H62" s="232">
        <v>1383.2999999999997</v>
      </c>
      <c r="I62" s="232">
        <v>1405.6499999999996</v>
      </c>
      <c r="J62" s="232">
        <v>1419.2999999999997</v>
      </c>
      <c r="K62" s="231">
        <v>1392</v>
      </c>
      <c r="L62" s="231">
        <v>1356</v>
      </c>
      <c r="M62" s="231">
        <v>14.02505</v>
      </c>
      <c r="N62" s="1"/>
      <c r="O62" s="1"/>
    </row>
    <row r="63" spans="1:15" ht="12.75" customHeight="1">
      <c r="A63" s="30">
        <v>53</v>
      </c>
      <c r="B63" s="217" t="s">
        <v>241</v>
      </c>
      <c r="C63" s="231">
        <v>6035.5</v>
      </c>
      <c r="D63" s="232">
        <v>6033.6833333333334</v>
      </c>
      <c r="E63" s="232">
        <v>6001.0666666666666</v>
      </c>
      <c r="F63" s="232">
        <v>5966.6333333333332</v>
      </c>
      <c r="G63" s="232">
        <v>5934.0166666666664</v>
      </c>
      <c r="H63" s="232">
        <v>6068.1166666666668</v>
      </c>
      <c r="I63" s="232">
        <v>6100.7333333333336</v>
      </c>
      <c r="J63" s="232">
        <v>6135.166666666667</v>
      </c>
      <c r="K63" s="231">
        <v>6066.3</v>
      </c>
      <c r="L63" s="231">
        <v>5999.25</v>
      </c>
      <c r="M63" s="231">
        <v>9.9430000000000004E-2</v>
      </c>
      <c r="N63" s="1"/>
      <c r="O63" s="1"/>
    </row>
    <row r="64" spans="1:15" ht="12.75" customHeight="1">
      <c r="A64" s="30">
        <v>54</v>
      </c>
      <c r="B64" s="217" t="s">
        <v>304</v>
      </c>
      <c r="C64" s="231">
        <v>2172.3000000000002</v>
      </c>
      <c r="D64" s="232">
        <v>2179.0499999999997</v>
      </c>
      <c r="E64" s="232">
        <v>2158.2499999999995</v>
      </c>
      <c r="F64" s="232">
        <v>2144.1999999999998</v>
      </c>
      <c r="G64" s="232">
        <v>2123.3999999999996</v>
      </c>
      <c r="H64" s="232">
        <v>2193.0999999999995</v>
      </c>
      <c r="I64" s="232">
        <v>2213.8999999999996</v>
      </c>
      <c r="J64" s="232">
        <v>2227.9499999999994</v>
      </c>
      <c r="K64" s="231">
        <v>2199.85</v>
      </c>
      <c r="L64" s="231">
        <v>2165</v>
      </c>
      <c r="M64" s="231">
        <v>0.16855000000000001</v>
      </c>
      <c r="N64" s="1"/>
      <c r="O64" s="1"/>
    </row>
    <row r="65" spans="1:15" ht="12.75" customHeight="1">
      <c r="A65" s="30">
        <v>55</v>
      </c>
      <c r="B65" s="217" t="s">
        <v>66</v>
      </c>
      <c r="C65" s="231">
        <v>2052.6999999999998</v>
      </c>
      <c r="D65" s="232">
        <v>2045.7833333333335</v>
      </c>
      <c r="E65" s="232">
        <v>2017.916666666667</v>
      </c>
      <c r="F65" s="232">
        <v>1983.1333333333334</v>
      </c>
      <c r="G65" s="232">
        <v>1955.2666666666669</v>
      </c>
      <c r="H65" s="232">
        <v>2080.5666666666671</v>
      </c>
      <c r="I65" s="232">
        <v>2108.4333333333334</v>
      </c>
      <c r="J65" s="232">
        <v>2143.2166666666672</v>
      </c>
      <c r="K65" s="231">
        <v>2073.65</v>
      </c>
      <c r="L65" s="231">
        <v>2011</v>
      </c>
      <c r="M65" s="231">
        <v>1.76624</v>
      </c>
      <c r="N65" s="1"/>
      <c r="O65" s="1"/>
    </row>
    <row r="66" spans="1:15" ht="12.75" customHeight="1">
      <c r="A66" s="30">
        <v>56</v>
      </c>
      <c r="B66" s="217" t="s">
        <v>305</v>
      </c>
      <c r="C66" s="231">
        <v>359.9</v>
      </c>
      <c r="D66" s="232">
        <v>363.23333333333335</v>
      </c>
      <c r="E66" s="232">
        <v>352.66666666666669</v>
      </c>
      <c r="F66" s="232">
        <v>345.43333333333334</v>
      </c>
      <c r="G66" s="232">
        <v>334.86666666666667</v>
      </c>
      <c r="H66" s="232">
        <v>370.4666666666667</v>
      </c>
      <c r="I66" s="232">
        <v>381.0333333333333</v>
      </c>
      <c r="J66" s="232">
        <v>388.26666666666671</v>
      </c>
      <c r="K66" s="231">
        <v>373.8</v>
      </c>
      <c r="L66" s="231">
        <v>356</v>
      </c>
      <c r="M66" s="231">
        <v>21.342700000000001</v>
      </c>
      <c r="N66" s="1"/>
      <c r="O66" s="1"/>
    </row>
    <row r="67" spans="1:15" ht="12.75" customHeight="1">
      <c r="A67" s="30">
        <v>57</v>
      </c>
      <c r="B67" s="217" t="s">
        <v>67</v>
      </c>
      <c r="C67" s="231">
        <v>228</v>
      </c>
      <c r="D67" s="232">
        <v>227.76666666666665</v>
      </c>
      <c r="E67" s="232">
        <v>226.2833333333333</v>
      </c>
      <c r="F67" s="232">
        <v>224.56666666666666</v>
      </c>
      <c r="G67" s="232">
        <v>223.08333333333331</v>
      </c>
      <c r="H67" s="232">
        <v>229.48333333333329</v>
      </c>
      <c r="I67" s="232">
        <v>230.96666666666664</v>
      </c>
      <c r="J67" s="232">
        <v>232.68333333333328</v>
      </c>
      <c r="K67" s="231">
        <v>229.25</v>
      </c>
      <c r="L67" s="231">
        <v>226.05</v>
      </c>
      <c r="M67" s="231">
        <v>42.11645</v>
      </c>
      <c r="N67" s="1"/>
      <c r="O67" s="1"/>
    </row>
    <row r="68" spans="1:15" ht="12.75" customHeight="1">
      <c r="A68" s="30">
        <v>58</v>
      </c>
      <c r="B68" s="217" t="s">
        <v>68</v>
      </c>
      <c r="C68" s="231">
        <v>157.1</v>
      </c>
      <c r="D68" s="232">
        <v>157.35</v>
      </c>
      <c r="E68" s="232">
        <v>155.35</v>
      </c>
      <c r="F68" s="232">
        <v>153.6</v>
      </c>
      <c r="G68" s="232">
        <v>151.6</v>
      </c>
      <c r="H68" s="232">
        <v>159.1</v>
      </c>
      <c r="I68" s="232">
        <v>161.1</v>
      </c>
      <c r="J68" s="232">
        <v>162.85</v>
      </c>
      <c r="K68" s="231">
        <v>159.35</v>
      </c>
      <c r="L68" s="231">
        <v>155.6</v>
      </c>
      <c r="M68" s="231">
        <v>227.46525</v>
      </c>
      <c r="N68" s="1"/>
      <c r="O68" s="1"/>
    </row>
    <row r="69" spans="1:15" ht="12.75" customHeight="1">
      <c r="A69" s="30">
        <v>59</v>
      </c>
      <c r="B69" s="217" t="s">
        <v>242</v>
      </c>
      <c r="C69" s="231">
        <v>70.2</v>
      </c>
      <c r="D69" s="232">
        <v>70.516666666666666</v>
      </c>
      <c r="E69" s="232">
        <v>69.183333333333337</v>
      </c>
      <c r="F69" s="232">
        <v>68.166666666666671</v>
      </c>
      <c r="G69" s="232">
        <v>66.833333333333343</v>
      </c>
      <c r="H69" s="232">
        <v>71.533333333333331</v>
      </c>
      <c r="I69" s="232">
        <v>72.866666666666674</v>
      </c>
      <c r="J69" s="232">
        <v>73.883333333333326</v>
      </c>
      <c r="K69" s="231">
        <v>71.849999999999994</v>
      </c>
      <c r="L69" s="231">
        <v>69.5</v>
      </c>
      <c r="M69" s="231">
        <v>117.28238</v>
      </c>
      <c r="N69" s="1"/>
      <c r="O69" s="1"/>
    </row>
    <row r="70" spans="1:15" ht="12.75" customHeight="1">
      <c r="A70" s="30">
        <v>60</v>
      </c>
      <c r="B70" s="217" t="s">
        <v>306</v>
      </c>
      <c r="C70" s="231">
        <v>25.6</v>
      </c>
      <c r="D70" s="232">
        <v>25.883333333333336</v>
      </c>
      <c r="E70" s="232">
        <v>25.166666666666671</v>
      </c>
      <c r="F70" s="232">
        <v>24.733333333333334</v>
      </c>
      <c r="G70" s="232">
        <v>24.016666666666669</v>
      </c>
      <c r="H70" s="232">
        <v>26.316666666666674</v>
      </c>
      <c r="I70" s="232">
        <v>27.033333333333335</v>
      </c>
      <c r="J70" s="232">
        <v>27.466666666666676</v>
      </c>
      <c r="K70" s="231">
        <v>26.6</v>
      </c>
      <c r="L70" s="231">
        <v>25.45</v>
      </c>
      <c r="M70" s="231">
        <v>128.29795999999999</v>
      </c>
      <c r="N70" s="1"/>
      <c r="O70" s="1"/>
    </row>
    <row r="71" spans="1:15" ht="12.75" customHeight="1">
      <c r="A71" s="30">
        <v>61</v>
      </c>
      <c r="B71" s="217" t="s">
        <v>69</v>
      </c>
      <c r="C71" s="231">
        <v>1424.9</v>
      </c>
      <c r="D71" s="232">
        <v>1418.1166666666668</v>
      </c>
      <c r="E71" s="232">
        <v>1409.2333333333336</v>
      </c>
      <c r="F71" s="232">
        <v>1393.5666666666668</v>
      </c>
      <c r="G71" s="232">
        <v>1384.6833333333336</v>
      </c>
      <c r="H71" s="232">
        <v>1433.7833333333335</v>
      </c>
      <c r="I71" s="232">
        <v>1442.6666666666667</v>
      </c>
      <c r="J71" s="232">
        <v>1458.3333333333335</v>
      </c>
      <c r="K71" s="231">
        <v>1427</v>
      </c>
      <c r="L71" s="231">
        <v>1402.45</v>
      </c>
      <c r="M71" s="231">
        <v>3.94468</v>
      </c>
      <c r="N71" s="1"/>
      <c r="O71" s="1"/>
    </row>
    <row r="72" spans="1:15" ht="12.75" customHeight="1">
      <c r="A72" s="30">
        <v>62</v>
      </c>
      <c r="B72" s="217" t="s">
        <v>307</v>
      </c>
      <c r="C72" s="231">
        <v>4400.7</v>
      </c>
      <c r="D72" s="232">
        <v>4410.7</v>
      </c>
      <c r="E72" s="232">
        <v>4378</v>
      </c>
      <c r="F72" s="232">
        <v>4355.3</v>
      </c>
      <c r="G72" s="232">
        <v>4322.6000000000004</v>
      </c>
      <c r="H72" s="232">
        <v>4433.3999999999996</v>
      </c>
      <c r="I72" s="232">
        <v>4466.0999999999985</v>
      </c>
      <c r="J72" s="232">
        <v>4488.7999999999993</v>
      </c>
      <c r="K72" s="231">
        <v>4443.3999999999996</v>
      </c>
      <c r="L72" s="231">
        <v>4388</v>
      </c>
      <c r="M72" s="231">
        <v>8.0909999999999996E-2</v>
      </c>
      <c r="N72" s="1"/>
      <c r="O72" s="1"/>
    </row>
    <row r="73" spans="1:15" ht="12.75" customHeight="1">
      <c r="A73" s="30">
        <v>63</v>
      </c>
      <c r="B73" s="217" t="s">
        <v>72</v>
      </c>
      <c r="C73" s="231">
        <v>566.54999999999995</v>
      </c>
      <c r="D73" s="232">
        <v>565.5</v>
      </c>
      <c r="E73" s="232">
        <v>561.04999999999995</v>
      </c>
      <c r="F73" s="232">
        <v>555.54999999999995</v>
      </c>
      <c r="G73" s="232">
        <v>551.09999999999991</v>
      </c>
      <c r="H73" s="232">
        <v>571</v>
      </c>
      <c r="I73" s="232">
        <v>575.45000000000005</v>
      </c>
      <c r="J73" s="232">
        <v>580.95000000000005</v>
      </c>
      <c r="K73" s="231">
        <v>569.95000000000005</v>
      </c>
      <c r="L73" s="231">
        <v>560</v>
      </c>
      <c r="M73" s="231">
        <v>8.8664000000000005</v>
      </c>
      <c r="N73" s="1"/>
      <c r="O73" s="1"/>
    </row>
    <row r="74" spans="1:15" ht="12.75" customHeight="1">
      <c r="A74" s="30">
        <v>64</v>
      </c>
      <c r="B74" s="217" t="s">
        <v>308</v>
      </c>
      <c r="C74" s="231">
        <v>922.3</v>
      </c>
      <c r="D74" s="232">
        <v>922.19999999999993</v>
      </c>
      <c r="E74" s="232">
        <v>913.39999999999986</v>
      </c>
      <c r="F74" s="232">
        <v>904.49999999999989</v>
      </c>
      <c r="G74" s="232">
        <v>895.69999999999982</v>
      </c>
      <c r="H74" s="232">
        <v>931.09999999999991</v>
      </c>
      <c r="I74" s="232">
        <v>939.89999999999986</v>
      </c>
      <c r="J74" s="232">
        <v>948.8</v>
      </c>
      <c r="K74" s="231">
        <v>931</v>
      </c>
      <c r="L74" s="231">
        <v>913.3</v>
      </c>
      <c r="M74" s="231">
        <v>10.23109</v>
      </c>
      <c r="N74" s="1"/>
      <c r="O74" s="1"/>
    </row>
    <row r="75" spans="1:15" ht="12.75" customHeight="1">
      <c r="A75" s="30">
        <v>65</v>
      </c>
      <c r="B75" s="217" t="s">
        <v>71</v>
      </c>
      <c r="C75" s="231">
        <v>95</v>
      </c>
      <c r="D75" s="232">
        <v>95.316666666666663</v>
      </c>
      <c r="E75" s="232">
        <v>94.48333333333332</v>
      </c>
      <c r="F75" s="232">
        <v>93.966666666666654</v>
      </c>
      <c r="G75" s="232">
        <v>93.133333333333312</v>
      </c>
      <c r="H75" s="232">
        <v>95.833333333333329</v>
      </c>
      <c r="I75" s="232">
        <v>96.666666666666671</v>
      </c>
      <c r="J75" s="232">
        <v>97.183333333333337</v>
      </c>
      <c r="K75" s="231">
        <v>96.15</v>
      </c>
      <c r="L75" s="231">
        <v>94.8</v>
      </c>
      <c r="M75" s="231">
        <v>145.89841000000001</v>
      </c>
      <c r="N75" s="1"/>
      <c r="O75" s="1"/>
    </row>
    <row r="76" spans="1:15" ht="12.75" customHeight="1">
      <c r="A76" s="30">
        <v>66</v>
      </c>
      <c r="B76" s="217" t="s">
        <v>73</v>
      </c>
      <c r="C76" s="231">
        <v>841.9</v>
      </c>
      <c r="D76" s="232">
        <v>847.0333333333333</v>
      </c>
      <c r="E76" s="232">
        <v>831.91666666666663</v>
      </c>
      <c r="F76" s="232">
        <v>821.93333333333328</v>
      </c>
      <c r="G76" s="232">
        <v>806.81666666666661</v>
      </c>
      <c r="H76" s="232">
        <v>857.01666666666665</v>
      </c>
      <c r="I76" s="232">
        <v>872.13333333333344</v>
      </c>
      <c r="J76" s="232">
        <v>882.11666666666667</v>
      </c>
      <c r="K76" s="231">
        <v>862.15</v>
      </c>
      <c r="L76" s="231">
        <v>837.05</v>
      </c>
      <c r="M76" s="231">
        <v>9.7726600000000001</v>
      </c>
      <c r="N76" s="1"/>
      <c r="O76" s="1"/>
    </row>
    <row r="77" spans="1:15" ht="12.75" customHeight="1">
      <c r="A77" s="30">
        <v>67</v>
      </c>
      <c r="B77" s="217" t="s">
        <v>76</v>
      </c>
      <c r="C77" s="231">
        <v>68.8</v>
      </c>
      <c r="D77" s="232">
        <v>69.233333333333334</v>
      </c>
      <c r="E77" s="232">
        <v>67.966666666666669</v>
      </c>
      <c r="F77" s="232">
        <v>67.13333333333334</v>
      </c>
      <c r="G77" s="232">
        <v>65.866666666666674</v>
      </c>
      <c r="H77" s="232">
        <v>70.066666666666663</v>
      </c>
      <c r="I77" s="232">
        <v>71.333333333333343</v>
      </c>
      <c r="J77" s="232">
        <v>72.166666666666657</v>
      </c>
      <c r="K77" s="231">
        <v>70.5</v>
      </c>
      <c r="L77" s="231">
        <v>68.400000000000006</v>
      </c>
      <c r="M77" s="231">
        <v>120.57163</v>
      </c>
      <c r="N77" s="1"/>
      <c r="O77" s="1"/>
    </row>
    <row r="78" spans="1:15" ht="12.75" customHeight="1">
      <c r="A78" s="30">
        <v>68</v>
      </c>
      <c r="B78" s="217" t="s">
        <v>80</v>
      </c>
      <c r="C78" s="231">
        <v>320.45</v>
      </c>
      <c r="D78" s="232">
        <v>319.88333333333338</v>
      </c>
      <c r="E78" s="232">
        <v>316.76666666666677</v>
      </c>
      <c r="F78" s="232">
        <v>313.08333333333337</v>
      </c>
      <c r="G78" s="232">
        <v>309.96666666666675</v>
      </c>
      <c r="H78" s="232">
        <v>323.56666666666678</v>
      </c>
      <c r="I78" s="232">
        <v>326.68333333333345</v>
      </c>
      <c r="J78" s="232">
        <v>330.36666666666679</v>
      </c>
      <c r="K78" s="231">
        <v>323</v>
      </c>
      <c r="L78" s="231">
        <v>316.2</v>
      </c>
      <c r="M78" s="231">
        <v>40.892740000000003</v>
      </c>
      <c r="N78" s="1"/>
      <c r="O78" s="1"/>
    </row>
    <row r="79" spans="1:15" ht="12.75" customHeight="1">
      <c r="A79" s="30">
        <v>69</v>
      </c>
      <c r="B79" s="217" t="s">
        <v>851</v>
      </c>
      <c r="C79" s="231">
        <v>8964.65</v>
      </c>
      <c r="D79" s="232">
        <v>8927.2333333333318</v>
      </c>
      <c r="E79" s="232">
        <v>8823.5166666666628</v>
      </c>
      <c r="F79" s="232">
        <v>8682.3833333333314</v>
      </c>
      <c r="G79" s="232">
        <v>8578.6666666666624</v>
      </c>
      <c r="H79" s="232">
        <v>9068.3666666666631</v>
      </c>
      <c r="I79" s="232">
        <v>9172.0833333333339</v>
      </c>
      <c r="J79" s="232">
        <v>9313.2166666666635</v>
      </c>
      <c r="K79" s="231">
        <v>9030.9500000000007</v>
      </c>
      <c r="L79" s="231">
        <v>8786.1</v>
      </c>
      <c r="M79" s="231">
        <v>8.1099999999999992E-3</v>
      </c>
      <c r="N79" s="1"/>
      <c r="O79" s="1"/>
    </row>
    <row r="80" spans="1:15" ht="12.75" customHeight="1">
      <c r="A80" s="30">
        <v>70</v>
      </c>
      <c r="B80" s="217" t="s">
        <v>75</v>
      </c>
      <c r="C80" s="231">
        <v>772.15</v>
      </c>
      <c r="D80" s="232">
        <v>773.43333333333339</v>
      </c>
      <c r="E80" s="232">
        <v>765.21666666666681</v>
      </c>
      <c r="F80" s="232">
        <v>758.28333333333342</v>
      </c>
      <c r="G80" s="232">
        <v>750.06666666666683</v>
      </c>
      <c r="H80" s="232">
        <v>780.36666666666679</v>
      </c>
      <c r="I80" s="232">
        <v>788.58333333333348</v>
      </c>
      <c r="J80" s="232">
        <v>795.51666666666677</v>
      </c>
      <c r="K80" s="231">
        <v>781.65</v>
      </c>
      <c r="L80" s="231">
        <v>766.5</v>
      </c>
      <c r="M80" s="231">
        <v>32.618980000000001</v>
      </c>
      <c r="N80" s="1"/>
      <c r="O80" s="1"/>
    </row>
    <row r="81" spans="1:15" ht="12.75" customHeight="1">
      <c r="A81" s="30">
        <v>71</v>
      </c>
      <c r="B81" s="217" t="s">
        <v>77</v>
      </c>
      <c r="C81" s="231">
        <v>222.25</v>
      </c>
      <c r="D81" s="232">
        <v>223.9</v>
      </c>
      <c r="E81" s="232">
        <v>219.8</v>
      </c>
      <c r="F81" s="232">
        <v>217.35</v>
      </c>
      <c r="G81" s="232">
        <v>213.25</v>
      </c>
      <c r="H81" s="232">
        <v>226.35000000000002</v>
      </c>
      <c r="I81" s="232">
        <v>230.45</v>
      </c>
      <c r="J81" s="232">
        <v>232.90000000000003</v>
      </c>
      <c r="K81" s="231">
        <v>228</v>
      </c>
      <c r="L81" s="231">
        <v>221.45</v>
      </c>
      <c r="M81" s="231">
        <v>25.126290000000001</v>
      </c>
      <c r="N81" s="1"/>
      <c r="O81" s="1"/>
    </row>
    <row r="82" spans="1:15" ht="12.75" customHeight="1">
      <c r="A82" s="30">
        <v>72</v>
      </c>
      <c r="B82" s="217" t="s">
        <v>309</v>
      </c>
      <c r="C82" s="231">
        <v>873.6</v>
      </c>
      <c r="D82" s="232">
        <v>879.38333333333333</v>
      </c>
      <c r="E82" s="232">
        <v>864.2166666666667</v>
      </c>
      <c r="F82" s="232">
        <v>854.83333333333337</v>
      </c>
      <c r="G82" s="232">
        <v>839.66666666666674</v>
      </c>
      <c r="H82" s="232">
        <v>888.76666666666665</v>
      </c>
      <c r="I82" s="232">
        <v>903.93333333333339</v>
      </c>
      <c r="J82" s="232">
        <v>913.31666666666661</v>
      </c>
      <c r="K82" s="231">
        <v>894.55</v>
      </c>
      <c r="L82" s="231">
        <v>870</v>
      </c>
      <c r="M82" s="231">
        <v>0.55400000000000005</v>
      </c>
      <c r="N82" s="1"/>
      <c r="O82" s="1"/>
    </row>
    <row r="83" spans="1:15" ht="12.75" customHeight="1">
      <c r="A83" s="30">
        <v>73</v>
      </c>
      <c r="B83" s="217" t="s">
        <v>310</v>
      </c>
      <c r="C83" s="231">
        <v>282.55</v>
      </c>
      <c r="D83" s="232">
        <v>282.95</v>
      </c>
      <c r="E83" s="232">
        <v>279.84999999999997</v>
      </c>
      <c r="F83" s="232">
        <v>277.14999999999998</v>
      </c>
      <c r="G83" s="232">
        <v>274.04999999999995</v>
      </c>
      <c r="H83" s="232">
        <v>285.64999999999998</v>
      </c>
      <c r="I83" s="232">
        <v>288.75</v>
      </c>
      <c r="J83" s="232">
        <v>291.45</v>
      </c>
      <c r="K83" s="231">
        <v>286.05</v>
      </c>
      <c r="L83" s="231">
        <v>280.25</v>
      </c>
      <c r="M83" s="231">
        <v>15.011010000000001</v>
      </c>
      <c r="N83" s="1"/>
      <c r="O83" s="1"/>
    </row>
    <row r="84" spans="1:15" ht="12.75" customHeight="1">
      <c r="A84" s="30">
        <v>74</v>
      </c>
      <c r="B84" s="217" t="s">
        <v>311</v>
      </c>
      <c r="C84" s="231">
        <v>6312.4</v>
      </c>
      <c r="D84" s="232">
        <v>6332.25</v>
      </c>
      <c r="E84" s="232">
        <v>6270.1</v>
      </c>
      <c r="F84" s="232">
        <v>6227.8</v>
      </c>
      <c r="G84" s="232">
        <v>6165.6500000000005</v>
      </c>
      <c r="H84" s="232">
        <v>6374.55</v>
      </c>
      <c r="I84" s="232">
        <v>6436.7</v>
      </c>
      <c r="J84" s="232">
        <v>6479</v>
      </c>
      <c r="K84" s="231">
        <v>6394.4</v>
      </c>
      <c r="L84" s="231">
        <v>6289.95</v>
      </c>
      <c r="M84" s="231">
        <v>0.31719000000000003</v>
      </c>
      <c r="N84" s="1"/>
      <c r="O84" s="1"/>
    </row>
    <row r="85" spans="1:15" ht="12.75" customHeight="1">
      <c r="A85" s="30">
        <v>75</v>
      </c>
      <c r="B85" s="217" t="s">
        <v>312</v>
      </c>
      <c r="C85" s="231">
        <v>1451.45</v>
      </c>
      <c r="D85" s="232">
        <v>1444.4666666666665</v>
      </c>
      <c r="E85" s="232">
        <v>1410.9333333333329</v>
      </c>
      <c r="F85" s="232">
        <v>1370.4166666666665</v>
      </c>
      <c r="G85" s="232">
        <v>1336.883333333333</v>
      </c>
      <c r="H85" s="232">
        <v>1484.9833333333329</v>
      </c>
      <c r="I85" s="232">
        <v>1518.5166666666662</v>
      </c>
      <c r="J85" s="232">
        <v>1559.0333333333328</v>
      </c>
      <c r="K85" s="231">
        <v>1478</v>
      </c>
      <c r="L85" s="231">
        <v>1403.95</v>
      </c>
      <c r="M85" s="231">
        <v>3.3550200000000001</v>
      </c>
      <c r="N85" s="1"/>
      <c r="O85" s="1"/>
    </row>
    <row r="86" spans="1:15" ht="12.75" customHeight="1">
      <c r="A86" s="30">
        <v>76</v>
      </c>
      <c r="B86" s="217" t="s">
        <v>243</v>
      </c>
      <c r="C86" s="231">
        <v>884.8</v>
      </c>
      <c r="D86" s="232">
        <v>889.68333333333328</v>
      </c>
      <c r="E86" s="232">
        <v>876.46666666666658</v>
      </c>
      <c r="F86" s="232">
        <v>868.13333333333333</v>
      </c>
      <c r="G86" s="232">
        <v>854.91666666666663</v>
      </c>
      <c r="H86" s="232">
        <v>898.01666666666654</v>
      </c>
      <c r="I86" s="232">
        <v>911.23333333333323</v>
      </c>
      <c r="J86" s="232">
        <v>919.56666666666649</v>
      </c>
      <c r="K86" s="231">
        <v>902.9</v>
      </c>
      <c r="L86" s="231">
        <v>881.35</v>
      </c>
      <c r="M86" s="231">
        <v>0.28569</v>
      </c>
      <c r="N86" s="1"/>
      <c r="O86" s="1"/>
    </row>
    <row r="87" spans="1:15" ht="12.75" customHeight="1">
      <c r="A87" s="30">
        <v>77</v>
      </c>
      <c r="B87" s="217" t="s">
        <v>811</v>
      </c>
      <c r="C87" s="231">
        <v>451.2</v>
      </c>
      <c r="D87" s="232">
        <v>451.25</v>
      </c>
      <c r="E87" s="232">
        <v>445.5</v>
      </c>
      <c r="F87" s="232">
        <v>439.8</v>
      </c>
      <c r="G87" s="232">
        <v>434.05</v>
      </c>
      <c r="H87" s="232">
        <v>456.95</v>
      </c>
      <c r="I87" s="232">
        <v>462.7</v>
      </c>
      <c r="J87" s="232">
        <v>468.4</v>
      </c>
      <c r="K87" s="231">
        <v>457</v>
      </c>
      <c r="L87" s="231">
        <v>445.55</v>
      </c>
      <c r="M87" s="231">
        <v>1.2213799999999999</v>
      </c>
      <c r="N87" s="1"/>
      <c r="O87" s="1"/>
    </row>
    <row r="88" spans="1:15" ht="12.75" customHeight="1">
      <c r="A88" s="30">
        <v>78</v>
      </c>
      <c r="B88" s="217" t="s">
        <v>78</v>
      </c>
      <c r="C88" s="231">
        <v>18311.95</v>
      </c>
      <c r="D88" s="232">
        <v>18337.75</v>
      </c>
      <c r="E88" s="232">
        <v>18206.2</v>
      </c>
      <c r="F88" s="232">
        <v>18100.45</v>
      </c>
      <c r="G88" s="232">
        <v>17968.900000000001</v>
      </c>
      <c r="H88" s="232">
        <v>18443.5</v>
      </c>
      <c r="I88" s="232">
        <v>18575.050000000003</v>
      </c>
      <c r="J88" s="232">
        <v>18680.8</v>
      </c>
      <c r="K88" s="231">
        <v>18469.3</v>
      </c>
      <c r="L88" s="231">
        <v>18232</v>
      </c>
      <c r="M88" s="231">
        <v>0.24229999999999999</v>
      </c>
      <c r="N88" s="1"/>
      <c r="O88" s="1"/>
    </row>
    <row r="89" spans="1:15" ht="12.75" customHeight="1">
      <c r="A89" s="30">
        <v>79</v>
      </c>
      <c r="B89" s="217" t="s">
        <v>313</v>
      </c>
      <c r="C89" s="231">
        <v>484.5</v>
      </c>
      <c r="D89" s="232">
        <v>481.93333333333334</v>
      </c>
      <c r="E89" s="232">
        <v>477.86666666666667</v>
      </c>
      <c r="F89" s="232">
        <v>471.23333333333335</v>
      </c>
      <c r="G89" s="232">
        <v>467.16666666666669</v>
      </c>
      <c r="H89" s="232">
        <v>488.56666666666666</v>
      </c>
      <c r="I89" s="232">
        <v>492.63333333333338</v>
      </c>
      <c r="J89" s="232">
        <v>499.26666666666665</v>
      </c>
      <c r="K89" s="231">
        <v>486</v>
      </c>
      <c r="L89" s="231">
        <v>475.3</v>
      </c>
      <c r="M89" s="231">
        <v>0.68288000000000004</v>
      </c>
      <c r="N89" s="1"/>
      <c r="O89" s="1"/>
    </row>
    <row r="90" spans="1:15" ht="12.75" customHeight="1">
      <c r="A90" s="30">
        <v>80</v>
      </c>
      <c r="B90" s="217" t="s">
        <v>812</v>
      </c>
      <c r="C90" s="231">
        <v>23.7</v>
      </c>
      <c r="D90" s="232">
        <v>24.016666666666666</v>
      </c>
      <c r="E90" s="232">
        <v>23.133333333333333</v>
      </c>
      <c r="F90" s="232">
        <v>22.566666666666666</v>
      </c>
      <c r="G90" s="232">
        <v>21.683333333333334</v>
      </c>
      <c r="H90" s="232">
        <v>24.583333333333332</v>
      </c>
      <c r="I90" s="232">
        <v>25.466666666666665</v>
      </c>
      <c r="J90" s="232">
        <v>26.033333333333331</v>
      </c>
      <c r="K90" s="231">
        <v>24.9</v>
      </c>
      <c r="L90" s="231">
        <v>23.45</v>
      </c>
      <c r="M90" s="231">
        <v>403.62905999999998</v>
      </c>
      <c r="N90" s="1"/>
      <c r="O90" s="1"/>
    </row>
    <row r="91" spans="1:15" ht="12.75" customHeight="1">
      <c r="A91" s="30">
        <v>81</v>
      </c>
      <c r="B91" s="217" t="s">
        <v>81</v>
      </c>
      <c r="C91" s="231">
        <v>4484.5</v>
      </c>
      <c r="D91" s="232">
        <v>4501.0333333333328</v>
      </c>
      <c r="E91" s="232">
        <v>4461.1666666666661</v>
      </c>
      <c r="F91" s="232">
        <v>4437.833333333333</v>
      </c>
      <c r="G91" s="232">
        <v>4397.9666666666662</v>
      </c>
      <c r="H91" s="232">
        <v>4524.3666666666659</v>
      </c>
      <c r="I91" s="232">
        <v>4564.2333333333327</v>
      </c>
      <c r="J91" s="232">
        <v>4587.5666666666657</v>
      </c>
      <c r="K91" s="231">
        <v>4540.8999999999996</v>
      </c>
      <c r="L91" s="231">
        <v>4477.7</v>
      </c>
      <c r="M91" s="231">
        <v>2.6291799999999999</v>
      </c>
      <c r="N91" s="1"/>
      <c r="O91" s="1"/>
    </row>
    <row r="92" spans="1:15" ht="12.75" customHeight="1">
      <c r="A92" s="30">
        <v>82</v>
      </c>
      <c r="B92" s="217" t="s">
        <v>813</v>
      </c>
      <c r="C92" s="231">
        <v>1148.95</v>
      </c>
      <c r="D92" s="232">
        <v>1141.3999999999999</v>
      </c>
      <c r="E92" s="232">
        <v>1127.5499999999997</v>
      </c>
      <c r="F92" s="232">
        <v>1106.1499999999999</v>
      </c>
      <c r="G92" s="232">
        <v>1092.2999999999997</v>
      </c>
      <c r="H92" s="232">
        <v>1162.7999999999997</v>
      </c>
      <c r="I92" s="232">
        <v>1176.6499999999996</v>
      </c>
      <c r="J92" s="232">
        <v>1198.0499999999997</v>
      </c>
      <c r="K92" s="231">
        <v>1155.25</v>
      </c>
      <c r="L92" s="231">
        <v>1120</v>
      </c>
      <c r="M92" s="231">
        <v>0.62434999999999996</v>
      </c>
      <c r="N92" s="1"/>
      <c r="O92" s="1"/>
    </row>
    <row r="93" spans="1:15" ht="12.75" customHeight="1">
      <c r="A93" s="30">
        <v>83</v>
      </c>
      <c r="B93" s="217" t="s">
        <v>314</v>
      </c>
      <c r="C93" s="231">
        <v>549.04999999999995</v>
      </c>
      <c r="D93" s="232">
        <v>545.30000000000007</v>
      </c>
      <c r="E93" s="232">
        <v>538.85000000000014</v>
      </c>
      <c r="F93" s="232">
        <v>528.65000000000009</v>
      </c>
      <c r="G93" s="232">
        <v>522.20000000000016</v>
      </c>
      <c r="H93" s="232">
        <v>555.50000000000011</v>
      </c>
      <c r="I93" s="232">
        <v>561.95000000000016</v>
      </c>
      <c r="J93" s="232">
        <v>572.15000000000009</v>
      </c>
      <c r="K93" s="231">
        <v>551.75</v>
      </c>
      <c r="L93" s="231">
        <v>535.1</v>
      </c>
      <c r="M93" s="231">
        <v>2.0229200000000001</v>
      </c>
      <c r="N93" s="1"/>
      <c r="O93" s="1"/>
    </row>
    <row r="94" spans="1:15" ht="12.75" customHeight="1">
      <c r="A94" s="30">
        <v>84</v>
      </c>
      <c r="B94" s="217" t="s">
        <v>244</v>
      </c>
      <c r="C94" s="231">
        <v>77.2</v>
      </c>
      <c r="D94" s="232">
        <v>77.216666666666654</v>
      </c>
      <c r="E94" s="232">
        <v>76.933333333333309</v>
      </c>
      <c r="F94" s="232">
        <v>76.666666666666657</v>
      </c>
      <c r="G94" s="232">
        <v>76.383333333333312</v>
      </c>
      <c r="H94" s="232">
        <v>77.483333333333306</v>
      </c>
      <c r="I94" s="232">
        <v>77.766666666666637</v>
      </c>
      <c r="J94" s="232">
        <v>78.033333333333303</v>
      </c>
      <c r="K94" s="231">
        <v>77.5</v>
      </c>
      <c r="L94" s="231">
        <v>76.95</v>
      </c>
      <c r="M94" s="231">
        <v>23.885870000000001</v>
      </c>
      <c r="N94" s="1"/>
      <c r="O94" s="1"/>
    </row>
    <row r="95" spans="1:15" ht="12.75" customHeight="1">
      <c r="A95" s="30">
        <v>85</v>
      </c>
      <c r="B95" s="217" t="s">
        <v>771</v>
      </c>
      <c r="C95" s="231">
        <v>314.39999999999998</v>
      </c>
      <c r="D95" s="232">
        <v>315.73333333333335</v>
      </c>
      <c r="E95" s="232">
        <v>310.66666666666669</v>
      </c>
      <c r="F95" s="232">
        <v>306.93333333333334</v>
      </c>
      <c r="G95" s="232">
        <v>301.86666666666667</v>
      </c>
      <c r="H95" s="232">
        <v>319.4666666666667</v>
      </c>
      <c r="I95" s="232">
        <v>324.5333333333333</v>
      </c>
      <c r="J95" s="232">
        <v>328.26666666666671</v>
      </c>
      <c r="K95" s="231">
        <v>320.8</v>
      </c>
      <c r="L95" s="231">
        <v>312</v>
      </c>
      <c r="M95" s="231">
        <v>29.219339999999999</v>
      </c>
      <c r="N95" s="1"/>
      <c r="O95" s="1"/>
    </row>
    <row r="96" spans="1:15" ht="12.75" customHeight="1">
      <c r="A96" s="30">
        <v>86</v>
      </c>
      <c r="B96" s="217" t="s">
        <v>315</v>
      </c>
      <c r="C96" s="231">
        <v>3190.45</v>
      </c>
      <c r="D96" s="232">
        <v>3213.1</v>
      </c>
      <c r="E96" s="232">
        <v>3146.2</v>
      </c>
      <c r="F96" s="232">
        <v>3101.95</v>
      </c>
      <c r="G96" s="232">
        <v>3035.0499999999997</v>
      </c>
      <c r="H96" s="232">
        <v>3257.35</v>
      </c>
      <c r="I96" s="232">
        <v>3324.2500000000005</v>
      </c>
      <c r="J96" s="232">
        <v>3368.5</v>
      </c>
      <c r="K96" s="231">
        <v>3280</v>
      </c>
      <c r="L96" s="231">
        <v>3168.85</v>
      </c>
      <c r="M96" s="231">
        <v>0.14760000000000001</v>
      </c>
      <c r="N96" s="1"/>
      <c r="O96" s="1"/>
    </row>
    <row r="97" spans="1:15" ht="12.75" customHeight="1">
      <c r="A97" s="30">
        <v>87</v>
      </c>
      <c r="B97" s="217" t="s">
        <v>316</v>
      </c>
      <c r="C97" s="231">
        <v>234.65</v>
      </c>
      <c r="D97" s="232">
        <v>234.53333333333333</v>
      </c>
      <c r="E97" s="232">
        <v>231.86666666666667</v>
      </c>
      <c r="F97" s="232">
        <v>229.08333333333334</v>
      </c>
      <c r="G97" s="232">
        <v>226.41666666666669</v>
      </c>
      <c r="H97" s="232">
        <v>237.31666666666666</v>
      </c>
      <c r="I97" s="232">
        <v>239.98333333333335</v>
      </c>
      <c r="J97" s="232">
        <v>242.76666666666665</v>
      </c>
      <c r="K97" s="231">
        <v>237.2</v>
      </c>
      <c r="L97" s="231">
        <v>231.75</v>
      </c>
      <c r="M97" s="231">
        <v>1.6555599999999999</v>
      </c>
      <c r="N97" s="1"/>
      <c r="O97" s="1"/>
    </row>
    <row r="98" spans="1:15" ht="12.75" customHeight="1">
      <c r="A98" s="30">
        <v>88</v>
      </c>
      <c r="B98" s="217" t="s">
        <v>852</v>
      </c>
      <c r="C98" s="231">
        <v>364.9</v>
      </c>
      <c r="D98" s="232">
        <v>365.33333333333331</v>
      </c>
      <c r="E98" s="232">
        <v>359.66666666666663</v>
      </c>
      <c r="F98" s="232">
        <v>354.43333333333334</v>
      </c>
      <c r="G98" s="232">
        <v>348.76666666666665</v>
      </c>
      <c r="H98" s="232">
        <v>370.56666666666661</v>
      </c>
      <c r="I98" s="232">
        <v>376.23333333333323</v>
      </c>
      <c r="J98" s="232">
        <v>381.46666666666658</v>
      </c>
      <c r="K98" s="231">
        <v>371</v>
      </c>
      <c r="L98" s="231">
        <v>360.1</v>
      </c>
      <c r="M98" s="231">
        <v>4.7402600000000001</v>
      </c>
      <c r="N98" s="1"/>
      <c r="O98" s="1"/>
    </row>
    <row r="99" spans="1:15" ht="12.75" customHeight="1">
      <c r="A99" s="30">
        <v>89</v>
      </c>
      <c r="B99" s="217" t="s">
        <v>317</v>
      </c>
      <c r="C99" s="231">
        <v>564.04999999999995</v>
      </c>
      <c r="D99" s="232">
        <v>567.58333333333337</v>
      </c>
      <c r="E99" s="232">
        <v>554.16666666666674</v>
      </c>
      <c r="F99" s="232">
        <v>544.28333333333342</v>
      </c>
      <c r="G99" s="232">
        <v>530.86666666666679</v>
      </c>
      <c r="H99" s="232">
        <v>577.4666666666667</v>
      </c>
      <c r="I99" s="232">
        <v>590.88333333333344</v>
      </c>
      <c r="J99" s="232">
        <v>600.76666666666665</v>
      </c>
      <c r="K99" s="231">
        <v>581</v>
      </c>
      <c r="L99" s="231">
        <v>557.70000000000005</v>
      </c>
      <c r="M99" s="231">
        <v>3.6758899999999999</v>
      </c>
      <c r="N99" s="1"/>
      <c r="O99" s="1"/>
    </row>
    <row r="100" spans="1:15" ht="12.75" customHeight="1">
      <c r="A100" s="30">
        <v>90</v>
      </c>
      <c r="B100" s="217" t="s">
        <v>82</v>
      </c>
      <c r="C100" s="231">
        <v>274.14999999999998</v>
      </c>
      <c r="D100" s="232">
        <v>274.21666666666664</v>
      </c>
      <c r="E100" s="232">
        <v>270.43333333333328</v>
      </c>
      <c r="F100" s="232">
        <v>266.71666666666664</v>
      </c>
      <c r="G100" s="232">
        <v>262.93333333333328</v>
      </c>
      <c r="H100" s="232">
        <v>277.93333333333328</v>
      </c>
      <c r="I100" s="232">
        <v>281.7166666666667</v>
      </c>
      <c r="J100" s="232">
        <v>285.43333333333328</v>
      </c>
      <c r="K100" s="231">
        <v>278</v>
      </c>
      <c r="L100" s="231">
        <v>270.5</v>
      </c>
      <c r="M100" s="231">
        <v>92.324539999999999</v>
      </c>
      <c r="N100" s="1"/>
      <c r="O100" s="1"/>
    </row>
    <row r="101" spans="1:15" ht="12.75" customHeight="1">
      <c r="A101" s="30">
        <v>91</v>
      </c>
      <c r="B101" s="217" t="s">
        <v>318</v>
      </c>
      <c r="C101" s="231">
        <v>670.75</v>
      </c>
      <c r="D101" s="232">
        <v>675.91666666666663</v>
      </c>
      <c r="E101" s="232">
        <v>663.83333333333326</v>
      </c>
      <c r="F101" s="232">
        <v>656.91666666666663</v>
      </c>
      <c r="G101" s="232">
        <v>644.83333333333326</v>
      </c>
      <c r="H101" s="232">
        <v>682.83333333333326</v>
      </c>
      <c r="I101" s="232">
        <v>694.91666666666652</v>
      </c>
      <c r="J101" s="232">
        <v>701.83333333333326</v>
      </c>
      <c r="K101" s="231">
        <v>688</v>
      </c>
      <c r="L101" s="231">
        <v>669</v>
      </c>
      <c r="M101" s="231">
        <v>0.61131999999999997</v>
      </c>
      <c r="N101" s="1"/>
      <c r="O101" s="1"/>
    </row>
    <row r="102" spans="1:15" ht="12.75" customHeight="1">
      <c r="A102" s="30">
        <v>92</v>
      </c>
      <c r="B102" s="217" t="s">
        <v>319</v>
      </c>
      <c r="C102" s="231">
        <v>700.45</v>
      </c>
      <c r="D102" s="232">
        <v>700.7833333333333</v>
      </c>
      <c r="E102" s="232">
        <v>697.66666666666663</v>
      </c>
      <c r="F102" s="232">
        <v>694.88333333333333</v>
      </c>
      <c r="G102" s="232">
        <v>691.76666666666665</v>
      </c>
      <c r="H102" s="232">
        <v>703.56666666666661</v>
      </c>
      <c r="I102" s="232">
        <v>706.68333333333339</v>
      </c>
      <c r="J102" s="232">
        <v>709.46666666666658</v>
      </c>
      <c r="K102" s="231">
        <v>703.9</v>
      </c>
      <c r="L102" s="231">
        <v>698</v>
      </c>
      <c r="M102" s="231">
        <v>0.46486</v>
      </c>
      <c r="N102" s="1"/>
      <c r="O102" s="1"/>
    </row>
    <row r="103" spans="1:15" ht="12.75" customHeight="1">
      <c r="A103" s="30">
        <v>93</v>
      </c>
      <c r="B103" s="217" t="s">
        <v>320</v>
      </c>
      <c r="C103" s="231">
        <v>981.05</v>
      </c>
      <c r="D103" s="232">
        <v>980.35</v>
      </c>
      <c r="E103" s="232">
        <v>966.7</v>
      </c>
      <c r="F103" s="232">
        <v>952.35</v>
      </c>
      <c r="G103" s="232">
        <v>938.7</v>
      </c>
      <c r="H103" s="232">
        <v>994.7</v>
      </c>
      <c r="I103" s="232">
        <v>1008.3499999999999</v>
      </c>
      <c r="J103" s="232">
        <v>1022.7</v>
      </c>
      <c r="K103" s="231">
        <v>994</v>
      </c>
      <c r="L103" s="231">
        <v>966</v>
      </c>
      <c r="M103" s="231">
        <v>1.0436000000000001</v>
      </c>
      <c r="N103" s="1"/>
      <c r="O103" s="1"/>
    </row>
    <row r="104" spans="1:15" ht="12.75" customHeight="1">
      <c r="A104" s="30">
        <v>94</v>
      </c>
      <c r="B104" s="217" t="s">
        <v>245</v>
      </c>
      <c r="C104" s="231">
        <v>118.65</v>
      </c>
      <c r="D104" s="232">
        <v>119.03333333333335</v>
      </c>
      <c r="E104" s="232">
        <v>117.86666666666669</v>
      </c>
      <c r="F104" s="232">
        <v>117.08333333333334</v>
      </c>
      <c r="G104" s="232">
        <v>115.91666666666669</v>
      </c>
      <c r="H104" s="232">
        <v>119.81666666666669</v>
      </c>
      <c r="I104" s="232">
        <v>120.98333333333335</v>
      </c>
      <c r="J104" s="232">
        <v>121.76666666666669</v>
      </c>
      <c r="K104" s="231">
        <v>120.2</v>
      </c>
      <c r="L104" s="231">
        <v>118.25</v>
      </c>
      <c r="M104" s="231">
        <v>3.5825499999999999</v>
      </c>
      <c r="N104" s="1"/>
      <c r="O104" s="1"/>
    </row>
    <row r="105" spans="1:15" ht="12.75" customHeight="1">
      <c r="A105" s="30">
        <v>95</v>
      </c>
      <c r="B105" s="217" t="s">
        <v>321</v>
      </c>
      <c r="C105" s="231">
        <v>1473.65</v>
      </c>
      <c r="D105" s="232">
        <v>1481.6333333333332</v>
      </c>
      <c r="E105" s="232">
        <v>1457.0166666666664</v>
      </c>
      <c r="F105" s="232">
        <v>1440.3833333333332</v>
      </c>
      <c r="G105" s="232">
        <v>1415.7666666666664</v>
      </c>
      <c r="H105" s="232">
        <v>1498.2666666666664</v>
      </c>
      <c r="I105" s="232">
        <v>1522.8833333333332</v>
      </c>
      <c r="J105" s="232">
        <v>1539.5166666666664</v>
      </c>
      <c r="K105" s="231">
        <v>1506.25</v>
      </c>
      <c r="L105" s="231">
        <v>1465</v>
      </c>
      <c r="M105" s="231">
        <v>0.40912999999999999</v>
      </c>
      <c r="N105" s="1"/>
      <c r="O105" s="1"/>
    </row>
    <row r="106" spans="1:15" ht="12.75" customHeight="1">
      <c r="A106" s="30">
        <v>96</v>
      </c>
      <c r="B106" s="217" t="s">
        <v>322</v>
      </c>
      <c r="C106" s="231">
        <v>25.35</v>
      </c>
      <c r="D106" s="232">
        <v>25.683333333333337</v>
      </c>
      <c r="E106" s="232">
        <v>24.816666666666674</v>
      </c>
      <c r="F106" s="232">
        <v>24.283333333333335</v>
      </c>
      <c r="G106" s="232">
        <v>23.416666666666671</v>
      </c>
      <c r="H106" s="232">
        <v>26.216666666666676</v>
      </c>
      <c r="I106" s="232">
        <v>27.083333333333336</v>
      </c>
      <c r="J106" s="232">
        <v>27.616666666666678</v>
      </c>
      <c r="K106" s="231">
        <v>26.55</v>
      </c>
      <c r="L106" s="231">
        <v>25.15</v>
      </c>
      <c r="M106" s="231">
        <v>81.558779999999999</v>
      </c>
      <c r="N106" s="1"/>
      <c r="O106" s="1"/>
    </row>
    <row r="107" spans="1:15" ht="12.75" customHeight="1">
      <c r="A107" s="30">
        <v>97</v>
      </c>
      <c r="B107" s="217" t="s">
        <v>323</v>
      </c>
      <c r="C107" s="231">
        <v>997.55</v>
      </c>
      <c r="D107" s="232">
        <v>995.75</v>
      </c>
      <c r="E107" s="232">
        <v>989.8</v>
      </c>
      <c r="F107" s="232">
        <v>982.05</v>
      </c>
      <c r="G107" s="232">
        <v>976.09999999999991</v>
      </c>
      <c r="H107" s="232">
        <v>1003.5</v>
      </c>
      <c r="I107" s="232">
        <v>1009.45</v>
      </c>
      <c r="J107" s="232">
        <v>1017.2</v>
      </c>
      <c r="K107" s="231">
        <v>1001.7</v>
      </c>
      <c r="L107" s="231">
        <v>988</v>
      </c>
      <c r="M107" s="231">
        <v>2.40964</v>
      </c>
      <c r="N107" s="1"/>
      <c r="O107" s="1"/>
    </row>
    <row r="108" spans="1:15" ht="12.75" customHeight="1">
      <c r="A108" s="30">
        <v>98</v>
      </c>
      <c r="B108" s="217" t="s">
        <v>324</v>
      </c>
      <c r="C108" s="231">
        <v>511.85</v>
      </c>
      <c r="D108" s="232">
        <v>511.29999999999995</v>
      </c>
      <c r="E108" s="232">
        <v>507.59999999999991</v>
      </c>
      <c r="F108" s="232">
        <v>503.34999999999997</v>
      </c>
      <c r="G108" s="232">
        <v>499.64999999999992</v>
      </c>
      <c r="H108" s="232">
        <v>515.54999999999995</v>
      </c>
      <c r="I108" s="232">
        <v>519.25</v>
      </c>
      <c r="J108" s="232">
        <v>523.49999999999989</v>
      </c>
      <c r="K108" s="231">
        <v>515</v>
      </c>
      <c r="L108" s="231">
        <v>507.05</v>
      </c>
      <c r="M108" s="231">
        <v>0.97575999999999996</v>
      </c>
      <c r="N108" s="1"/>
      <c r="O108" s="1"/>
    </row>
    <row r="109" spans="1:15" ht="12.75" customHeight="1">
      <c r="A109" s="30">
        <v>99</v>
      </c>
      <c r="B109" s="217" t="s">
        <v>325</v>
      </c>
      <c r="C109" s="231">
        <v>612</v>
      </c>
      <c r="D109" s="232">
        <v>615.7833333333333</v>
      </c>
      <c r="E109" s="232">
        <v>605.51666666666665</v>
      </c>
      <c r="F109" s="232">
        <v>599.0333333333333</v>
      </c>
      <c r="G109" s="232">
        <v>588.76666666666665</v>
      </c>
      <c r="H109" s="232">
        <v>622.26666666666665</v>
      </c>
      <c r="I109" s="232">
        <v>632.5333333333333</v>
      </c>
      <c r="J109" s="232">
        <v>639.01666666666665</v>
      </c>
      <c r="K109" s="231">
        <v>626.04999999999995</v>
      </c>
      <c r="L109" s="231">
        <v>609.29999999999995</v>
      </c>
      <c r="M109" s="231">
        <v>0.96028000000000002</v>
      </c>
      <c r="N109" s="1"/>
      <c r="O109" s="1"/>
    </row>
    <row r="110" spans="1:15" ht="12.75" customHeight="1">
      <c r="A110" s="30">
        <v>100</v>
      </c>
      <c r="B110" s="217" t="s">
        <v>326</v>
      </c>
      <c r="C110" s="231">
        <v>6716.65</v>
      </c>
      <c r="D110" s="232">
        <v>6650.7166666666672</v>
      </c>
      <c r="E110" s="232">
        <v>6513.4333333333343</v>
      </c>
      <c r="F110" s="232">
        <v>6310.2166666666672</v>
      </c>
      <c r="G110" s="232">
        <v>6172.9333333333343</v>
      </c>
      <c r="H110" s="232">
        <v>6853.9333333333343</v>
      </c>
      <c r="I110" s="232">
        <v>6991.2166666666672</v>
      </c>
      <c r="J110" s="232">
        <v>7194.4333333333343</v>
      </c>
      <c r="K110" s="231">
        <v>6788</v>
      </c>
      <c r="L110" s="231">
        <v>6447.5</v>
      </c>
      <c r="M110" s="231">
        <v>0.92359000000000002</v>
      </c>
      <c r="N110" s="1"/>
      <c r="O110" s="1"/>
    </row>
    <row r="111" spans="1:15" ht="12.75" customHeight="1">
      <c r="A111" s="30">
        <v>101</v>
      </c>
      <c r="B111" s="217" t="s">
        <v>327</v>
      </c>
      <c r="C111" s="231">
        <v>362.95</v>
      </c>
      <c r="D111" s="232">
        <v>365.7</v>
      </c>
      <c r="E111" s="232">
        <v>357.84999999999997</v>
      </c>
      <c r="F111" s="232">
        <v>352.75</v>
      </c>
      <c r="G111" s="232">
        <v>344.9</v>
      </c>
      <c r="H111" s="232">
        <v>370.79999999999995</v>
      </c>
      <c r="I111" s="232">
        <v>378.65</v>
      </c>
      <c r="J111" s="232">
        <v>383.74999999999994</v>
      </c>
      <c r="K111" s="231">
        <v>373.55</v>
      </c>
      <c r="L111" s="231">
        <v>360.6</v>
      </c>
      <c r="M111" s="231">
        <v>1.52901</v>
      </c>
      <c r="N111" s="1"/>
      <c r="O111" s="1"/>
    </row>
    <row r="112" spans="1:15" ht="12.75" customHeight="1">
      <c r="A112" s="30">
        <v>102</v>
      </c>
      <c r="B112" s="217" t="s">
        <v>328</v>
      </c>
      <c r="C112" s="231">
        <v>279.85000000000002</v>
      </c>
      <c r="D112" s="232">
        <v>281.90000000000003</v>
      </c>
      <c r="E112" s="232">
        <v>276.95000000000005</v>
      </c>
      <c r="F112" s="232">
        <v>274.05</v>
      </c>
      <c r="G112" s="232">
        <v>269.10000000000002</v>
      </c>
      <c r="H112" s="232">
        <v>284.80000000000007</v>
      </c>
      <c r="I112" s="232">
        <v>289.75</v>
      </c>
      <c r="J112" s="232">
        <v>292.65000000000009</v>
      </c>
      <c r="K112" s="231">
        <v>286.85000000000002</v>
      </c>
      <c r="L112" s="231">
        <v>279</v>
      </c>
      <c r="M112" s="231">
        <v>8.6637400000000007</v>
      </c>
      <c r="N112" s="1"/>
      <c r="O112" s="1"/>
    </row>
    <row r="113" spans="1:15" ht="12.75" customHeight="1">
      <c r="A113" s="30">
        <v>103</v>
      </c>
      <c r="B113" s="217" t="s">
        <v>814</v>
      </c>
      <c r="C113" s="231">
        <v>395.85</v>
      </c>
      <c r="D113" s="232">
        <v>397.58333333333331</v>
      </c>
      <c r="E113" s="232">
        <v>391.61666666666662</v>
      </c>
      <c r="F113" s="232">
        <v>387.38333333333333</v>
      </c>
      <c r="G113" s="232">
        <v>381.41666666666663</v>
      </c>
      <c r="H113" s="232">
        <v>401.81666666666661</v>
      </c>
      <c r="I113" s="232">
        <v>407.7833333333333</v>
      </c>
      <c r="J113" s="232">
        <v>412.01666666666659</v>
      </c>
      <c r="K113" s="231">
        <v>403.55</v>
      </c>
      <c r="L113" s="231">
        <v>393.35</v>
      </c>
      <c r="M113" s="231">
        <v>2.9142299999999999</v>
      </c>
      <c r="N113" s="1"/>
      <c r="O113" s="1"/>
    </row>
    <row r="114" spans="1:15" ht="12.75" customHeight="1">
      <c r="A114" s="30">
        <v>104</v>
      </c>
      <c r="B114" s="217" t="s">
        <v>329</v>
      </c>
      <c r="C114" s="231">
        <v>585.1</v>
      </c>
      <c r="D114" s="232">
        <v>583.61666666666667</v>
      </c>
      <c r="E114" s="232">
        <v>579.0333333333333</v>
      </c>
      <c r="F114" s="232">
        <v>572.96666666666658</v>
      </c>
      <c r="G114" s="232">
        <v>568.38333333333321</v>
      </c>
      <c r="H114" s="232">
        <v>589.68333333333339</v>
      </c>
      <c r="I114" s="232">
        <v>594.26666666666665</v>
      </c>
      <c r="J114" s="232">
        <v>600.33333333333348</v>
      </c>
      <c r="K114" s="231">
        <v>588.20000000000005</v>
      </c>
      <c r="L114" s="231">
        <v>577.54999999999995</v>
      </c>
      <c r="M114" s="231">
        <v>0.46493000000000001</v>
      </c>
      <c r="N114" s="1"/>
      <c r="O114" s="1"/>
    </row>
    <row r="115" spans="1:15" ht="12.75" customHeight="1">
      <c r="A115" s="30">
        <v>105</v>
      </c>
      <c r="B115" s="217" t="s">
        <v>83</v>
      </c>
      <c r="C115" s="231">
        <v>765.4</v>
      </c>
      <c r="D115" s="232">
        <v>767.34999999999991</v>
      </c>
      <c r="E115" s="232">
        <v>760.64999999999986</v>
      </c>
      <c r="F115" s="232">
        <v>755.9</v>
      </c>
      <c r="G115" s="232">
        <v>749.19999999999993</v>
      </c>
      <c r="H115" s="232">
        <v>772.0999999999998</v>
      </c>
      <c r="I115" s="232">
        <v>778.79999999999984</v>
      </c>
      <c r="J115" s="232">
        <v>783.54999999999973</v>
      </c>
      <c r="K115" s="231">
        <v>774.05</v>
      </c>
      <c r="L115" s="231">
        <v>762.6</v>
      </c>
      <c r="M115" s="231">
        <v>6.7597500000000004</v>
      </c>
      <c r="N115" s="1"/>
      <c r="O115" s="1"/>
    </row>
    <row r="116" spans="1:15" ht="12.75" customHeight="1">
      <c r="A116" s="30">
        <v>106</v>
      </c>
      <c r="B116" s="217" t="s">
        <v>84</v>
      </c>
      <c r="C116" s="231">
        <v>962.55</v>
      </c>
      <c r="D116" s="232">
        <v>964.79999999999984</v>
      </c>
      <c r="E116" s="232">
        <v>956.79999999999973</v>
      </c>
      <c r="F116" s="232">
        <v>951.04999999999984</v>
      </c>
      <c r="G116" s="232">
        <v>943.04999999999973</v>
      </c>
      <c r="H116" s="232">
        <v>970.54999999999973</v>
      </c>
      <c r="I116" s="232">
        <v>978.55</v>
      </c>
      <c r="J116" s="232">
        <v>984.29999999999973</v>
      </c>
      <c r="K116" s="231">
        <v>972.8</v>
      </c>
      <c r="L116" s="231">
        <v>959.05</v>
      </c>
      <c r="M116" s="231">
        <v>16.029530000000001</v>
      </c>
      <c r="N116" s="1"/>
      <c r="O116" s="1"/>
    </row>
    <row r="117" spans="1:15" ht="12.75" customHeight="1">
      <c r="A117" s="30">
        <v>107</v>
      </c>
      <c r="B117" s="217" t="s">
        <v>91</v>
      </c>
      <c r="C117" s="231">
        <v>132.30000000000001</v>
      </c>
      <c r="D117" s="232">
        <v>133.13333333333333</v>
      </c>
      <c r="E117" s="232">
        <v>130.76666666666665</v>
      </c>
      <c r="F117" s="232">
        <v>129.23333333333332</v>
      </c>
      <c r="G117" s="232">
        <v>126.86666666666665</v>
      </c>
      <c r="H117" s="232">
        <v>134.66666666666666</v>
      </c>
      <c r="I117" s="232">
        <v>137.03333333333333</v>
      </c>
      <c r="J117" s="232">
        <v>138.56666666666666</v>
      </c>
      <c r="K117" s="231">
        <v>135.5</v>
      </c>
      <c r="L117" s="231">
        <v>131.6</v>
      </c>
      <c r="M117" s="231">
        <v>41.041910000000001</v>
      </c>
      <c r="N117" s="1"/>
      <c r="O117" s="1"/>
    </row>
    <row r="118" spans="1:15" ht="12.75" customHeight="1">
      <c r="A118" s="30">
        <v>108</v>
      </c>
      <c r="B118" s="217" t="s">
        <v>804</v>
      </c>
      <c r="C118" s="231">
        <v>1408.7</v>
      </c>
      <c r="D118" s="232">
        <v>1413.6499999999999</v>
      </c>
      <c r="E118" s="232">
        <v>1398.2999999999997</v>
      </c>
      <c r="F118" s="232">
        <v>1387.8999999999999</v>
      </c>
      <c r="G118" s="232">
        <v>1372.5499999999997</v>
      </c>
      <c r="H118" s="232">
        <v>1424.0499999999997</v>
      </c>
      <c r="I118" s="232">
        <v>1439.3999999999996</v>
      </c>
      <c r="J118" s="232">
        <v>1449.7999999999997</v>
      </c>
      <c r="K118" s="231">
        <v>1429</v>
      </c>
      <c r="L118" s="231">
        <v>1403.25</v>
      </c>
      <c r="M118" s="231">
        <v>0.28660999999999998</v>
      </c>
      <c r="N118" s="1"/>
      <c r="O118" s="1"/>
    </row>
    <row r="119" spans="1:15" ht="12.75" customHeight="1">
      <c r="A119" s="30">
        <v>109</v>
      </c>
      <c r="B119" s="217" t="s">
        <v>85</v>
      </c>
      <c r="C119" s="231">
        <v>211.85</v>
      </c>
      <c r="D119" s="232">
        <v>213.1</v>
      </c>
      <c r="E119" s="232">
        <v>210.35</v>
      </c>
      <c r="F119" s="232">
        <v>208.85</v>
      </c>
      <c r="G119" s="232">
        <v>206.1</v>
      </c>
      <c r="H119" s="232">
        <v>214.6</v>
      </c>
      <c r="I119" s="232">
        <v>217.35</v>
      </c>
      <c r="J119" s="232">
        <v>218.85</v>
      </c>
      <c r="K119" s="231">
        <v>215.85</v>
      </c>
      <c r="L119" s="231">
        <v>211.6</v>
      </c>
      <c r="M119" s="231">
        <v>60.038519999999998</v>
      </c>
      <c r="N119" s="1"/>
      <c r="O119" s="1"/>
    </row>
    <row r="120" spans="1:15" ht="12.75" customHeight="1">
      <c r="A120" s="30">
        <v>110</v>
      </c>
      <c r="B120" s="217" t="s">
        <v>330</v>
      </c>
      <c r="C120" s="231">
        <v>469.9</v>
      </c>
      <c r="D120" s="232">
        <v>474.16666666666669</v>
      </c>
      <c r="E120" s="232">
        <v>463.33333333333337</v>
      </c>
      <c r="F120" s="232">
        <v>456.76666666666671</v>
      </c>
      <c r="G120" s="232">
        <v>445.93333333333339</v>
      </c>
      <c r="H120" s="232">
        <v>480.73333333333335</v>
      </c>
      <c r="I120" s="232">
        <v>491.56666666666672</v>
      </c>
      <c r="J120" s="232">
        <v>498.13333333333333</v>
      </c>
      <c r="K120" s="231">
        <v>485</v>
      </c>
      <c r="L120" s="231">
        <v>467.6</v>
      </c>
      <c r="M120" s="231">
        <v>3.5634399999999999</v>
      </c>
      <c r="N120" s="1"/>
      <c r="O120" s="1"/>
    </row>
    <row r="121" spans="1:15" ht="12.75" customHeight="1">
      <c r="A121" s="30">
        <v>111</v>
      </c>
      <c r="B121" s="217" t="s">
        <v>87</v>
      </c>
      <c r="C121" s="231">
        <v>4342.55</v>
      </c>
      <c r="D121" s="232">
        <v>4330.1499999999996</v>
      </c>
      <c r="E121" s="232">
        <v>4291.2999999999993</v>
      </c>
      <c r="F121" s="232">
        <v>4240.0499999999993</v>
      </c>
      <c r="G121" s="232">
        <v>4201.1999999999989</v>
      </c>
      <c r="H121" s="232">
        <v>4381.3999999999996</v>
      </c>
      <c r="I121" s="232">
        <v>4420.25</v>
      </c>
      <c r="J121" s="232">
        <v>4471.5</v>
      </c>
      <c r="K121" s="231">
        <v>4369</v>
      </c>
      <c r="L121" s="231">
        <v>4278.8999999999996</v>
      </c>
      <c r="M121" s="231">
        <v>2.9841000000000002</v>
      </c>
      <c r="N121" s="1"/>
      <c r="O121" s="1"/>
    </row>
    <row r="122" spans="1:15" ht="12.75" customHeight="1">
      <c r="A122" s="30">
        <v>112</v>
      </c>
      <c r="B122" s="217" t="s">
        <v>88</v>
      </c>
      <c r="C122" s="231">
        <v>1457.55</v>
      </c>
      <c r="D122" s="232">
        <v>1453.4666666666665</v>
      </c>
      <c r="E122" s="232">
        <v>1447.2833333333328</v>
      </c>
      <c r="F122" s="232">
        <v>1437.0166666666664</v>
      </c>
      <c r="G122" s="232">
        <v>1430.8333333333328</v>
      </c>
      <c r="H122" s="232">
        <v>1463.7333333333329</v>
      </c>
      <c r="I122" s="232">
        <v>1469.9166666666667</v>
      </c>
      <c r="J122" s="232">
        <v>1480.1833333333329</v>
      </c>
      <c r="K122" s="231">
        <v>1459.65</v>
      </c>
      <c r="L122" s="231">
        <v>1443.2</v>
      </c>
      <c r="M122" s="231">
        <v>2.2929599999999999</v>
      </c>
      <c r="N122" s="1"/>
      <c r="O122" s="1"/>
    </row>
    <row r="123" spans="1:15" ht="12.75" customHeight="1">
      <c r="A123" s="30">
        <v>113</v>
      </c>
      <c r="B123" s="217" t="s">
        <v>331</v>
      </c>
      <c r="C123" s="231">
        <v>2301.1</v>
      </c>
      <c r="D123" s="232">
        <v>2291.2333333333331</v>
      </c>
      <c r="E123" s="232">
        <v>2276.4166666666661</v>
      </c>
      <c r="F123" s="232">
        <v>2251.7333333333331</v>
      </c>
      <c r="G123" s="232">
        <v>2236.9166666666661</v>
      </c>
      <c r="H123" s="232">
        <v>2315.9166666666661</v>
      </c>
      <c r="I123" s="232">
        <v>2330.7333333333327</v>
      </c>
      <c r="J123" s="232">
        <v>2355.4166666666661</v>
      </c>
      <c r="K123" s="231">
        <v>2306.0500000000002</v>
      </c>
      <c r="L123" s="231">
        <v>2266.5500000000002</v>
      </c>
      <c r="M123" s="231">
        <v>1.00607</v>
      </c>
      <c r="N123" s="1"/>
      <c r="O123" s="1"/>
    </row>
    <row r="124" spans="1:15" ht="12.75" customHeight="1">
      <c r="A124" s="30">
        <v>114</v>
      </c>
      <c r="B124" s="217" t="s">
        <v>89</v>
      </c>
      <c r="C124" s="231">
        <v>586.9</v>
      </c>
      <c r="D124" s="232">
        <v>589.20000000000005</v>
      </c>
      <c r="E124" s="232">
        <v>582.15000000000009</v>
      </c>
      <c r="F124" s="232">
        <v>577.40000000000009</v>
      </c>
      <c r="G124" s="232">
        <v>570.35000000000014</v>
      </c>
      <c r="H124" s="232">
        <v>593.95000000000005</v>
      </c>
      <c r="I124" s="232">
        <v>601</v>
      </c>
      <c r="J124" s="232">
        <v>605.75</v>
      </c>
      <c r="K124" s="231">
        <v>596.25</v>
      </c>
      <c r="L124" s="231">
        <v>584.45000000000005</v>
      </c>
      <c r="M124" s="231">
        <v>45.159239999999997</v>
      </c>
      <c r="N124" s="1"/>
      <c r="O124" s="1"/>
    </row>
    <row r="125" spans="1:15" ht="12.75" customHeight="1">
      <c r="A125" s="30">
        <v>115</v>
      </c>
      <c r="B125" s="217" t="s">
        <v>90</v>
      </c>
      <c r="C125" s="231">
        <v>889.9</v>
      </c>
      <c r="D125" s="232">
        <v>892.93333333333339</v>
      </c>
      <c r="E125" s="232">
        <v>881.96666666666681</v>
      </c>
      <c r="F125" s="232">
        <v>874.03333333333342</v>
      </c>
      <c r="G125" s="232">
        <v>863.06666666666683</v>
      </c>
      <c r="H125" s="232">
        <v>900.86666666666679</v>
      </c>
      <c r="I125" s="232">
        <v>911.83333333333348</v>
      </c>
      <c r="J125" s="232">
        <v>919.76666666666677</v>
      </c>
      <c r="K125" s="231">
        <v>903.9</v>
      </c>
      <c r="L125" s="231">
        <v>885</v>
      </c>
      <c r="M125" s="231">
        <v>4.2142099999999996</v>
      </c>
      <c r="N125" s="1"/>
      <c r="O125" s="1"/>
    </row>
    <row r="126" spans="1:15" ht="12.75" customHeight="1">
      <c r="A126" s="30">
        <v>116</v>
      </c>
      <c r="B126" s="217" t="s">
        <v>332</v>
      </c>
      <c r="C126" s="231">
        <v>974.5</v>
      </c>
      <c r="D126" s="232">
        <v>979.19999999999993</v>
      </c>
      <c r="E126" s="232">
        <v>958.39999999999986</v>
      </c>
      <c r="F126" s="232">
        <v>942.3</v>
      </c>
      <c r="G126" s="232">
        <v>921.49999999999989</v>
      </c>
      <c r="H126" s="232">
        <v>995.29999999999984</v>
      </c>
      <c r="I126" s="232">
        <v>1016.0999999999998</v>
      </c>
      <c r="J126" s="232">
        <v>1032.1999999999998</v>
      </c>
      <c r="K126" s="231">
        <v>1000</v>
      </c>
      <c r="L126" s="231">
        <v>963.1</v>
      </c>
      <c r="M126" s="231">
        <v>0.99080999999999997</v>
      </c>
      <c r="N126" s="1"/>
      <c r="O126" s="1"/>
    </row>
    <row r="127" spans="1:15" ht="12.75" customHeight="1">
      <c r="A127" s="30">
        <v>117</v>
      </c>
      <c r="B127" s="217" t="s">
        <v>246</v>
      </c>
      <c r="C127" s="231">
        <v>296.64999999999998</v>
      </c>
      <c r="D127" s="232">
        <v>295.55</v>
      </c>
      <c r="E127" s="232">
        <v>293.10000000000002</v>
      </c>
      <c r="F127" s="232">
        <v>289.55</v>
      </c>
      <c r="G127" s="232">
        <v>287.10000000000002</v>
      </c>
      <c r="H127" s="232">
        <v>299.10000000000002</v>
      </c>
      <c r="I127" s="232">
        <v>301.54999999999995</v>
      </c>
      <c r="J127" s="232">
        <v>305.10000000000002</v>
      </c>
      <c r="K127" s="231">
        <v>298</v>
      </c>
      <c r="L127" s="231">
        <v>292</v>
      </c>
      <c r="M127" s="231">
        <v>7.6488300000000002</v>
      </c>
      <c r="N127" s="1"/>
      <c r="O127" s="1"/>
    </row>
    <row r="128" spans="1:15" ht="12.75" customHeight="1">
      <c r="A128" s="30">
        <v>118</v>
      </c>
      <c r="B128" s="217" t="s">
        <v>92</v>
      </c>
      <c r="C128" s="231">
        <v>1579.35</v>
      </c>
      <c r="D128" s="232">
        <v>1577.8666666666668</v>
      </c>
      <c r="E128" s="232">
        <v>1566.7833333333335</v>
      </c>
      <c r="F128" s="232">
        <v>1554.2166666666667</v>
      </c>
      <c r="G128" s="232">
        <v>1543.1333333333334</v>
      </c>
      <c r="H128" s="232">
        <v>1590.4333333333336</v>
      </c>
      <c r="I128" s="232">
        <v>1601.5166666666667</v>
      </c>
      <c r="J128" s="232">
        <v>1614.0833333333337</v>
      </c>
      <c r="K128" s="231">
        <v>1588.95</v>
      </c>
      <c r="L128" s="231">
        <v>1565.3</v>
      </c>
      <c r="M128" s="231">
        <v>7.7897999999999996</v>
      </c>
      <c r="N128" s="1"/>
      <c r="O128" s="1"/>
    </row>
    <row r="129" spans="1:15" ht="12.75" customHeight="1">
      <c r="A129" s="30">
        <v>119</v>
      </c>
      <c r="B129" s="217" t="s">
        <v>333</v>
      </c>
      <c r="C129" s="231">
        <v>973.8</v>
      </c>
      <c r="D129" s="232">
        <v>964.9666666666667</v>
      </c>
      <c r="E129" s="232">
        <v>949.98333333333335</v>
      </c>
      <c r="F129" s="232">
        <v>926.16666666666663</v>
      </c>
      <c r="G129" s="232">
        <v>911.18333333333328</v>
      </c>
      <c r="H129" s="232">
        <v>988.78333333333342</v>
      </c>
      <c r="I129" s="232">
        <v>1003.7666666666668</v>
      </c>
      <c r="J129" s="232">
        <v>1027.5833333333335</v>
      </c>
      <c r="K129" s="231">
        <v>979.95</v>
      </c>
      <c r="L129" s="231">
        <v>941.15</v>
      </c>
      <c r="M129" s="231">
        <v>7.8469300000000004</v>
      </c>
      <c r="N129" s="1"/>
      <c r="O129" s="1"/>
    </row>
    <row r="130" spans="1:15" ht="12.75" customHeight="1">
      <c r="A130" s="30">
        <v>120</v>
      </c>
      <c r="B130" s="217" t="s">
        <v>335</v>
      </c>
      <c r="C130" s="231">
        <v>847.15</v>
      </c>
      <c r="D130" s="232">
        <v>852.46666666666658</v>
      </c>
      <c r="E130" s="232">
        <v>838.48333333333312</v>
      </c>
      <c r="F130" s="232">
        <v>829.81666666666649</v>
      </c>
      <c r="G130" s="232">
        <v>815.83333333333303</v>
      </c>
      <c r="H130" s="232">
        <v>861.13333333333321</v>
      </c>
      <c r="I130" s="232">
        <v>875.11666666666656</v>
      </c>
      <c r="J130" s="232">
        <v>883.7833333333333</v>
      </c>
      <c r="K130" s="231">
        <v>866.45</v>
      </c>
      <c r="L130" s="231">
        <v>843.8</v>
      </c>
      <c r="M130" s="231">
        <v>0.20738999999999999</v>
      </c>
      <c r="N130" s="1"/>
      <c r="O130" s="1"/>
    </row>
    <row r="131" spans="1:15" ht="12.75" customHeight="1">
      <c r="A131" s="30">
        <v>121</v>
      </c>
      <c r="B131" s="217" t="s">
        <v>97</v>
      </c>
      <c r="C131" s="231">
        <v>348.6</v>
      </c>
      <c r="D131" s="232">
        <v>350.61666666666662</v>
      </c>
      <c r="E131" s="232">
        <v>345.03333333333325</v>
      </c>
      <c r="F131" s="232">
        <v>341.46666666666664</v>
      </c>
      <c r="G131" s="232">
        <v>335.88333333333327</v>
      </c>
      <c r="H131" s="232">
        <v>354.18333333333322</v>
      </c>
      <c r="I131" s="232">
        <v>359.76666666666659</v>
      </c>
      <c r="J131" s="232">
        <v>363.3333333333332</v>
      </c>
      <c r="K131" s="231">
        <v>356.2</v>
      </c>
      <c r="L131" s="231">
        <v>347.05</v>
      </c>
      <c r="M131" s="231">
        <v>33.266069999999999</v>
      </c>
      <c r="N131" s="1"/>
      <c r="O131" s="1"/>
    </row>
    <row r="132" spans="1:15" ht="12.75" customHeight="1">
      <c r="A132" s="30">
        <v>122</v>
      </c>
      <c r="B132" s="217" t="s">
        <v>93</v>
      </c>
      <c r="C132" s="231">
        <v>533.20000000000005</v>
      </c>
      <c r="D132" s="232">
        <v>532.76666666666677</v>
      </c>
      <c r="E132" s="232">
        <v>530.03333333333353</v>
      </c>
      <c r="F132" s="232">
        <v>526.86666666666679</v>
      </c>
      <c r="G132" s="232">
        <v>524.13333333333355</v>
      </c>
      <c r="H132" s="232">
        <v>535.93333333333351</v>
      </c>
      <c r="I132" s="232">
        <v>538.66666666666686</v>
      </c>
      <c r="J132" s="232">
        <v>541.83333333333348</v>
      </c>
      <c r="K132" s="231">
        <v>535.5</v>
      </c>
      <c r="L132" s="231">
        <v>529.6</v>
      </c>
      <c r="M132" s="231">
        <v>9.2275399999999994</v>
      </c>
      <c r="N132" s="1"/>
      <c r="O132" s="1"/>
    </row>
    <row r="133" spans="1:15" ht="12.75" customHeight="1">
      <c r="A133" s="30">
        <v>123</v>
      </c>
      <c r="B133" s="217" t="s">
        <v>247</v>
      </c>
      <c r="C133" s="231">
        <v>1912.95</v>
      </c>
      <c r="D133" s="232">
        <v>1897.3333333333333</v>
      </c>
      <c r="E133" s="232">
        <v>1875.6666666666665</v>
      </c>
      <c r="F133" s="232">
        <v>1838.3833333333332</v>
      </c>
      <c r="G133" s="232">
        <v>1816.7166666666665</v>
      </c>
      <c r="H133" s="232">
        <v>1934.6166666666666</v>
      </c>
      <c r="I133" s="232">
        <v>1956.2833333333331</v>
      </c>
      <c r="J133" s="232">
        <v>1993.5666666666666</v>
      </c>
      <c r="K133" s="231">
        <v>1919</v>
      </c>
      <c r="L133" s="231">
        <v>1860.05</v>
      </c>
      <c r="M133" s="231">
        <v>4.8320800000000004</v>
      </c>
      <c r="N133" s="1"/>
      <c r="O133" s="1"/>
    </row>
    <row r="134" spans="1:15" ht="12.75" customHeight="1">
      <c r="A134" s="30">
        <v>124</v>
      </c>
      <c r="B134" s="217" t="s">
        <v>853</v>
      </c>
      <c r="C134" s="231">
        <v>626.65</v>
      </c>
      <c r="D134" s="232">
        <v>627.18333333333328</v>
      </c>
      <c r="E134" s="232">
        <v>619.46666666666658</v>
      </c>
      <c r="F134" s="232">
        <v>612.2833333333333</v>
      </c>
      <c r="G134" s="232">
        <v>604.56666666666661</v>
      </c>
      <c r="H134" s="232">
        <v>634.36666666666656</v>
      </c>
      <c r="I134" s="232">
        <v>642.08333333333326</v>
      </c>
      <c r="J134" s="232">
        <v>649.26666666666654</v>
      </c>
      <c r="K134" s="231">
        <v>634.9</v>
      </c>
      <c r="L134" s="231">
        <v>620</v>
      </c>
      <c r="M134" s="231">
        <v>1.99116</v>
      </c>
      <c r="N134" s="1"/>
      <c r="O134" s="1"/>
    </row>
    <row r="135" spans="1:15" ht="12.75" customHeight="1">
      <c r="A135" s="30">
        <v>125</v>
      </c>
      <c r="B135" s="217" t="s">
        <v>94</v>
      </c>
      <c r="C135" s="231">
        <v>1795.45</v>
      </c>
      <c r="D135" s="232">
        <v>1793.5666666666666</v>
      </c>
      <c r="E135" s="232">
        <v>1772.8833333333332</v>
      </c>
      <c r="F135" s="232">
        <v>1750.3166666666666</v>
      </c>
      <c r="G135" s="232">
        <v>1729.6333333333332</v>
      </c>
      <c r="H135" s="232">
        <v>1816.1333333333332</v>
      </c>
      <c r="I135" s="232">
        <v>1836.8166666666666</v>
      </c>
      <c r="J135" s="232">
        <v>1859.3833333333332</v>
      </c>
      <c r="K135" s="231">
        <v>1814.25</v>
      </c>
      <c r="L135" s="231">
        <v>1771</v>
      </c>
      <c r="M135" s="231">
        <v>3.4952200000000002</v>
      </c>
      <c r="N135" s="1"/>
      <c r="O135" s="1"/>
    </row>
    <row r="136" spans="1:15" ht="12.75" customHeight="1">
      <c r="A136" s="30">
        <v>126</v>
      </c>
      <c r="B136" s="217" t="s">
        <v>846</v>
      </c>
      <c r="C136" s="231">
        <v>335.9</v>
      </c>
      <c r="D136" s="232">
        <v>339.36666666666662</v>
      </c>
      <c r="E136" s="232">
        <v>331.03333333333325</v>
      </c>
      <c r="F136" s="232">
        <v>326.16666666666663</v>
      </c>
      <c r="G136" s="232">
        <v>317.83333333333326</v>
      </c>
      <c r="H136" s="232">
        <v>344.23333333333323</v>
      </c>
      <c r="I136" s="232">
        <v>352.56666666666661</v>
      </c>
      <c r="J136" s="232">
        <v>357.43333333333322</v>
      </c>
      <c r="K136" s="231">
        <v>347.7</v>
      </c>
      <c r="L136" s="231">
        <v>334.5</v>
      </c>
      <c r="M136" s="231">
        <v>161.49472</v>
      </c>
      <c r="N136" s="1"/>
      <c r="O136" s="1"/>
    </row>
    <row r="137" spans="1:15" ht="12.75" customHeight="1">
      <c r="A137" s="30">
        <v>127</v>
      </c>
      <c r="B137" s="217" t="s">
        <v>336</v>
      </c>
      <c r="C137" s="231">
        <v>189.05</v>
      </c>
      <c r="D137" s="232">
        <v>190.33333333333334</v>
      </c>
      <c r="E137" s="232">
        <v>186.7166666666667</v>
      </c>
      <c r="F137" s="232">
        <v>184.38333333333335</v>
      </c>
      <c r="G137" s="232">
        <v>180.76666666666671</v>
      </c>
      <c r="H137" s="232">
        <v>192.66666666666669</v>
      </c>
      <c r="I137" s="232">
        <v>196.2833333333333</v>
      </c>
      <c r="J137" s="232">
        <v>198.61666666666667</v>
      </c>
      <c r="K137" s="231">
        <v>193.95</v>
      </c>
      <c r="L137" s="231">
        <v>188</v>
      </c>
      <c r="M137" s="231">
        <v>16.43064</v>
      </c>
      <c r="N137" s="1"/>
      <c r="O137" s="1"/>
    </row>
    <row r="138" spans="1:15" ht="12.75" customHeight="1">
      <c r="A138" s="30">
        <v>128</v>
      </c>
      <c r="B138" s="217" t="s">
        <v>815</v>
      </c>
      <c r="C138" s="231">
        <v>152.30000000000001</v>
      </c>
      <c r="D138" s="232">
        <v>152.53333333333333</v>
      </c>
      <c r="E138" s="232">
        <v>151.06666666666666</v>
      </c>
      <c r="F138" s="232">
        <v>149.83333333333334</v>
      </c>
      <c r="G138" s="232">
        <v>148.36666666666667</v>
      </c>
      <c r="H138" s="232">
        <v>153.76666666666665</v>
      </c>
      <c r="I138" s="232">
        <v>155.23333333333329</v>
      </c>
      <c r="J138" s="232">
        <v>156.46666666666664</v>
      </c>
      <c r="K138" s="231">
        <v>154</v>
      </c>
      <c r="L138" s="231">
        <v>151.30000000000001</v>
      </c>
      <c r="M138" s="231">
        <v>6.0734000000000004</v>
      </c>
      <c r="N138" s="1"/>
      <c r="O138" s="1"/>
    </row>
    <row r="139" spans="1:15" ht="12.75" customHeight="1">
      <c r="A139" s="30">
        <v>129</v>
      </c>
      <c r="B139" s="217" t="s">
        <v>248</v>
      </c>
      <c r="C139" s="231">
        <v>32.6</v>
      </c>
      <c r="D139" s="232">
        <v>32.6</v>
      </c>
      <c r="E139" s="232">
        <v>32.35</v>
      </c>
      <c r="F139" s="232">
        <v>32.1</v>
      </c>
      <c r="G139" s="232">
        <v>31.85</v>
      </c>
      <c r="H139" s="232">
        <v>32.85</v>
      </c>
      <c r="I139" s="232">
        <v>33.1</v>
      </c>
      <c r="J139" s="232">
        <v>33.35</v>
      </c>
      <c r="K139" s="231">
        <v>32.85</v>
      </c>
      <c r="L139" s="231">
        <v>32.35</v>
      </c>
      <c r="M139" s="231">
        <v>8.0530799999999996</v>
      </c>
      <c r="N139" s="1"/>
      <c r="O139" s="1"/>
    </row>
    <row r="140" spans="1:15" ht="12.75" customHeight="1">
      <c r="A140" s="30">
        <v>130</v>
      </c>
      <c r="B140" s="217" t="s">
        <v>337</v>
      </c>
      <c r="C140" s="231">
        <v>202.4</v>
      </c>
      <c r="D140" s="232">
        <v>203.26666666666665</v>
      </c>
      <c r="E140" s="232">
        <v>200.3833333333333</v>
      </c>
      <c r="F140" s="232">
        <v>198.36666666666665</v>
      </c>
      <c r="G140" s="232">
        <v>195.48333333333329</v>
      </c>
      <c r="H140" s="232">
        <v>205.2833333333333</v>
      </c>
      <c r="I140" s="232">
        <v>208.16666666666663</v>
      </c>
      <c r="J140" s="232">
        <v>210.18333333333331</v>
      </c>
      <c r="K140" s="231">
        <v>206.15</v>
      </c>
      <c r="L140" s="231">
        <v>201.25</v>
      </c>
      <c r="M140" s="231">
        <v>1.8351500000000001</v>
      </c>
      <c r="N140" s="1"/>
      <c r="O140" s="1"/>
    </row>
    <row r="141" spans="1:15" ht="12.75" customHeight="1">
      <c r="A141" s="30">
        <v>131</v>
      </c>
      <c r="B141" s="217" t="s">
        <v>95</v>
      </c>
      <c r="C141" s="231">
        <v>2920.55</v>
      </c>
      <c r="D141" s="232">
        <v>2920.5</v>
      </c>
      <c r="E141" s="232">
        <v>2904.4</v>
      </c>
      <c r="F141" s="232">
        <v>2888.25</v>
      </c>
      <c r="G141" s="232">
        <v>2872.15</v>
      </c>
      <c r="H141" s="232">
        <v>2936.65</v>
      </c>
      <c r="I141" s="232">
        <v>2952.7500000000005</v>
      </c>
      <c r="J141" s="232">
        <v>2968.9</v>
      </c>
      <c r="K141" s="231">
        <v>2936.6</v>
      </c>
      <c r="L141" s="231">
        <v>2904.35</v>
      </c>
      <c r="M141" s="231">
        <v>4.6136799999999996</v>
      </c>
      <c r="N141" s="1"/>
      <c r="O141" s="1"/>
    </row>
    <row r="142" spans="1:15" ht="12.75" customHeight="1">
      <c r="A142" s="30">
        <v>132</v>
      </c>
      <c r="B142" s="217" t="s">
        <v>249</v>
      </c>
      <c r="C142" s="231">
        <v>2644.2</v>
      </c>
      <c r="D142" s="232">
        <v>2663.8166666666666</v>
      </c>
      <c r="E142" s="232">
        <v>2616.583333333333</v>
      </c>
      <c r="F142" s="232">
        <v>2588.9666666666662</v>
      </c>
      <c r="G142" s="232">
        <v>2541.7333333333327</v>
      </c>
      <c r="H142" s="232">
        <v>2691.4333333333334</v>
      </c>
      <c r="I142" s="232">
        <v>2738.666666666667</v>
      </c>
      <c r="J142" s="232">
        <v>2766.2833333333338</v>
      </c>
      <c r="K142" s="231">
        <v>2711.05</v>
      </c>
      <c r="L142" s="231">
        <v>2636.2</v>
      </c>
      <c r="M142" s="231">
        <v>2.7086700000000001</v>
      </c>
      <c r="N142" s="1"/>
      <c r="O142" s="1"/>
    </row>
    <row r="143" spans="1:15" ht="12.75" customHeight="1">
      <c r="A143" s="30">
        <v>133</v>
      </c>
      <c r="B143" s="217" t="s">
        <v>143</v>
      </c>
      <c r="C143" s="231">
        <v>1939.8</v>
      </c>
      <c r="D143" s="232">
        <v>1945.6333333333332</v>
      </c>
      <c r="E143" s="232">
        <v>1906.5166666666664</v>
      </c>
      <c r="F143" s="232">
        <v>1873.2333333333331</v>
      </c>
      <c r="G143" s="232">
        <v>1834.1166666666663</v>
      </c>
      <c r="H143" s="232">
        <v>1978.9166666666665</v>
      </c>
      <c r="I143" s="232">
        <v>2018.0333333333333</v>
      </c>
      <c r="J143" s="232">
        <v>2051.3166666666666</v>
      </c>
      <c r="K143" s="231">
        <v>1984.75</v>
      </c>
      <c r="L143" s="231">
        <v>1912.35</v>
      </c>
      <c r="M143" s="231">
        <v>1.8402400000000001</v>
      </c>
      <c r="N143" s="1"/>
      <c r="O143" s="1"/>
    </row>
    <row r="144" spans="1:15" ht="12.75" customHeight="1">
      <c r="A144" s="30">
        <v>134</v>
      </c>
      <c r="B144" s="217" t="s">
        <v>98</v>
      </c>
      <c r="C144" s="231">
        <v>4476.7</v>
      </c>
      <c r="D144" s="232">
        <v>4488.7666666666664</v>
      </c>
      <c r="E144" s="232">
        <v>4457.333333333333</v>
      </c>
      <c r="F144" s="232">
        <v>4437.9666666666662</v>
      </c>
      <c r="G144" s="232">
        <v>4406.5333333333328</v>
      </c>
      <c r="H144" s="232">
        <v>4508.1333333333332</v>
      </c>
      <c r="I144" s="232">
        <v>4539.5666666666675</v>
      </c>
      <c r="J144" s="232">
        <v>4558.9333333333334</v>
      </c>
      <c r="K144" s="231">
        <v>4520.2</v>
      </c>
      <c r="L144" s="231">
        <v>4469.3999999999996</v>
      </c>
      <c r="M144" s="231">
        <v>1.76461</v>
      </c>
      <c r="N144" s="1"/>
      <c r="O144" s="1"/>
    </row>
    <row r="145" spans="1:15" ht="12.75" customHeight="1">
      <c r="A145" s="30">
        <v>135</v>
      </c>
      <c r="B145" s="217" t="s">
        <v>338</v>
      </c>
      <c r="C145" s="231">
        <v>501.9</v>
      </c>
      <c r="D145" s="232">
        <v>507.34999999999997</v>
      </c>
      <c r="E145" s="232">
        <v>494.59999999999991</v>
      </c>
      <c r="F145" s="232">
        <v>487.29999999999995</v>
      </c>
      <c r="G145" s="232">
        <v>474.5499999999999</v>
      </c>
      <c r="H145" s="232">
        <v>514.64999999999986</v>
      </c>
      <c r="I145" s="232">
        <v>527.40000000000009</v>
      </c>
      <c r="J145" s="232">
        <v>534.69999999999993</v>
      </c>
      <c r="K145" s="231">
        <v>520.1</v>
      </c>
      <c r="L145" s="231">
        <v>500.05</v>
      </c>
      <c r="M145" s="231">
        <v>1.12066</v>
      </c>
      <c r="N145" s="1"/>
      <c r="O145" s="1"/>
    </row>
    <row r="146" spans="1:15" ht="12.75" customHeight="1">
      <c r="A146" s="30">
        <v>136</v>
      </c>
      <c r="B146" s="217" t="s">
        <v>339</v>
      </c>
      <c r="C146" s="231">
        <v>156.6</v>
      </c>
      <c r="D146" s="232">
        <v>158.38333333333333</v>
      </c>
      <c r="E146" s="232">
        <v>154.36666666666665</v>
      </c>
      <c r="F146" s="232">
        <v>152.13333333333333</v>
      </c>
      <c r="G146" s="232">
        <v>148.11666666666665</v>
      </c>
      <c r="H146" s="232">
        <v>160.61666666666665</v>
      </c>
      <c r="I146" s="232">
        <v>164.6333333333333</v>
      </c>
      <c r="J146" s="232">
        <v>166.86666666666665</v>
      </c>
      <c r="K146" s="231">
        <v>162.4</v>
      </c>
      <c r="L146" s="231">
        <v>156.15</v>
      </c>
      <c r="M146" s="231">
        <v>3.2827999999999999</v>
      </c>
      <c r="N146" s="1"/>
      <c r="O146" s="1"/>
    </row>
    <row r="147" spans="1:15" ht="12.75" customHeight="1">
      <c r="A147" s="30">
        <v>137</v>
      </c>
      <c r="B147" s="217" t="s">
        <v>340</v>
      </c>
      <c r="C147" s="231">
        <v>164.4</v>
      </c>
      <c r="D147" s="232">
        <v>162.75</v>
      </c>
      <c r="E147" s="232">
        <v>159.65</v>
      </c>
      <c r="F147" s="232">
        <v>154.9</v>
      </c>
      <c r="G147" s="232">
        <v>151.80000000000001</v>
      </c>
      <c r="H147" s="232">
        <v>167.5</v>
      </c>
      <c r="I147" s="232">
        <v>170.60000000000002</v>
      </c>
      <c r="J147" s="232">
        <v>175.35</v>
      </c>
      <c r="K147" s="231">
        <v>165.85</v>
      </c>
      <c r="L147" s="231">
        <v>158</v>
      </c>
      <c r="M147" s="231">
        <v>9.1031499999999994</v>
      </c>
      <c r="N147" s="1"/>
      <c r="O147" s="1"/>
    </row>
    <row r="148" spans="1:15" ht="12.75" customHeight="1">
      <c r="A148" s="30">
        <v>138</v>
      </c>
      <c r="B148" s="217" t="s">
        <v>816</v>
      </c>
      <c r="C148" s="231">
        <v>47</v>
      </c>
      <c r="D148" s="232">
        <v>47.35</v>
      </c>
      <c r="E148" s="232">
        <v>46.400000000000006</v>
      </c>
      <c r="F148" s="232">
        <v>45.800000000000004</v>
      </c>
      <c r="G148" s="232">
        <v>44.850000000000009</v>
      </c>
      <c r="H148" s="232">
        <v>47.95</v>
      </c>
      <c r="I148" s="232">
        <v>48.900000000000006</v>
      </c>
      <c r="J148" s="232">
        <v>49.5</v>
      </c>
      <c r="K148" s="231">
        <v>48.3</v>
      </c>
      <c r="L148" s="231">
        <v>46.75</v>
      </c>
      <c r="M148" s="231">
        <v>59.756990000000002</v>
      </c>
      <c r="N148" s="1"/>
      <c r="O148" s="1"/>
    </row>
    <row r="149" spans="1:15" ht="12.75" customHeight="1">
      <c r="A149" s="30">
        <v>139</v>
      </c>
      <c r="B149" s="217" t="s">
        <v>341</v>
      </c>
      <c r="C149" s="231">
        <v>63.5</v>
      </c>
      <c r="D149" s="232">
        <v>63.316666666666663</v>
      </c>
      <c r="E149" s="232">
        <v>62.683333333333323</v>
      </c>
      <c r="F149" s="232">
        <v>61.86666666666666</v>
      </c>
      <c r="G149" s="232">
        <v>61.23333333333332</v>
      </c>
      <c r="H149" s="232">
        <v>64.133333333333326</v>
      </c>
      <c r="I149" s="232">
        <v>64.766666666666666</v>
      </c>
      <c r="J149" s="232">
        <v>65.583333333333329</v>
      </c>
      <c r="K149" s="231">
        <v>63.95</v>
      </c>
      <c r="L149" s="231">
        <v>62.5</v>
      </c>
      <c r="M149" s="231">
        <v>9.32423</v>
      </c>
      <c r="N149" s="1"/>
      <c r="O149" s="1"/>
    </row>
    <row r="150" spans="1:15" ht="12.75" customHeight="1">
      <c r="A150" s="30">
        <v>140</v>
      </c>
      <c r="B150" s="217" t="s">
        <v>99</v>
      </c>
      <c r="C150" s="231">
        <v>3249.7</v>
      </c>
      <c r="D150" s="232">
        <v>3244.9833333333336</v>
      </c>
      <c r="E150" s="232">
        <v>3219.8166666666671</v>
      </c>
      <c r="F150" s="232">
        <v>3189.9333333333334</v>
      </c>
      <c r="G150" s="232">
        <v>3164.7666666666669</v>
      </c>
      <c r="H150" s="232">
        <v>3274.8666666666672</v>
      </c>
      <c r="I150" s="232">
        <v>3300.0333333333333</v>
      </c>
      <c r="J150" s="232">
        <v>3329.9166666666674</v>
      </c>
      <c r="K150" s="231">
        <v>3270.15</v>
      </c>
      <c r="L150" s="231">
        <v>3215.1</v>
      </c>
      <c r="M150" s="231">
        <v>5.7037899999999997</v>
      </c>
      <c r="N150" s="1"/>
      <c r="O150" s="1"/>
    </row>
    <row r="151" spans="1:15" ht="12.75" customHeight="1">
      <c r="A151" s="30">
        <v>141</v>
      </c>
      <c r="B151" s="217" t="s">
        <v>342</v>
      </c>
      <c r="C151" s="231">
        <v>462.55</v>
      </c>
      <c r="D151" s="232">
        <v>460.61666666666662</v>
      </c>
      <c r="E151" s="232">
        <v>454.48333333333323</v>
      </c>
      <c r="F151" s="232">
        <v>446.41666666666663</v>
      </c>
      <c r="G151" s="232">
        <v>440.28333333333325</v>
      </c>
      <c r="H151" s="232">
        <v>468.68333333333322</v>
      </c>
      <c r="I151" s="232">
        <v>474.81666666666655</v>
      </c>
      <c r="J151" s="232">
        <v>482.88333333333321</v>
      </c>
      <c r="K151" s="231">
        <v>466.75</v>
      </c>
      <c r="L151" s="231">
        <v>452.55</v>
      </c>
      <c r="M151" s="231">
        <v>2.5177100000000001</v>
      </c>
      <c r="N151" s="1"/>
      <c r="O151" s="1"/>
    </row>
    <row r="152" spans="1:15" ht="12.75" customHeight="1">
      <c r="A152" s="30">
        <v>142</v>
      </c>
      <c r="B152" s="217" t="s">
        <v>250</v>
      </c>
      <c r="C152" s="231">
        <v>392.5</v>
      </c>
      <c r="D152" s="232">
        <v>391.66666666666669</v>
      </c>
      <c r="E152" s="232">
        <v>387.38333333333338</v>
      </c>
      <c r="F152" s="232">
        <v>382.26666666666671</v>
      </c>
      <c r="G152" s="232">
        <v>377.98333333333341</v>
      </c>
      <c r="H152" s="232">
        <v>396.78333333333336</v>
      </c>
      <c r="I152" s="232">
        <v>401.06666666666666</v>
      </c>
      <c r="J152" s="232">
        <v>406.18333333333334</v>
      </c>
      <c r="K152" s="231">
        <v>395.95</v>
      </c>
      <c r="L152" s="231">
        <v>386.55</v>
      </c>
      <c r="M152" s="231">
        <v>2.4671799999999999</v>
      </c>
      <c r="N152" s="1"/>
      <c r="O152" s="1"/>
    </row>
    <row r="153" spans="1:15" ht="12.75" customHeight="1">
      <c r="A153" s="30">
        <v>143</v>
      </c>
      <c r="B153" s="217" t="s">
        <v>251</v>
      </c>
      <c r="C153" s="231">
        <v>1325.95</v>
      </c>
      <c r="D153" s="232">
        <v>1325.1833333333334</v>
      </c>
      <c r="E153" s="232">
        <v>1310.7666666666669</v>
      </c>
      <c r="F153" s="232">
        <v>1295.5833333333335</v>
      </c>
      <c r="G153" s="232">
        <v>1281.166666666667</v>
      </c>
      <c r="H153" s="232">
        <v>1340.3666666666668</v>
      </c>
      <c r="I153" s="232">
        <v>1354.7833333333333</v>
      </c>
      <c r="J153" s="232">
        <v>1369.9666666666667</v>
      </c>
      <c r="K153" s="231">
        <v>1339.6</v>
      </c>
      <c r="L153" s="231">
        <v>1310</v>
      </c>
      <c r="M153" s="231">
        <v>0.14638000000000001</v>
      </c>
      <c r="N153" s="1"/>
      <c r="O153" s="1"/>
    </row>
    <row r="154" spans="1:15" ht="12.75" customHeight="1">
      <c r="A154" s="30">
        <v>144</v>
      </c>
      <c r="B154" s="217" t="s">
        <v>343</v>
      </c>
      <c r="C154" s="231">
        <v>73.099999999999994</v>
      </c>
      <c r="D154" s="232">
        <v>73.516666666666666</v>
      </c>
      <c r="E154" s="232">
        <v>72.533333333333331</v>
      </c>
      <c r="F154" s="232">
        <v>71.966666666666669</v>
      </c>
      <c r="G154" s="232">
        <v>70.983333333333334</v>
      </c>
      <c r="H154" s="232">
        <v>74.083333333333329</v>
      </c>
      <c r="I154" s="232">
        <v>75.066666666666649</v>
      </c>
      <c r="J154" s="232">
        <v>75.633333333333326</v>
      </c>
      <c r="K154" s="231">
        <v>74.5</v>
      </c>
      <c r="L154" s="231">
        <v>72.95</v>
      </c>
      <c r="M154" s="231">
        <v>7.76403</v>
      </c>
      <c r="N154" s="1"/>
      <c r="O154" s="1"/>
    </row>
    <row r="155" spans="1:15" ht="12.75" customHeight="1">
      <c r="A155" s="30">
        <v>145</v>
      </c>
      <c r="B155" s="217" t="s">
        <v>772</v>
      </c>
      <c r="C155" s="231">
        <v>63.9</v>
      </c>
      <c r="D155" s="232">
        <v>63.25</v>
      </c>
      <c r="E155" s="232">
        <v>62.5</v>
      </c>
      <c r="F155" s="232">
        <v>61.1</v>
      </c>
      <c r="G155" s="232">
        <v>60.35</v>
      </c>
      <c r="H155" s="232">
        <v>64.650000000000006</v>
      </c>
      <c r="I155" s="232">
        <v>65.400000000000006</v>
      </c>
      <c r="J155" s="232">
        <v>66.8</v>
      </c>
      <c r="K155" s="231">
        <v>64</v>
      </c>
      <c r="L155" s="231">
        <v>61.85</v>
      </c>
      <c r="M155" s="231">
        <v>52.210169999999998</v>
      </c>
      <c r="N155" s="1"/>
      <c r="O155" s="1"/>
    </row>
    <row r="156" spans="1:15" ht="12.75" customHeight="1">
      <c r="A156" s="30">
        <v>146</v>
      </c>
      <c r="B156" s="217" t="s">
        <v>100</v>
      </c>
      <c r="C156" s="231">
        <v>2087.9</v>
      </c>
      <c r="D156" s="232">
        <v>2095.6333333333332</v>
      </c>
      <c r="E156" s="232">
        <v>2071.2666666666664</v>
      </c>
      <c r="F156" s="232">
        <v>2054.6333333333332</v>
      </c>
      <c r="G156" s="232">
        <v>2030.2666666666664</v>
      </c>
      <c r="H156" s="232">
        <v>2112.2666666666664</v>
      </c>
      <c r="I156" s="232">
        <v>2136.6333333333332</v>
      </c>
      <c r="J156" s="232">
        <v>2153.2666666666664</v>
      </c>
      <c r="K156" s="231">
        <v>2120</v>
      </c>
      <c r="L156" s="231">
        <v>2079</v>
      </c>
      <c r="M156" s="231">
        <v>2.2816299999999998</v>
      </c>
      <c r="N156" s="1"/>
      <c r="O156" s="1"/>
    </row>
    <row r="157" spans="1:15" ht="12.75" customHeight="1">
      <c r="A157" s="30">
        <v>147</v>
      </c>
      <c r="B157" s="217" t="s">
        <v>101</v>
      </c>
      <c r="C157" s="231">
        <v>173.65</v>
      </c>
      <c r="D157" s="232">
        <v>174.65</v>
      </c>
      <c r="E157" s="232">
        <v>172</v>
      </c>
      <c r="F157" s="232">
        <v>170.35</v>
      </c>
      <c r="G157" s="232">
        <v>167.7</v>
      </c>
      <c r="H157" s="232">
        <v>176.3</v>
      </c>
      <c r="I157" s="232">
        <v>178.95000000000005</v>
      </c>
      <c r="J157" s="232">
        <v>180.60000000000002</v>
      </c>
      <c r="K157" s="231">
        <v>177.3</v>
      </c>
      <c r="L157" s="231">
        <v>173</v>
      </c>
      <c r="M157" s="231">
        <v>16.884160000000001</v>
      </c>
      <c r="N157" s="1"/>
      <c r="O157" s="1"/>
    </row>
    <row r="158" spans="1:15" ht="12.75" customHeight="1">
      <c r="A158" s="30">
        <v>148</v>
      </c>
      <c r="B158" s="217" t="s">
        <v>344</v>
      </c>
      <c r="C158" s="231">
        <v>269.89999999999998</v>
      </c>
      <c r="D158" s="232">
        <v>269.98333333333335</v>
      </c>
      <c r="E158" s="232">
        <v>267.9666666666667</v>
      </c>
      <c r="F158" s="232">
        <v>266.03333333333336</v>
      </c>
      <c r="G158" s="232">
        <v>264.01666666666671</v>
      </c>
      <c r="H158" s="232">
        <v>271.91666666666669</v>
      </c>
      <c r="I158" s="232">
        <v>273.93333333333334</v>
      </c>
      <c r="J158" s="232">
        <v>275.86666666666667</v>
      </c>
      <c r="K158" s="231">
        <v>272</v>
      </c>
      <c r="L158" s="231">
        <v>268.05</v>
      </c>
      <c r="M158" s="231">
        <v>0.49962000000000001</v>
      </c>
      <c r="N158" s="1"/>
      <c r="O158" s="1"/>
    </row>
    <row r="159" spans="1:15" ht="12.75" customHeight="1">
      <c r="A159" s="30">
        <v>149</v>
      </c>
      <c r="B159" s="217" t="s">
        <v>805</v>
      </c>
      <c r="C159" s="231">
        <v>144.30000000000001</v>
      </c>
      <c r="D159" s="232">
        <v>144.60000000000002</v>
      </c>
      <c r="E159" s="232">
        <v>142.30000000000004</v>
      </c>
      <c r="F159" s="232">
        <v>140.30000000000001</v>
      </c>
      <c r="G159" s="232">
        <v>138.00000000000003</v>
      </c>
      <c r="H159" s="232">
        <v>146.60000000000005</v>
      </c>
      <c r="I159" s="232">
        <v>148.9</v>
      </c>
      <c r="J159" s="232">
        <v>150.90000000000006</v>
      </c>
      <c r="K159" s="231">
        <v>146.9</v>
      </c>
      <c r="L159" s="231">
        <v>142.6</v>
      </c>
      <c r="M159" s="231">
        <v>68.983779999999996</v>
      </c>
      <c r="N159" s="1"/>
      <c r="O159" s="1"/>
    </row>
    <row r="160" spans="1:15" ht="12.75" customHeight="1">
      <c r="A160" s="30">
        <v>150</v>
      </c>
      <c r="B160" s="217" t="s">
        <v>102</v>
      </c>
      <c r="C160" s="231">
        <v>125.2</v>
      </c>
      <c r="D160" s="232">
        <v>125.75</v>
      </c>
      <c r="E160" s="232">
        <v>124.25</v>
      </c>
      <c r="F160" s="232">
        <v>123.3</v>
      </c>
      <c r="G160" s="232">
        <v>121.8</v>
      </c>
      <c r="H160" s="232">
        <v>126.7</v>
      </c>
      <c r="I160" s="232">
        <v>128.19999999999999</v>
      </c>
      <c r="J160" s="232">
        <v>129.15</v>
      </c>
      <c r="K160" s="231">
        <v>127.25</v>
      </c>
      <c r="L160" s="231">
        <v>124.8</v>
      </c>
      <c r="M160" s="231">
        <v>52.833509999999997</v>
      </c>
      <c r="N160" s="1"/>
      <c r="O160" s="1"/>
    </row>
    <row r="161" spans="1:15" ht="12.75" customHeight="1">
      <c r="A161" s="30">
        <v>151</v>
      </c>
      <c r="B161" s="217" t="s">
        <v>773</v>
      </c>
      <c r="C161" s="231">
        <v>225.95</v>
      </c>
      <c r="D161" s="232">
        <v>228.21666666666667</v>
      </c>
      <c r="E161" s="232">
        <v>222.73333333333335</v>
      </c>
      <c r="F161" s="232">
        <v>219.51666666666668</v>
      </c>
      <c r="G161" s="232">
        <v>214.03333333333336</v>
      </c>
      <c r="H161" s="232">
        <v>231.43333333333334</v>
      </c>
      <c r="I161" s="232">
        <v>236.91666666666663</v>
      </c>
      <c r="J161" s="232">
        <v>240.13333333333333</v>
      </c>
      <c r="K161" s="231">
        <v>233.7</v>
      </c>
      <c r="L161" s="231">
        <v>225</v>
      </c>
      <c r="M161" s="231">
        <v>3.2172999999999998</v>
      </c>
      <c r="N161" s="1"/>
      <c r="O161" s="1"/>
    </row>
    <row r="162" spans="1:15" ht="12.75" customHeight="1">
      <c r="A162" s="30">
        <v>152</v>
      </c>
      <c r="B162" s="217" t="s">
        <v>345</v>
      </c>
      <c r="C162" s="231">
        <v>4849.95</v>
      </c>
      <c r="D162" s="232">
        <v>4885.3166666666666</v>
      </c>
      <c r="E162" s="232">
        <v>4770.6333333333332</v>
      </c>
      <c r="F162" s="232">
        <v>4691.3166666666666</v>
      </c>
      <c r="G162" s="232">
        <v>4576.6333333333332</v>
      </c>
      <c r="H162" s="232">
        <v>4964.6333333333332</v>
      </c>
      <c r="I162" s="232">
        <v>5079.3166666666657</v>
      </c>
      <c r="J162" s="232">
        <v>5158.6333333333332</v>
      </c>
      <c r="K162" s="231">
        <v>5000</v>
      </c>
      <c r="L162" s="231">
        <v>4806</v>
      </c>
      <c r="M162" s="231">
        <v>0.33844999999999997</v>
      </c>
      <c r="N162" s="1"/>
      <c r="O162" s="1"/>
    </row>
    <row r="163" spans="1:15" ht="12.75" customHeight="1">
      <c r="A163" s="30">
        <v>153</v>
      </c>
      <c r="B163" s="217" t="s">
        <v>346</v>
      </c>
      <c r="C163" s="231">
        <v>661.5</v>
      </c>
      <c r="D163" s="232">
        <v>668.63333333333333</v>
      </c>
      <c r="E163" s="232">
        <v>641.36666666666667</v>
      </c>
      <c r="F163" s="232">
        <v>621.23333333333335</v>
      </c>
      <c r="G163" s="232">
        <v>593.9666666666667</v>
      </c>
      <c r="H163" s="232">
        <v>688.76666666666665</v>
      </c>
      <c r="I163" s="232">
        <v>716.0333333333333</v>
      </c>
      <c r="J163" s="232">
        <v>736.16666666666663</v>
      </c>
      <c r="K163" s="231">
        <v>695.9</v>
      </c>
      <c r="L163" s="231">
        <v>648.5</v>
      </c>
      <c r="M163" s="231">
        <v>10.269299999999999</v>
      </c>
      <c r="N163" s="1"/>
      <c r="O163" s="1"/>
    </row>
    <row r="164" spans="1:15" ht="12.75" customHeight="1">
      <c r="A164" s="30">
        <v>154</v>
      </c>
      <c r="B164" s="217" t="s">
        <v>347</v>
      </c>
      <c r="C164" s="231">
        <v>169.75</v>
      </c>
      <c r="D164" s="232">
        <v>170.18333333333331</v>
      </c>
      <c r="E164" s="232">
        <v>166.66666666666663</v>
      </c>
      <c r="F164" s="232">
        <v>163.58333333333331</v>
      </c>
      <c r="G164" s="232">
        <v>160.06666666666663</v>
      </c>
      <c r="H164" s="232">
        <v>173.26666666666662</v>
      </c>
      <c r="I164" s="232">
        <v>176.78333333333333</v>
      </c>
      <c r="J164" s="232">
        <v>179.86666666666662</v>
      </c>
      <c r="K164" s="231">
        <v>173.7</v>
      </c>
      <c r="L164" s="231">
        <v>167.1</v>
      </c>
      <c r="M164" s="231">
        <v>3.5230899999999998</v>
      </c>
      <c r="N164" s="1"/>
      <c r="O164" s="1"/>
    </row>
    <row r="165" spans="1:15" ht="12.75" customHeight="1">
      <c r="A165" s="30">
        <v>155</v>
      </c>
      <c r="B165" s="217" t="s">
        <v>348</v>
      </c>
      <c r="C165" s="231">
        <v>117.45</v>
      </c>
      <c r="D165" s="232">
        <v>117.31666666666666</v>
      </c>
      <c r="E165" s="232">
        <v>116.18333333333332</v>
      </c>
      <c r="F165" s="232">
        <v>114.91666666666666</v>
      </c>
      <c r="G165" s="232">
        <v>113.78333333333332</v>
      </c>
      <c r="H165" s="232">
        <v>118.58333333333333</v>
      </c>
      <c r="I165" s="232">
        <v>119.71666666666665</v>
      </c>
      <c r="J165" s="232">
        <v>120.98333333333333</v>
      </c>
      <c r="K165" s="231">
        <v>118.45</v>
      </c>
      <c r="L165" s="231">
        <v>116.05</v>
      </c>
      <c r="M165" s="231">
        <v>25.827010000000001</v>
      </c>
      <c r="N165" s="1"/>
      <c r="O165" s="1"/>
    </row>
    <row r="166" spans="1:15" ht="12.75" customHeight="1">
      <c r="A166" s="30">
        <v>156</v>
      </c>
      <c r="B166" s="217" t="s">
        <v>252</v>
      </c>
      <c r="C166" s="231">
        <v>273.60000000000002</v>
      </c>
      <c r="D166" s="232">
        <v>275.06666666666666</v>
      </c>
      <c r="E166" s="232">
        <v>270.38333333333333</v>
      </c>
      <c r="F166" s="232">
        <v>267.16666666666669</v>
      </c>
      <c r="G166" s="232">
        <v>262.48333333333335</v>
      </c>
      <c r="H166" s="232">
        <v>278.2833333333333</v>
      </c>
      <c r="I166" s="232">
        <v>282.96666666666658</v>
      </c>
      <c r="J166" s="232">
        <v>286.18333333333328</v>
      </c>
      <c r="K166" s="231">
        <v>279.75</v>
      </c>
      <c r="L166" s="231">
        <v>271.85000000000002</v>
      </c>
      <c r="M166" s="231">
        <v>4.0395099999999999</v>
      </c>
      <c r="N166" s="1"/>
      <c r="O166" s="1"/>
    </row>
    <row r="167" spans="1:15" ht="12.75" customHeight="1">
      <c r="A167" s="30">
        <v>157</v>
      </c>
      <c r="B167" s="217" t="s">
        <v>817</v>
      </c>
      <c r="C167" s="231">
        <v>1105.2</v>
      </c>
      <c r="D167" s="232">
        <v>1113.1000000000001</v>
      </c>
      <c r="E167" s="232">
        <v>1094.6000000000004</v>
      </c>
      <c r="F167" s="232">
        <v>1084.0000000000002</v>
      </c>
      <c r="G167" s="232">
        <v>1065.5000000000005</v>
      </c>
      <c r="H167" s="232">
        <v>1123.7000000000003</v>
      </c>
      <c r="I167" s="232">
        <v>1142.1999999999998</v>
      </c>
      <c r="J167" s="232">
        <v>1152.8000000000002</v>
      </c>
      <c r="K167" s="231">
        <v>1131.5999999999999</v>
      </c>
      <c r="L167" s="231">
        <v>1102.5</v>
      </c>
      <c r="M167" s="231">
        <v>0.47427000000000002</v>
      </c>
      <c r="N167" s="1"/>
      <c r="O167" s="1"/>
    </row>
    <row r="168" spans="1:15" ht="12.75" customHeight="1">
      <c r="A168" s="30">
        <v>158</v>
      </c>
      <c r="B168" s="217" t="s">
        <v>103</v>
      </c>
      <c r="C168" s="231">
        <v>95.55</v>
      </c>
      <c r="D168" s="232">
        <v>94.90000000000002</v>
      </c>
      <c r="E168" s="232">
        <v>93.80000000000004</v>
      </c>
      <c r="F168" s="232">
        <v>92.050000000000026</v>
      </c>
      <c r="G168" s="232">
        <v>90.950000000000045</v>
      </c>
      <c r="H168" s="232">
        <v>96.650000000000034</v>
      </c>
      <c r="I168" s="232">
        <v>97.750000000000028</v>
      </c>
      <c r="J168" s="232">
        <v>99.500000000000028</v>
      </c>
      <c r="K168" s="231">
        <v>96</v>
      </c>
      <c r="L168" s="231">
        <v>93.15</v>
      </c>
      <c r="M168" s="231">
        <v>97.212729999999993</v>
      </c>
      <c r="N168" s="1"/>
      <c r="O168" s="1"/>
    </row>
    <row r="169" spans="1:15" ht="12.75" customHeight="1">
      <c r="A169" s="30">
        <v>159</v>
      </c>
      <c r="B169" s="217" t="s">
        <v>350</v>
      </c>
      <c r="C169" s="231">
        <v>1562.8</v>
      </c>
      <c r="D169" s="232">
        <v>1564.2333333333333</v>
      </c>
      <c r="E169" s="232">
        <v>1548.5666666666666</v>
      </c>
      <c r="F169" s="232">
        <v>1534.3333333333333</v>
      </c>
      <c r="G169" s="232">
        <v>1518.6666666666665</v>
      </c>
      <c r="H169" s="232">
        <v>1578.4666666666667</v>
      </c>
      <c r="I169" s="232">
        <v>1594.1333333333332</v>
      </c>
      <c r="J169" s="232">
        <v>1608.3666666666668</v>
      </c>
      <c r="K169" s="231">
        <v>1579.9</v>
      </c>
      <c r="L169" s="231">
        <v>1550</v>
      </c>
      <c r="M169" s="231">
        <v>0.58367000000000002</v>
      </c>
      <c r="N169" s="1"/>
      <c r="O169" s="1"/>
    </row>
    <row r="170" spans="1:15" ht="12.75" customHeight="1">
      <c r="A170" s="30">
        <v>160</v>
      </c>
      <c r="B170" s="217" t="s">
        <v>106</v>
      </c>
      <c r="C170" s="231">
        <v>38.5</v>
      </c>
      <c r="D170" s="232">
        <v>38.583333333333336</v>
      </c>
      <c r="E170" s="232">
        <v>38.116666666666674</v>
      </c>
      <c r="F170" s="232">
        <v>37.733333333333341</v>
      </c>
      <c r="G170" s="232">
        <v>37.26666666666668</v>
      </c>
      <c r="H170" s="232">
        <v>38.966666666666669</v>
      </c>
      <c r="I170" s="232">
        <v>39.433333333333323</v>
      </c>
      <c r="J170" s="232">
        <v>39.816666666666663</v>
      </c>
      <c r="K170" s="231">
        <v>39.049999999999997</v>
      </c>
      <c r="L170" s="231">
        <v>38.200000000000003</v>
      </c>
      <c r="M170" s="231">
        <v>103.73931</v>
      </c>
      <c r="N170" s="1"/>
      <c r="O170" s="1"/>
    </row>
    <row r="171" spans="1:15" ht="12.75" customHeight="1">
      <c r="A171" s="30">
        <v>161</v>
      </c>
      <c r="B171" s="217" t="s">
        <v>351</v>
      </c>
      <c r="C171" s="231">
        <v>2387.4</v>
      </c>
      <c r="D171" s="232">
        <v>2386.1333333333332</v>
      </c>
      <c r="E171" s="232">
        <v>2362.2666666666664</v>
      </c>
      <c r="F171" s="232">
        <v>2337.1333333333332</v>
      </c>
      <c r="G171" s="232">
        <v>2313.2666666666664</v>
      </c>
      <c r="H171" s="232">
        <v>2411.2666666666664</v>
      </c>
      <c r="I171" s="232">
        <v>2435.1333333333332</v>
      </c>
      <c r="J171" s="232">
        <v>2460.2666666666664</v>
      </c>
      <c r="K171" s="231">
        <v>2410</v>
      </c>
      <c r="L171" s="231">
        <v>2361</v>
      </c>
      <c r="M171" s="231">
        <v>8.9330000000000007E-2</v>
      </c>
      <c r="N171" s="1"/>
      <c r="O171" s="1"/>
    </row>
    <row r="172" spans="1:15" ht="12.75" customHeight="1">
      <c r="A172" s="30">
        <v>162</v>
      </c>
      <c r="B172" s="217" t="s">
        <v>352</v>
      </c>
      <c r="C172" s="231">
        <v>2900.75</v>
      </c>
      <c r="D172" s="232">
        <v>2908.5833333333335</v>
      </c>
      <c r="E172" s="232">
        <v>2862.166666666667</v>
      </c>
      <c r="F172" s="232">
        <v>2823.5833333333335</v>
      </c>
      <c r="G172" s="232">
        <v>2777.166666666667</v>
      </c>
      <c r="H172" s="232">
        <v>2947.166666666667</v>
      </c>
      <c r="I172" s="232">
        <v>2993.5833333333339</v>
      </c>
      <c r="J172" s="232">
        <v>3032.166666666667</v>
      </c>
      <c r="K172" s="231">
        <v>2955</v>
      </c>
      <c r="L172" s="231">
        <v>2870</v>
      </c>
      <c r="M172" s="231">
        <v>9.0679999999999997E-2</v>
      </c>
      <c r="N172" s="1"/>
      <c r="O172" s="1"/>
    </row>
    <row r="173" spans="1:15" ht="12.75" customHeight="1">
      <c r="A173" s="30">
        <v>163</v>
      </c>
      <c r="B173" s="217" t="s">
        <v>353</v>
      </c>
      <c r="C173" s="231">
        <v>150.1</v>
      </c>
      <c r="D173" s="232">
        <v>149.6</v>
      </c>
      <c r="E173" s="232">
        <v>147.19999999999999</v>
      </c>
      <c r="F173" s="232">
        <v>144.29999999999998</v>
      </c>
      <c r="G173" s="232">
        <v>141.89999999999998</v>
      </c>
      <c r="H173" s="232">
        <v>152.5</v>
      </c>
      <c r="I173" s="232">
        <v>154.90000000000003</v>
      </c>
      <c r="J173" s="232">
        <v>157.80000000000001</v>
      </c>
      <c r="K173" s="231">
        <v>152</v>
      </c>
      <c r="L173" s="231">
        <v>146.69999999999999</v>
      </c>
      <c r="M173" s="231">
        <v>12.615019999999999</v>
      </c>
      <c r="N173" s="1"/>
      <c r="O173" s="1"/>
    </row>
    <row r="174" spans="1:15" ht="12.75" customHeight="1">
      <c r="A174" s="30">
        <v>164</v>
      </c>
      <c r="B174" s="217" t="s">
        <v>253</v>
      </c>
      <c r="C174" s="231">
        <v>1326.5</v>
      </c>
      <c r="D174" s="232">
        <v>1331.2333333333333</v>
      </c>
      <c r="E174" s="232">
        <v>1301.5166666666667</v>
      </c>
      <c r="F174" s="232">
        <v>1276.5333333333333</v>
      </c>
      <c r="G174" s="232">
        <v>1246.8166666666666</v>
      </c>
      <c r="H174" s="232">
        <v>1356.2166666666667</v>
      </c>
      <c r="I174" s="232">
        <v>1385.9333333333334</v>
      </c>
      <c r="J174" s="232">
        <v>1410.9166666666667</v>
      </c>
      <c r="K174" s="231">
        <v>1360.95</v>
      </c>
      <c r="L174" s="231">
        <v>1306.25</v>
      </c>
      <c r="M174" s="231">
        <v>6.1092199999999997</v>
      </c>
      <c r="N174" s="1"/>
      <c r="O174" s="1"/>
    </row>
    <row r="175" spans="1:15" ht="12.75" customHeight="1">
      <c r="A175" s="30">
        <v>165</v>
      </c>
      <c r="B175" s="217" t="s">
        <v>354</v>
      </c>
      <c r="C175" s="231">
        <v>1291.0999999999999</v>
      </c>
      <c r="D175" s="232">
        <v>1286.6333333333332</v>
      </c>
      <c r="E175" s="232">
        <v>1277.2666666666664</v>
      </c>
      <c r="F175" s="232">
        <v>1263.4333333333332</v>
      </c>
      <c r="G175" s="232">
        <v>1254.0666666666664</v>
      </c>
      <c r="H175" s="232">
        <v>1300.4666666666665</v>
      </c>
      <c r="I175" s="232">
        <v>1309.8333333333333</v>
      </c>
      <c r="J175" s="232">
        <v>1323.6666666666665</v>
      </c>
      <c r="K175" s="231">
        <v>1296</v>
      </c>
      <c r="L175" s="231">
        <v>1272.8</v>
      </c>
      <c r="M175" s="231">
        <v>0.82591999999999999</v>
      </c>
      <c r="N175" s="1"/>
      <c r="O175" s="1"/>
    </row>
    <row r="176" spans="1:15" ht="12.75" customHeight="1">
      <c r="A176" s="30">
        <v>166</v>
      </c>
      <c r="B176" s="217" t="s">
        <v>104</v>
      </c>
      <c r="C176" s="231">
        <v>442.9</v>
      </c>
      <c r="D176" s="232">
        <v>438.56666666666666</v>
      </c>
      <c r="E176" s="232">
        <v>432.38333333333333</v>
      </c>
      <c r="F176" s="232">
        <v>421.86666666666667</v>
      </c>
      <c r="G176" s="232">
        <v>415.68333333333334</v>
      </c>
      <c r="H176" s="232">
        <v>449.08333333333331</v>
      </c>
      <c r="I176" s="232">
        <v>455.26666666666659</v>
      </c>
      <c r="J176" s="232">
        <v>465.7833333333333</v>
      </c>
      <c r="K176" s="231">
        <v>444.75</v>
      </c>
      <c r="L176" s="231">
        <v>428.05</v>
      </c>
      <c r="M176" s="231">
        <v>13.74248</v>
      </c>
      <c r="N176" s="1"/>
      <c r="O176" s="1"/>
    </row>
    <row r="177" spans="1:15" ht="12.75" customHeight="1">
      <c r="A177" s="30">
        <v>167</v>
      </c>
      <c r="B177" s="217" t="s">
        <v>818</v>
      </c>
      <c r="C177" s="231">
        <v>962</v>
      </c>
      <c r="D177" s="232">
        <v>969.18333333333339</v>
      </c>
      <c r="E177" s="232">
        <v>950.46666666666681</v>
      </c>
      <c r="F177" s="232">
        <v>938.93333333333339</v>
      </c>
      <c r="G177" s="232">
        <v>920.21666666666681</v>
      </c>
      <c r="H177" s="232">
        <v>980.71666666666681</v>
      </c>
      <c r="I177" s="232">
        <v>999.43333333333351</v>
      </c>
      <c r="J177" s="232">
        <v>1010.9666666666668</v>
      </c>
      <c r="K177" s="231">
        <v>987.9</v>
      </c>
      <c r="L177" s="231">
        <v>957.65</v>
      </c>
      <c r="M177" s="231">
        <v>0.48055999999999999</v>
      </c>
      <c r="N177" s="1"/>
      <c r="O177" s="1"/>
    </row>
    <row r="178" spans="1:15" ht="12.75" customHeight="1">
      <c r="A178" s="30">
        <v>168</v>
      </c>
      <c r="B178" s="217" t="s">
        <v>355</v>
      </c>
      <c r="C178" s="231">
        <v>1678.5</v>
      </c>
      <c r="D178" s="232">
        <v>1692.2833333333335</v>
      </c>
      <c r="E178" s="232">
        <v>1656.366666666667</v>
      </c>
      <c r="F178" s="232">
        <v>1634.2333333333336</v>
      </c>
      <c r="G178" s="232">
        <v>1598.3166666666671</v>
      </c>
      <c r="H178" s="232">
        <v>1714.416666666667</v>
      </c>
      <c r="I178" s="232">
        <v>1750.3333333333335</v>
      </c>
      <c r="J178" s="232">
        <v>1772.4666666666669</v>
      </c>
      <c r="K178" s="231">
        <v>1728.2</v>
      </c>
      <c r="L178" s="231">
        <v>1670.15</v>
      </c>
      <c r="M178" s="231">
        <v>0.50336000000000003</v>
      </c>
      <c r="N178" s="1"/>
      <c r="O178" s="1"/>
    </row>
    <row r="179" spans="1:15" ht="12.75" customHeight="1">
      <c r="A179" s="30">
        <v>169</v>
      </c>
      <c r="B179" s="217" t="s">
        <v>254</v>
      </c>
      <c r="C179" s="231">
        <v>439.85</v>
      </c>
      <c r="D179" s="232">
        <v>442.86666666666662</v>
      </c>
      <c r="E179" s="232">
        <v>436.03333333333325</v>
      </c>
      <c r="F179" s="232">
        <v>432.21666666666664</v>
      </c>
      <c r="G179" s="232">
        <v>425.38333333333327</v>
      </c>
      <c r="H179" s="232">
        <v>446.68333333333322</v>
      </c>
      <c r="I179" s="232">
        <v>453.51666666666659</v>
      </c>
      <c r="J179" s="232">
        <v>457.3333333333332</v>
      </c>
      <c r="K179" s="231">
        <v>449.7</v>
      </c>
      <c r="L179" s="231">
        <v>439.05</v>
      </c>
      <c r="M179" s="231">
        <v>0.57308000000000003</v>
      </c>
      <c r="N179" s="1"/>
      <c r="O179" s="1"/>
    </row>
    <row r="180" spans="1:15" ht="12.75" customHeight="1">
      <c r="A180" s="30">
        <v>170</v>
      </c>
      <c r="B180" s="217" t="s">
        <v>107</v>
      </c>
      <c r="C180" s="231">
        <v>929.9</v>
      </c>
      <c r="D180" s="232">
        <v>932.9666666666667</v>
      </c>
      <c r="E180" s="232">
        <v>921.93333333333339</v>
      </c>
      <c r="F180" s="232">
        <v>913.9666666666667</v>
      </c>
      <c r="G180" s="232">
        <v>902.93333333333339</v>
      </c>
      <c r="H180" s="232">
        <v>940.93333333333339</v>
      </c>
      <c r="I180" s="232">
        <v>951.9666666666667</v>
      </c>
      <c r="J180" s="232">
        <v>959.93333333333339</v>
      </c>
      <c r="K180" s="231">
        <v>944</v>
      </c>
      <c r="L180" s="231">
        <v>925</v>
      </c>
      <c r="M180" s="231">
        <v>8.0517900000000004</v>
      </c>
      <c r="N180" s="1"/>
      <c r="O180" s="1"/>
    </row>
    <row r="181" spans="1:15" ht="12.75" customHeight="1">
      <c r="A181" s="30">
        <v>171</v>
      </c>
      <c r="B181" s="217" t="s">
        <v>255</v>
      </c>
      <c r="C181" s="231">
        <v>417.15</v>
      </c>
      <c r="D181" s="232">
        <v>418.61666666666662</v>
      </c>
      <c r="E181" s="232">
        <v>414.53333333333325</v>
      </c>
      <c r="F181" s="232">
        <v>411.91666666666663</v>
      </c>
      <c r="G181" s="232">
        <v>407.83333333333326</v>
      </c>
      <c r="H181" s="232">
        <v>421.23333333333323</v>
      </c>
      <c r="I181" s="232">
        <v>425.31666666666661</v>
      </c>
      <c r="J181" s="232">
        <v>427.93333333333322</v>
      </c>
      <c r="K181" s="231">
        <v>422.7</v>
      </c>
      <c r="L181" s="231">
        <v>416</v>
      </c>
      <c r="M181" s="231">
        <v>1.49163</v>
      </c>
      <c r="N181" s="1"/>
      <c r="O181" s="1"/>
    </row>
    <row r="182" spans="1:15" ht="12.75" customHeight="1">
      <c r="A182" s="30">
        <v>172</v>
      </c>
      <c r="B182" s="217" t="s">
        <v>108</v>
      </c>
      <c r="C182" s="231">
        <v>1106.6500000000001</v>
      </c>
      <c r="D182" s="232">
        <v>1118.7833333333335</v>
      </c>
      <c r="E182" s="232">
        <v>1090.866666666667</v>
      </c>
      <c r="F182" s="232">
        <v>1075.0833333333335</v>
      </c>
      <c r="G182" s="232">
        <v>1047.166666666667</v>
      </c>
      <c r="H182" s="232">
        <v>1134.5666666666671</v>
      </c>
      <c r="I182" s="232">
        <v>1162.4833333333336</v>
      </c>
      <c r="J182" s="232">
        <v>1178.2666666666671</v>
      </c>
      <c r="K182" s="231">
        <v>1146.7</v>
      </c>
      <c r="L182" s="231">
        <v>1103</v>
      </c>
      <c r="M182" s="231">
        <v>7.6208999999999998</v>
      </c>
      <c r="N182" s="1"/>
      <c r="O182" s="1"/>
    </row>
    <row r="183" spans="1:15" ht="12.75" customHeight="1">
      <c r="A183" s="30">
        <v>173</v>
      </c>
      <c r="B183" s="217" t="s">
        <v>109</v>
      </c>
      <c r="C183" s="231">
        <v>280</v>
      </c>
      <c r="D183" s="232">
        <v>281.7</v>
      </c>
      <c r="E183" s="232">
        <v>277.45</v>
      </c>
      <c r="F183" s="232">
        <v>274.89999999999998</v>
      </c>
      <c r="G183" s="232">
        <v>270.64999999999998</v>
      </c>
      <c r="H183" s="232">
        <v>284.25</v>
      </c>
      <c r="I183" s="232">
        <v>288.5</v>
      </c>
      <c r="J183" s="232">
        <v>291.05</v>
      </c>
      <c r="K183" s="231">
        <v>285.95</v>
      </c>
      <c r="L183" s="231">
        <v>279.14999999999998</v>
      </c>
      <c r="M183" s="231">
        <v>6.0629200000000001</v>
      </c>
      <c r="N183" s="1"/>
      <c r="O183" s="1"/>
    </row>
    <row r="184" spans="1:15" ht="12.75" customHeight="1">
      <c r="A184" s="30">
        <v>174</v>
      </c>
      <c r="B184" s="217" t="s">
        <v>356</v>
      </c>
      <c r="C184" s="231">
        <v>307.89999999999998</v>
      </c>
      <c r="D184" s="232">
        <v>308.63333333333333</v>
      </c>
      <c r="E184" s="232">
        <v>305.26666666666665</v>
      </c>
      <c r="F184" s="232">
        <v>302.63333333333333</v>
      </c>
      <c r="G184" s="232">
        <v>299.26666666666665</v>
      </c>
      <c r="H184" s="232">
        <v>311.26666666666665</v>
      </c>
      <c r="I184" s="232">
        <v>314.63333333333333</v>
      </c>
      <c r="J184" s="232">
        <v>317.26666666666665</v>
      </c>
      <c r="K184" s="231">
        <v>312</v>
      </c>
      <c r="L184" s="231">
        <v>306</v>
      </c>
      <c r="M184" s="231">
        <v>2.1212800000000001</v>
      </c>
      <c r="N184" s="1"/>
      <c r="O184" s="1"/>
    </row>
    <row r="185" spans="1:15" ht="12.75" customHeight="1">
      <c r="A185" s="30">
        <v>175</v>
      </c>
      <c r="B185" s="217" t="s">
        <v>110</v>
      </c>
      <c r="C185" s="231">
        <v>1574.15</v>
      </c>
      <c r="D185" s="232">
        <v>1593</v>
      </c>
      <c r="E185" s="232">
        <v>1551.75</v>
      </c>
      <c r="F185" s="232">
        <v>1529.35</v>
      </c>
      <c r="G185" s="232">
        <v>1488.1</v>
      </c>
      <c r="H185" s="232">
        <v>1615.4</v>
      </c>
      <c r="I185" s="232">
        <v>1656.65</v>
      </c>
      <c r="J185" s="232">
        <v>1679.0500000000002</v>
      </c>
      <c r="K185" s="231">
        <v>1634.25</v>
      </c>
      <c r="L185" s="231">
        <v>1570.6</v>
      </c>
      <c r="M185" s="231">
        <v>10.52145</v>
      </c>
      <c r="N185" s="1"/>
      <c r="O185" s="1"/>
    </row>
    <row r="186" spans="1:15" ht="12.75" customHeight="1">
      <c r="A186" s="30">
        <v>176</v>
      </c>
      <c r="B186" s="217" t="s">
        <v>357</v>
      </c>
      <c r="C186" s="231">
        <v>569.54999999999995</v>
      </c>
      <c r="D186" s="232">
        <v>574.33333333333337</v>
      </c>
      <c r="E186" s="232">
        <v>560.2166666666667</v>
      </c>
      <c r="F186" s="232">
        <v>550.88333333333333</v>
      </c>
      <c r="G186" s="232">
        <v>536.76666666666665</v>
      </c>
      <c r="H186" s="232">
        <v>583.66666666666674</v>
      </c>
      <c r="I186" s="232">
        <v>597.7833333333333</v>
      </c>
      <c r="J186" s="232">
        <v>607.11666666666679</v>
      </c>
      <c r="K186" s="231">
        <v>588.45000000000005</v>
      </c>
      <c r="L186" s="231">
        <v>565</v>
      </c>
      <c r="M186" s="231">
        <v>2.55253</v>
      </c>
      <c r="N186" s="1"/>
      <c r="O186" s="1"/>
    </row>
    <row r="187" spans="1:15" ht="12.75" customHeight="1">
      <c r="A187" s="30">
        <v>177</v>
      </c>
      <c r="B187" s="217" t="s">
        <v>854</v>
      </c>
      <c r="C187" s="231">
        <v>283.89999999999998</v>
      </c>
      <c r="D187" s="232">
        <v>283.46666666666664</v>
      </c>
      <c r="E187" s="232">
        <v>279.93333333333328</v>
      </c>
      <c r="F187" s="232">
        <v>275.96666666666664</v>
      </c>
      <c r="G187" s="232">
        <v>272.43333333333328</v>
      </c>
      <c r="H187" s="232">
        <v>287.43333333333328</v>
      </c>
      <c r="I187" s="232">
        <v>290.9666666666667</v>
      </c>
      <c r="J187" s="232">
        <v>294.93333333333328</v>
      </c>
      <c r="K187" s="231">
        <v>287</v>
      </c>
      <c r="L187" s="231">
        <v>279.5</v>
      </c>
      <c r="M187" s="231">
        <v>1.1172299999999999</v>
      </c>
      <c r="N187" s="1"/>
      <c r="O187" s="1"/>
    </row>
    <row r="188" spans="1:15" ht="12.75" customHeight="1">
      <c r="A188" s="30">
        <v>178</v>
      </c>
      <c r="B188" s="217" t="s">
        <v>359</v>
      </c>
      <c r="C188" s="231">
        <v>1949.5</v>
      </c>
      <c r="D188" s="232">
        <v>1946.0833333333333</v>
      </c>
      <c r="E188" s="232">
        <v>1921.7166666666665</v>
      </c>
      <c r="F188" s="232">
        <v>1893.9333333333332</v>
      </c>
      <c r="G188" s="232">
        <v>1869.5666666666664</v>
      </c>
      <c r="H188" s="232">
        <v>1973.8666666666666</v>
      </c>
      <c r="I188" s="232">
        <v>1998.2333333333333</v>
      </c>
      <c r="J188" s="232">
        <v>2026.0166666666667</v>
      </c>
      <c r="K188" s="231">
        <v>1970.45</v>
      </c>
      <c r="L188" s="231">
        <v>1918.3</v>
      </c>
      <c r="M188" s="231">
        <v>0.36481000000000002</v>
      </c>
      <c r="N188" s="1"/>
      <c r="O188" s="1"/>
    </row>
    <row r="189" spans="1:15" ht="12.75" customHeight="1">
      <c r="A189" s="30">
        <v>179</v>
      </c>
      <c r="B189" s="217" t="s">
        <v>360</v>
      </c>
      <c r="C189" s="231">
        <v>646.54999999999995</v>
      </c>
      <c r="D189" s="232">
        <v>646.5333333333333</v>
      </c>
      <c r="E189" s="232">
        <v>640.01666666666665</v>
      </c>
      <c r="F189" s="232">
        <v>633.48333333333335</v>
      </c>
      <c r="G189" s="232">
        <v>626.9666666666667</v>
      </c>
      <c r="H189" s="232">
        <v>653.06666666666661</v>
      </c>
      <c r="I189" s="232">
        <v>659.58333333333326</v>
      </c>
      <c r="J189" s="232">
        <v>666.11666666666656</v>
      </c>
      <c r="K189" s="231">
        <v>653.04999999999995</v>
      </c>
      <c r="L189" s="231">
        <v>640</v>
      </c>
      <c r="M189" s="231">
        <v>0.41805999999999999</v>
      </c>
      <c r="N189" s="1"/>
      <c r="O189" s="1"/>
    </row>
    <row r="190" spans="1:15" ht="12.75" customHeight="1">
      <c r="A190" s="30">
        <v>180</v>
      </c>
      <c r="B190" s="217" t="s">
        <v>361</v>
      </c>
      <c r="C190" s="231">
        <v>236.75</v>
      </c>
      <c r="D190" s="232">
        <v>237.58333333333334</v>
      </c>
      <c r="E190" s="232">
        <v>232.86666666666667</v>
      </c>
      <c r="F190" s="232">
        <v>228.98333333333332</v>
      </c>
      <c r="G190" s="232">
        <v>224.26666666666665</v>
      </c>
      <c r="H190" s="232">
        <v>241.4666666666667</v>
      </c>
      <c r="I190" s="232">
        <v>246.18333333333334</v>
      </c>
      <c r="J190" s="232">
        <v>250.06666666666672</v>
      </c>
      <c r="K190" s="231">
        <v>242.3</v>
      </c>
      <c r="L190" s="231">
        <v>233.7</v>
      </c>
      <c r="M190" s="231">
        <v>1.5800700000000001</v>
      </c>
      <c r="N190" s="1"/>
      <c r="O190" s="1"/>
    </row>
    <row r="191" spans="1:15" ht="12.75" customHeight="1">
      <c r="A191" s="30">
        <v>181</v>
      </c>
      <c r="B191" s="217" t="s">
        <v>362</v>
      </c>
      <c r="C191" s="231">
        <v>3010.8</v>
      </c>
      <c r="D191" s="232">
        <v>3023.5833333333335</v>
      </c>
      <c r="E191" s="232">
        <v>2962.2666666666669</v>
      </c>
      <c r="F191" s="232">
        <v>2913.7333333333336</v>
      </c>
      <c r="G191" s="232">
        <v>2852.416666666667</v>
      </c>
      <c r="H191" s="232">
        <v>3072.1166666666668</v>
      </c>
      <c r="I191" s="232">
        <v>3133.4333333333334</v>
      </c>
      <c r="J191" s="232">
        <v>3181.9666666666667</v>
      </c>
      <c r="K191" s="231">
        <v>3084.9</v>
      </c>
      <c r="L191" s="231">
        <v>2975.05</v>
      </c>
      <c r="M191" s="231">
        <v>1.1600900000000001</v>
      </c>
      <c r="N191" s="1"/>
      <c r="O191" s="1"/>
    </row>
    <row r="192" spans="1:15" ht="12.75" customHeight="1">
      <c r="A192" s="30">
        <v>182</v>
      </c>
      <c r="B192" s="217" t="s">
        <v>111</v>
      </c>
      <c r="C192" s="231">
        <v>502.7</v>
      </c>
      <c r="D192" s="232">
        <v>506.98333333333335</v>
      </c>
      <c r="E192" s="232">
        <v>495.9666666666667</v>
      </c>
      <c r="F192" s="232">
        <v>489.23333333333335</v>
      </c>
      <c r="G192" s="232">
        <v>478.2166666666667</v>
      </c>
      <c r="H192" s="232">
        <v>513.7166666666667</v>
      </c>
      <c r="I192" s="232">
        <v>524.73333333333335</v>
      </c>
      <c r="J192" s="232">
        <v>531.4666666666667</v>
      </c>
      <c r="K192" s="231">
        <v>518</v>
      </c>
      <c r="L192" s="231">
        <v>500.25</v>
      </c>
      <c r="M192" s="231">
        <v>14.298410000000001</v>
      </c>
      <c r="N192" s="1"/>
      <c r="O192" s="1"/>
    </row>
    <row r="193" spans="1:15" ht="12.75" customHeight="1">
      <c r="A193" s="30">
        <v>183</v>
      </c>
      <c r="B193" s="217" t="s">
        <v>363</v>
      </c>
      <c r="C193" s="231">
        <v>533.9</v>
      </c>
      <c r="D193" s="232">
        <v>537.7833333333333</v>
      </c>
      <c r="E193" s="232">
        <v>528.11666666666656</v>
      </c>
      <c r="F193" s="232">
        <v>522.33333333333326</v>
      </c>
      <c r="G193" s="232">
        <v>512.66666666666652</v>
      </c>
      <c r="H193" s="232">
        <v>543.56666666666661</v>
      </c>
      <c r="I193" s="232">
        <v>553.23333333333335</v>
      </c>
      <c r="J193" s="232">
        <v>559.01666666666665</v>
      </c>
      <c r="K193" s="231">
        <v>547.45000000000005</v>
      </c>
      <c r="L193" s="231">
        <v>532</v>
      </c>
      <c r="M193" s="231">
        <v>6.4139999999999997</v>
      </c>
      <c r="N193" s="1"/>
      <c r="O193" s="1"/>
    </row>
    <row r="194" spans="1:15" ht="12.75" customHeight="1">
      <c r="A194" s="30">
        <v>184</v>
      </c>
      <c r="B194" s="217" t="s">
        <v>364</v>
      </c>
      <c r="C194" s="231">
        <v>102.85</v>
      </c>
      <c r="D194" s="232">
        <v>101.41666666666667</v>
      </c>
      <c r="E194" s="232">
        <v>99.033333333333346</v>
      </c>
      <c r="F194" s="232">
        <v>95.216666666666669</v>
      </c>
      <c r="G194" s="232">
        <v>92.833333333333343</v>
      </c>
      <c r="H194" s="232">
        <v>105.23333333333335</v>
      </c>
      <c r="I194" s="232">
        <v>107.61666666666667</v>
      </c>
      <c r="J194" s="232">
        <v>111.43333333333335</v>
      </c>
      <c r="K194" s="231">
        <v>103.8</v>
      </c>
      <c r="L194" s="231">
        <v>97.6</v>
      </c>
      <c r="M194" s="231">
        <v>48.349240000000002</v>
      </c>
      <c r="N194" s="1"/>
      <c r="O194" s="1"/>
    </row>
    <row r="195" spans="1:15" ht="12.75" customHeight="1">
      <c r="A195" s="30">
        <v>185</v>
      </c>
      <c r="B195" s="217" t="s">
        <v>365</v>
      </c>
      <c r="C195" s="231">
        <v>127.45</v>
      </c>
      <c r="D195" s="232">
        <v>128.4</v>
      </c>
      <c r="E195" s="232">
        <v>126.10000000000002</v>
      </c>
      <c r="F195" s="232">
        <v>124.75000000000001</v>
      </c>
      <c r="G195" s="232">
        <v>122.45000000000003</v>
      </c>
      <c r="H195" s="232">
        <v>129.75</v>
      </c>
      <c r="I195" s="232">
        <v>132.05000000000001</v>
      </c>
      <c r="J195" s="232">
        <v>133.4</v>
      </c>
      <c r="K195" s="231">
        <v>130.69999999999999</v>
      </c>
      <c r="L195" s="231">
        <v>127.05</v>
      </c>
      <c r="M195" s="231">
        <v>11.09163</v>
      </c>
      <c r="N195" s="1"/>
      <c r="O195" s="1"/>
    </row>
    <row r="196" spans="1:15" ht="12.75" customHeight="1">
      <c r="A196" s="30">
        <v>186</v>
      </c>
      <c r="B196" s="217" t="s">
        <v>256</v>
      </c>
      <c r="C196" s="231">
        <v>266.95</v>
      </c>
      <c r="D196" s="232">
        <v>267.76666666666665</v>
      </c>
      <c r="E196" s="232">
        <v>264.38333333333333</v>
      </c>
      <c r="F196" s="232">
        <v>261.81666666666666</v>
      </c>
      <c r="G196" s="232">
        <v>258.43333333333334</v>
      </c>
      <c r="H196" s="232">
        <v>270.33333333333331</v>
      </c>
      <c r="I196" s="232">
        <v>273.71666666666664</v>
      </c>
      <c r="J196" s="232">
        <v>276.2833333333333</v>
      </c>
      <c r="K196" s="231">
        <v>271.14999999999998</v>
      </c>
      <c r="L196" s="231">
        <v>265.2</v>
      </c>
      <c r="M196" s="231">
        <v>6.7166300000000003</v>
      </c>
      <c r="N196" s="1"/>
      <c r="O196" s="1"/>
    </row>
    <row r="197" spans="1:15" ht="12.75" customHeight="1">
      <c r="A197" s="30">
        <v>187</v>
      </c>
      <c r="B197" s="217" t="s">
        <v>367</v>
      </c>
      <c r="C197" s="231">
        <v>967.25</v>
      </c>
      <c r="D197" s="232">
        <v>972.9</v>
      </c>
      <c r="E197" s="232">
        <v>957.4</v>
      </c>
      <c r="F197" s="232">
        <v>947.55</v>
      </c>
      <c r="G197" s="232">
        <v>932.05</v>
      </c>
      <c r="H197" s="232">
        <v>982.75</v>
      </c>
      <c r="I197" s="232">
        <v>998.25</v>
      </c>
      <c r="J197" s="232">
        <v>1008.1</v>
      </c>
      <c r="K197" s="231">
        <v>988.4</v>
      </c>
      <c r="L197" s="231">
        <v>963.05</v>
      </c>
      <c r="M197" s="231">
        <v>1.24739</v>
      </c>
      <c r="N197" s="1"/>
      <c r="O197" s="1"/>
    </row>
    <row r="198" spans="1:15" ht="12.75" customHeight="1">
      <c r="A198" s="30">
        <v>188</v>
      </c>
      <c r="B198" s="217" t="s">
        <v>113</v>
      </c>
      <c r="C198" s="231">
        <v>1092.5999999999999</v>
      </c>
      <c r="D198" s="232">
        <v>1096.0666666666666</v>
      </c>
      <c r="E198" s="232">
        <v>1086.5833333333333</v>
      </c>
      <c r="F198" s="232">
        <v>1080.5666666666666</v>
      </c>
      <c r="G198" s="232">
        <v>1071.0833333333333</v>
      </c>
      <c r="H198" s="232">
        <v>1102.0833333333333</v>
      </c>
      <c r="I198" s="232">
        <v>1111.5666666666668</v>
      </c>
      <c r="J198" s="232">
        <v>1117.5833333333333</v>
      </c>
      <c r="K198" s="231">
        <v>1105.55</v>
      </c>
      <c r="L198" s="231">
        <v>1090.05</v>
      </c>
      <c r="M198" s="231">
        <v>22.121939999999999</v>
      </c>
      <c r="N198" s="1"/>
      <c r="O198" s="1"/>
    </row>
    <row r="199" spans="1:15" ht="12.75" customHeight="1">
      <c r="A199" s="30">
        <v>189</v>
      </c>
      <c r="B199" s="217" t="s">
        <v>115</v>
      </c>
      <c r="C199" s="231">
        <v>1818.75</v>
      </c>
      <c r="D199" s="232">
        <v>1820.7166666666665</v>
      </c>
      <c r="E199" s="232">
        <v>1805.4333333333329</v>
      </c>
      <c r="F199" s="232">
        <v>1792.1166666666666</v>
      </c>
      <c r="G199" s="232">
        <v>1776.833333333333</v>
      </c>
      <c r="H199" s="232">
        <v>1834.0333333333328</v>
      </c>
      <c r="I199" s="232">
        <v>1849.3166666666662</v>
      </c>
      <c r="J199" s="232">
        <v>1862.6333333333328</v>
      </c>
      <c r="K199" s="231">
        <v>1836</v>
      </c>
      <c r="L199" s="231">
        <v>1807.4</v>
      </c>
      <c r="M199" s="231">
        <v>2.2382</v>
      </c>
      <c r="N199" s="1"/>
      <c r="O199" s="1"/>
    </row>
    <row r="200" spans="1:15" ht="12.75" customHeight="1">
      <c r="A200" s="30">
        <v>190</v>
      </c>
      <c r="B200" s="217" t="s">
        <v>116</v>
      </c>
      <c r="C200" s="231">
        <v>1614.2</v>
      </c>
      <c r="D200" s="232">
        <v>1621.7333333333333</v>
      </c>
      <c r="E200" s="232">
        <v>1601.5166666666667</v>
      </c>
      <c r="F200" s="232">
        <v>1588.8333333333333</v>
      </c>
      <c r="G200" s="232">
        <v>1568.6166666666666</v>
      </c>
      <c r="H200" s="232">
        <v>1634.4166666666667</v>
      </c>
      <c r="I200" s="232">
        <v>1654.6333333333334</v>
      </c>
      <c r="J200" s="232">
        <v>1667.3166666666668</v>
      </c>
      <c r="K200" s="231">
        <v>1641.95</v>
      </c>
      <c r="L200" s="231">
        <v>1609.05</v>
      </c>
      <c r="M200" s="231">
        <v>51.79551</v>
      </c>
      <c r="N200" s="1"/>
      <c r="O200" s="1"/>
    </row>
    <row r="201" spans="1:15" ht="12.75" customHeight="1">
      <c r="A201" s="30">
        <v>191</v>
      </c>
      <c r="B201" s="217" t="s">
        <v>117</v>
      </c>
      <c r="C201" s="231">
        <v>494.45</v>
      </c>
      <c r="D201" s="232">
        <v>496.23333333333335</v>
      </c>
      <c r="E201" s="232">
        <v>490.7166666666667</v>
      </c>
      <c r="F201" s="232">
        <v>486.98333333333335</v>
      </c>
      <c r="G201" s="232">
        <v>481.4666666666667</v>
      </c>
      <c r="H201" s="232">
        <v>499.9666666666667</v>
      </c>
      <c r="I201" s="232">
        <v>505.48333333333335</v>
      </c>
      <c r="J201" s="232">
        <v>509.2166666666667</v>
      </c>
      <c r="K201" s="231">
        <v>501.75</v>
      </c>
      <c r="L201" s="231">
        <v>492.5</v>
      </c>
      <c r="M201" s="231">
        <v>27.280460000000001</v>
      </c>
      <c r="N201" s="1"/>
      <c r="O201" s="1"/>
    </row>
    <row r="202" spans="1:15" ht="12.75" customHeight="1">
      <c r="A202" s="30">
        <v>192</v>
      </c>
      <c r="B202" s="217" t="s">
        <v>368</v>
      </c>
      <c r="C202" s="231">
        <v>64.599999999999994</v>
      </c>
      <c r="D202" s="232">
        <v>64.95</v>
      </c>
      <c r="E202" s="232">
        <v>63.2</v>
      </c>
      <c r="F202" s="232">
        <v>61.8</v>
      </c>
      <c r="G202" s="232">
        <v>60.05</v>
      </c>
      <c r="H202" s="232">
        <v>66.350000000000009</v>
      </c>
      <c r="I202" s="232">
        <v>68.100000000000009</v>
      </c>
      <c r="J202" s="232">
        <v>69.500000000000014</v>
      </c>
      <c r="K202" s="231">
        <v>66.7</v>
      </c>
      <c r="L202" s="231">
        <v>63.55</v>
      </c>
      <c r="M202" s="231">
        <v>40.112499999999997</v>
      </c>
      <c r="N202" s="1"/>
      <c r="O202" s="1"/>
    </row>
    <row r="203" spans="1:15" ht="12.75" customHeight="1">
      <c r="A203" s="30">
        <v>193</v>
      </c>
      <c r="B203" s="217" t="s">
        <v>819</v>
      </c>
      <c r="C203" s="231">
        <v>541.85</v>
      </c>
      <c r="D203" s="232">
        <v>545.61666666666667</v>
      </c>
      <c r="E203" s="232">
        <v>536.2833333333333</v>
      </c>
      <c r="F203" s="232">
        <v>530.71666666666658</v>
      </c>
      <c r="G203" s="232">
        <v>521.38333333333321</v>
      </c>
      <c r="H203" s="232">
        <v>551.18333333333339</v>
      </c>
      <c r="I203" s="232">
        <v>560.51666666666665</v>
      </c>
      <c r="J203" s="232">
        <v>566.08333333333348</v>
      </c>
      <c r="K203" s="231">
        <v>554.95000000000005</v>
      </c>
      <c r="L203" s="231">
        <v>540.04999999999995</v>
      </c>
      <c r="M203" s="231">
        <v>0.17377999999999999</v>
      </c>
      <c r="N203" s="1"/>
      <c r="O203" s="1"/>
    </row>
    <row r="204" spans="1:15" ht="12.75" customHeight="1">
      <c r="A204" s="30">
        <v>194</v>
      </c>
      <c r="B204" s="217" t="s">
        <v>369</v>
      </c>
      <c r="C204" s="231">
        <v>876.3</v>
      </c>
      <c r="D204" s="232">
        <v>883.43333333333339</v>
      </c>
      <c r="E204" s="232">
        <v>866.86666666666679</v>
      </c>
      <c r="F204" s="232">
        <v>857.43333333333339</v>
      </c>
      <c r="G204" s="232">
        <v>840.86666666666679</v>
      </c>
      <c r="H204" s="232">
        <v>892.86666666666679</v>
      </c>
      <c r="I204" s="232">
        <v>909.43333333333339</v>
      </c>
      <c r="J204" s="232">
        <v>918.86666666666679</v>
      </c>
      <c r="K204" s="231">
        <v>900</v>
      </c>
      <c r="L204" s="231">
        <v>874</v>
      </c>
      <c r="M204" s="231">
        <v>3.2256399999999998</v>
      </c>
      <c r="N204" s="1"/>
      <c r="O204" s="1"/>
    </row>
    <row r="205" spans="1:15" ht="12.75" customHeight="1">
      <c r="A205" s="30">
        <v>195</v>
      </c>
      <c r="B205" s="217" t="s">
        <v>370</v>
      </c>
      <c r="C205" s="231">
        <v>892.95</v>
      </c>
      <c r="D205" s="232">
        <v>892.0333333333333</v>
      </c>
      <c r="E205" s="232">
        <v>885.91666666666663</v>
      </c>
      <c r="F205" s="232">
        <v>878.88333333333333</v>
      </c>
      <c r="G205" s="232">
        <v>872.76666666666665</v>
      </c>
      <c r="H205" s="232">
        <v>899.06666666666661</v>
      </c>
      <c r="I205" s="232">
        <v>905.18333333333339</v>
      </c>
      <c r="J205" s="232">
        <v>912.21666666666658</v>
      </c>
      <c r="K205" s="231">
        <v>898.15</v>
      </c>
      <c r="L205" s="231">
        <v>885</v>
      </c>
      <c r="M205" s="231">
        <v>7.1809999999999999E-2</v>
      </c>
      <c r="N205" s="1"/>
      <c r="O205" s="1"/>
    </row>
    <row r="206" spans="1:15" ht="12.75" customHeight="1">
      <c r="A206" s="30">
        <v>196</v>
      </c>
      <c r="B206" s="217" t="s">
        <v>112</v>
      </c>
      <c r="C206" s="231">
        <v>1201.6500000000001</v>
      </c>
      <c r="D206" s="232">
        <v>1203.8833333333334</v>
      </c>
      <c r="E206" s="232">
        <v>1191.5166666666669</v>
      </c>
      <c r="F206" s="232">
        <v>1181.3833333333334</v>
      </c>
      <c r="G206" s="232">
        <v>1169.0166666666669</v>
      </c>
      <c r="H206" s="232">
        <v>1214.0166666666669</v>
      </c>
      <c r="I206" s="232">
        <v>1226.3833333333332</v>
      </c>
      <c r="J206" s="232">
        <v>1236.5166666666669</v>
      </c>
      <c r="K206" s="231">
        <v>1216.25</v>
      </c>
      <c r="L206" s="231">
        <v>1193.75</v>
      </c>
      <c r="M206" s="231">
        <v>5.2297200000000004</v>
      </c>
      <c r="N206" s="1"/>
      <c r="O206" s="1"/>
    </row>
    <row r="207" spans="1:15" ht="12.75" customHeight="1">
      <c r="A207" s="30">
        <v>197</v>
      </c>
      <c r="B207" s="217" t="s">
        <v>118</v>
      </c>
      <c r="C207" s="231">
        <v>2499.4499999999998</v>
      </c>
      <c r="D207" s="232">
        <v>2509.7000000000003</v>
      </c>
      <c r="E207" s="232">
        <v>2484.7500000000005</v>
      </c>
      <c r="F207" s="232">
        <v>2470.0500000000002</v>
      </c>
      <c r="G207" s="232">
        <v>2445.1000000000004</v>
      </c>
      <c r="H207" s="232">
        <v>2524.4000000000005</v>
      </c>
      <c r="I207" s="232">
        <v>2549.3500000000004</v>
      </c>
      <c r="J207" s="232">
        <v>2564.0500000000006</v>
      </c>
      <c r="K207" s="231">
        <v>2534.65</v>
      </c>
      <c r="L207" s="231">
        <v>2495</v>
      </c>
      <c r="M207" s="231">
        <v>3.1025999999999998</v>
      </c>
      <c r="N207" s="1"/>
      <c r="O207" s="1"/>
    </row>
    <row r="208" spans="1:15" ht="12.75" customHeight="1">
      <c r="A208" s="30">
        <v>198</v>
      </c>
      <c r="B208" s="217" t="s">
        <v>767</v>
      </c>
      <c r="C208" s="231">
        <v>310.5</v>
      </c>
      <c r="D208" s="232">
        <v>309.06666666666666</v>
      </c>
      <c r="E208" s="232">
        <v>305.43333333333334</v>
      </c>
      <c r="F208" s="232">
        <v>300.36666666666667</v>
      </c>
      <c r="G208" s="232">
        <v>296.73333333333335</v>
      </c>
      <c r="H208" s="232">
        <v>314.13333333333333</v>
      </c>
      <c r="I208" s="232">
        <v>317.76666666666665</v>
      </c>
      <c r="J208" s="232">
        <v>322.83333333333331</v>
      </c>
      <c r="K208" s="231">
        <v>312.7</v>
      </c>
      <c r="L208" s="231">
        <v>304</v>
      </c>
      <c r="M208" s="231">
        <v>1.55671</v>
      </c>
      <c r="N208" s="1"/>
      <c r="O208" s="1"/>
    </row>
    <row r="209" spans="1:15" ht="12.75" customHeight="1">
      <c r="A209" s="30">
        <v>199</v>
      </c>
      <c r="B209" s="217" t="s">
        <v>120</v>
      </c>
      <c r="C209" s="231">
        <v>429.7</v>
      </c>
      <c r="D209" s="232">
        <v>430.31666666666666</v>
      </c>
      <c r="E209" s="232">
        <v>426.13333333333333</v>
      </c>
      <c r="F209" s="232">
        <v>422.56666666666666</v>
      </c>
      <c r="G209" s="232">
        <v>418.38333333333333</v>
      </c>
      <c r="H209" s="232">
        <v>433.88333333333333</v>
      </c>
      <c r="I209" s="232">
        <v>438.06666666666661</v>
      </c>
      <c r="J209" s="232">
        <v>441.63333333333333</v>
      </c>
      <c r="K209" s="231">
        <v>434.5</v>
      </c>
      <c r="L209" s="231">
        <v>426.75</v>
      </c>
      <c r="M209" s="231">
        <v>52.769390000000001</v>
      </c>
      <c r="N209" s="1"/>
      <c r="O209" s="1"/>
    </row>
    <row r="210" spans="1:15" ht="12.75" customHeight="1">
      <c r="A210" s="30">
        <v>200</v>
      </c>
      <c r="B210" s="217" t="s">
        <v>774</v>
      </c>
      <c r="C210" s="231">
        <v>1300.0999999999999</v>
      </c>
      <c r="D210" s="232">
        <v>1302.5333333333333</v>
      </c>
      <c r="E210" s="232">
        <v>1295.5666666666666</v>
      </c>
      <c r="F210" s="232">
        <v>1291.0333333333333</v>
      </c>
      <c r="G210" s="232">
        <v>1284.0666666666666</v>
      </c>
      <c r="H210" s="232">
        <v>1307.0666666666666</v>
      </c>
      <c r="I210" s="232">
        <v>1314.0333333333333</v>
      </c>
      <c r="J210" s="232">
        <v>1318.5666666666666</v>
      </c>
      <c r="K210" s="231">
        <v>1309.5</v>
      </c>
      <c r="L210" s="231">
        <v>1298</v>
      </c>
      <c r="M210" s="231">
        <v>0.57191000000000003</v>
      </c>
      <c r="N210" s="1"/>
      <c r="O210" s="1"/>
    </row>
    <row r="211" spans="1:15" ht="12.75" customHeight="1">
      <c r="A211" s="30">
        <v>201</v>
      </c>
      <c r="B211" s="217" t="s">
        <v>257</v>
      </c>
      <c r="C211" s="231">
        <v>2559.5500000000002</v>
      </c>
      <c r="D211" s="232">
        <v>2579.1666666666665</v>
      </c>
      <c r="E211" s="232">
        <v>2521.3833333333332</v>
      </c>
      <c r="F211" s="232">
        <v>2483.2166666666667</v>
      </c>
      <c r="G211" s="232">
        <v>2425.4333333333334</v>
      </c>
      <c r="H211" s="232">
        <v>2617.333333333333</v>
      </c>
      <c r="I211" s="232">
        <v>2675.1166666666668</v>
      </c>
      <c r="J211" s="232">
        <v>2713.2833333333328</v>
      </c>
      <c r="K211" s="231">
        <v>2636.95</v>
      </c>
      <c r="L211" s="231">
        <v>2541</v>
      </c>
      <c r="M211" s="231">
        <v>11.723240000000001</v>
      </c>
      <c r="N211" s="1"/>
      <c r="O211" s="1"/>
    </row>
    <row r="212" spans="1:15" ht="12.75" customHeight="1">
      <c r="A212" s="30">
        <v>202</v>
      </c>
      <c r="B212" s="217" t="s">
        <v>372</v>
      </c>
      <c r="C212" s="231">
        <v>100.85</v>
      </c>
      <c r="D212" s="232">
        <v>101.91666666666667</v>
      </c>
      <c r="E212" s="232">
        <v>99.533333333333346</v>
      </c>
      <c r="F212" s="232">
        <v>98.216666666666669</v>
      </c>
      <c r="G212" s="232">
        <v>95.833333333333343</v>
      </c>
      <c r="H212" s="232">
        <v>103.23333333333335</v>
      </c>
      <c r="I212" s="232">
        <v>105.61666666666667</v>
      </c>
      <c r="J212" s="232">
        <v>106.93333333333335</v>
      </c>
      <c r="K212" s="231">
        <v>104.3</v>
      </c>
      <c r="L212" s="231">
        <v>100.6</v>
      </c>
      <c r="M212" s="231">
        <v>33.930689999999998</v>
      </c>
      <c r="N212" s="1"/>
      <c r="O212" s="1"/>
    </row>
    <row r="213" spans="1:15" ht="12.75" customHeight="1">
      <c r="A213" s="30">
        <v>203</v>
      </c>
      <c r="B213" s="217" t="s">
        <v>121</v>
      </c>
      <c r="C213" s="231">
        <v>223.9</v>
      </c>
      <c r="D213" s="232">
        <v>223.21666666666667</v>
      </c>
      <c r="E213" s="232">
        <v>221.03333333333333</v>
      </c>
      <c r="F213" s="232">
        <v>218.16666666666666</v>
      </c>
      <c r="G213" s="232">
        <v>215.98333333333332</v>
      </c>
      <c r="H213" s="232">
        <v>226.08333333333334</v>
      </c>
      <c r="I213" s="232">
        <v>228.26666666666668</v>
      </c>
      <c r="J213" s="232">
        <v>231.13333333333335</v>
      </c>
      <c r="K213" s="231">
        <v>225.4</v>
      </c>
      <c r="L213" s="231">
        <v>220.35</v>
      </c>
      <c r="M213" s="231">
        <v>57.87659</v>
      </c>
      <c r="N213" s="1"/>
      <c r="O213" s="1"/>
    </row>
    <row r="214" spans="1:15" ht="12.75" customHeight="1">
      <c r="A214" s="30">
        <v>204</v>
      </c>
      <c r="B214" s="217" t="s">
        <v>122</v>
      </c>
      <c r="C214" s="231">
        <v>2494.0500000000002</v>
      </c>
      <c r="D214" s="232">
        <v>2500.1166666666668</v>
      </c>
      <c r="E214" s="232">
        <v>2476.6833333333334</v>
      </c>
      <c r="F214" s="232">
        <v>2459.3166666666666</v>
      </c>
      <c r="G214" s="232">
        <v>2435.8833333333332</v>
      </c>
      <c r="H214" s="232">
        <v>2517.4833333333336</v>
      </c>
      <c r="I214" s="232">
        <v>2540.916666666667</v>
      </c>
      <c r="J214" s="232">
        <v>2558.2833333333338</v>
      </c>
      <c r="K214" s="231">
        <v>2523.5500000000002</v>
      </c>
      <c r="L214" s="231">
        <v>2482.75</v>
      </c>
      <c r="M214" s="231">
        <v>8.8551500000000001</v>
      </c>
      <c r="N214" s="1"/>
      <c r="O214" s="1"/>
    </row>
    <row r="215" spans="1:15" ht="12.75" customHeight="1">
      <c r="A215" s="30">
        <v>205</v>
      </c>
      <c r="B215" s="217" t="s">
        <v>258</v>
      </c>
      <c r="C215" s="231">
        <v>315.89999999999998</v>
      </c>
      <c r="D215" s="232">
        <v>318.09999999999997</v>
      </c>
      <c r="E215" s="232">
        <v>312.79999999999995</v>
      </c>
      <c r="F215" s="232">
        <v>309.7</v>
      </c>
      <c r="G215" s="232">
        <v>304.39999999999998</v>
      </c>
      <c r="H215" s="232">
        <v>321.19999999999993</v>
      </c>
      <c r="I215" s="232">
        <v>326.5</v>
      </c>
      <c r="J215" s="232">
        <v>329.59999999999991</v>
      </c>
      <c r="K215" s="231">
        <v>323.39999999999998</v>
      </c>
      <c r="L215" s="231">
        <v>315</v>
      </c>
      <c r="M215" s="231">
        <v>3.6601599999999999</v>
      </c>
      <c r="N215" s="1"/>
      <c r="O215" s="1"/>
    </row>
    <row r="216" spans="1:15" ht="12.75" customHeight="1">
      <c r="A216" s="30">
        <v>206</v>
      </c>
      <c r="B216" s="217" t="s">
        <v>286</v>
      </c>
      <c r="C216" s="231">
        <v>3068.65</v>
      </c>
      <c r="D216" s="232">
        <v>3057.9833333333336</v>
      </c>
      <c r="E216" s="232">
        <v>3040.9666666666672</v>
      </c>
      <c r="F216" s="232">
        <v>3013.2833333333338</v>
      </c>
      <c r="G216" s="232">
        <v>2996.2666666666673</v>
      </c>
      <c r="H216" s="232">
        <v>3085.666666666667</v>
      </c>
      <c r="I216" s="232">
        <v>3102.6833333333334</v>
      </c>
      <c r="J216" s="232">
        <v>3130.3666666666668</v>
      </c>
      <c r="K216" s="231">
        <v>3075</v>
      </c>
      <c r="L216" s="231">
        <v>3030.3</v>
      </c>
      <c r="M216" s="231">
        <v>0.11026</v>
      </c>
      <c r="N216" s="1"/>
      <c r="O216" s="1"/>
    </row>
    <row r="217" spans="1:15" ht="12.75" customHeight="1">
      <c r="A217" s="30">
        <v>207</v>
      </c>
      <c r="B217" s="217" t="s">
        <v>775</v>
      </c>
      <c r="C217" s="231">
        <v>736.6</v>
      </c>
      <c r="D217" s="232">
        <v>737.33333333333337</v>
      </c>
      <c r="E217" s="232">
        <v>729.51666666666677</v>
      </c>
      <c r="F217" s="232">
        <v>722.43333333333339</v>
      </c>
      <c r="G217" s="232">
        <v>714.61666666666679</v>
      </c>
      <c r="H217" s="232">
        <v>744.41666666666674</v>
      </c>
      <c r="I217" s="232">
        <v>752.23333333333335</v>
      </c>
      <c r="J217" s="232">
        <v>759.31666666666672</v>
      </c>
      <c r="K217" s="231">
        <v>745.15</v>
      </c>
      <c r="L217" s="231">
        <v>730.25</v>
      </c>
      <c r="M217" s="231">
        <v>1.17394</v>
      </c>
      <c r="N217" s="1"/>
      <c r="O217" s="1"/>
    </row>
    <row r="218" spans="1:15" ht="12.75" customHeight="1">
      <c r="A218" s="30">
        <v>208</v>
      </c>
      <c r="B218" s="217" t="s">
        <v>373</v>
      </c>
      <c r="C218" s="231">
        <v>36204.5</v>
      </c>
      <c r="D218" s="232">
        <v>36057.15</v>
      </c>
      <c r="E218" s="232">
        <v>35612.5</v>
      </c>
      <c r="F218" s="232">
        <v>35020.5</v>
      </c>
      <c r="G218" s="232">
        <v>34575.85</v>
      </c>
      <c r="H218" s="232">
        <v>36649.15</v>
      </c>
      <c r="I218" s="232">
        <v>37093.80000000001</v>
      </c>
      <c r="J218" s="232">
        <v>37685.800000000003</v>
      </c>
      <c r="K218" s="231">
        <v>36501.800000000003</v>
      </c>
      <c r="L218" s="231">
        <v>35465.15</v>
      </c>
      <c r="M218" s="231">
        <v>0.11534</v>
      </c>
      <c r="N218" s="1"/>
      <c r="O218" s="1"/>
    </row>
    <row r="219" spans="1:15" ht="12.75" customHeight="1">
      <c r="A219" s="30">
        <v>209</v>
      </c>
      <c r="B219" s="217" t="s">
        <v>374</v>
      </c>
      <c r="C219" s="231">
        <v>44.2</v>
      </c>
      <c r="D219" s="232">
        <v>44.416666666666664</v>
      </c>
      <c r="E219" s="232">
        <v>43.833333333333329</v>
      </c>
      <c r="F219" s="232">
        <v>43.466666666666661</v>
      </c>
      <c r="G219" s="232">
        <v>42.883333333333326</v>
      </c>
      <c r="H219" s="232">
        <v>44.783333333333331</v>
      </c>
      <c r="I219" s="232">
        <v>45.36666666666666</v>
      </c>
      <c r="J219" s="232">
        <v>45.733333333333334</v>
      </c>
      <c r="K219" s="231">
        <v>45</v>
      </c>
      <c r="L219" s="231">
        <v>44.05</v>
      </c>
      <c r="M219" s="231">
        <v>15.86734</v>
      </c>
      <c r="N219" s="1"/>
      <c r="O219" s="1"/>
    </row>
    <row r="220" spans="1:15" ht="12.75" customHeight="1">
      <c r="A220" s="30">
        <v>210</v>
      </c>
      <c r="B220" s="217" t="s">
        <v>114</v>
      </c>
      <c r="C220" s="231">
        <v>2617.3000000000002</v>
      </c>
      <c r="D220" s="232">
        <v>2630</v>
      </c>
      <c r="E220" s="232">
        <v>2595.5500000000002</v>
      </c>
      <c r="F220" s="232">
        <v>2573.8000000000002</v>
      </c>
      <c r="G220" s="232">
        <v>2539.3500000000004</v>
      </c>
      <c r="H220" s="232">
        <v>2651.75</v>
      </c>
      <c r="I220" s="232">
        <v>2686.2</v>
      </c>
      <c r="J220" s="232">
        <v>2707.95</v>
      </c>
      <c r="K220" s="231">
        <v>2664.45</v>
      </c>
      <c r="L220" s="231">
        <v>2608.25</v>
      </c>
      <c r="M220" s="231">
        <v>29.49868</v>
      </c>
      <c r="N220" s="1"/>
      <c r="O220" s="1"/>
    </row>
    <row r="221" spans="1:15" ht="12.75" customHeight="1">
      <c r="A221" s="30">
        <v>211</v>
      </c>
      <c r="B221" s="217" t="s">
        <v>124</v>
      </c>
      <c r="C221" s="231">
        <v>839.25</v>
      </c>
      <c r="D221" s="232">
        <v>842.69999999999993</v>
      </c>
      <c r="E221" s="232">
        <v>831.29999999999984</v>
      </c>
      <c r="F221" s="232">
        <v>823.34999999999991</v>
      </c>
      <c r="G221" s="232">
        <v>811.94999999999982</v>
      </c>
      <c r="H221" s="232">
        <v>850.64999999999986</v>
      </c>
      <c r="I221" s="232">
        <v>862.05</v>
      </c>
      <c r="J221" s="232">
        <v>869.99999999999989</v>
      </c>
      <c r="K221" s="231">
        <v>854.1</v>
      </c>
      <c r="L221" s="231">
        <v>834.75</v>
      </c>
      <c r="M221" s="231">
        <v>138.80984000000001</v>
      </c>
      <c r="N221" s="1"/>
      <c r="O221" s="1"/>
    </row>
    <row r="222" spans="1:15" ht="12.75" customHeight="1">
      <c r="A222" s="30">
        <v>212</v>
      </c>
      <c r="B222" s="217" t="s">
        <v>125</v>
      </c>
      <c r="C222" s="231">
        <v>1098.45</v>
      </c>
      <c r="D222" s="232">
        <v>1097.3166666666666</v>
      </c>
      <c r="E222" s="232">
        <v>1090.3833333333332</v>
      </c>
      <c r="F222" s="232">
        <v>1082.3166666666666</v>
      </c>
      <c r="G222" s="232">
        <v>1075.3833333333332</v>
      </c>
      <c r="H222" s="232">
        <v>1105.3833333333332</v>
      </c>
      <c r="I222" s="232">
        <v>1112.3166666666666</v>
      </c>
      <c r="J222" s="232">
        <v>1120.3833333333332</v>
      </c>
      <c r="K222" s="231">
        <v>1104.25</v>
      </c>
      <c r="L222" s="231">
        <v>1089.25</v>
      </c>
      <c r="M222" s="231">
        <v>3.6270799999999999</v>
      </c>
      <c r="N222" s="1"/>
      <c r="O222" s="1"/>
    </row>
    <row r="223" spans="1:15" ht="12.75" customHeight="1">
      <c r="A223" s="30">
        <v>213</v>
      </c>
      <c r="B223" s="217" t="s">
        <v>126</v>
      </c>
      <c r="C223" s="231">
        <v>410.95</v>
      </c>
      <c r="D223" s="232">
        <v>412.7166666666667</v>
      </c>
      <c r="E223" s="232">
        <v>407.43333333333339</v>
      </c>
      <c r="F223" s="232">
        <v>403.91666666666669</v>
      </c>
      <c r="G223" s="232">
        <v>398.63333333333338</v>
      </c>
      <c r="H223" s="232">
        <v>416.23333333333341</v>
      </c>
      <c r="I223" s="232">
        <v>421.51666666666671</v>
      </c>
      <c r="J223" s="232">
        <v>425.03333333333342</v>
      </c>
      <c r="K223" s="231">
        <v>418</v>
      </c>
      <c r="L223" s="231">
        <v>409.2</v>
      </c>
      <c r="M223" s="231">
        <v>9.2560699999999994</v>
      </c>
      <c r="N223" s="1"/>
      <c r="O223" s="1"/>
    </row>
    <row r="224" spans="1:15" ht="12.75" customHeight="1">
      <c r="A224" s="30">
        <v>214</v>
      </c>
      <c r="B224" s="217" t="s">
        <v>259</v>
      </c>
      <c r="C224" s="231">
        <v>477.25</v>
      </c>
      <c r="D224" s="232">
        <v>473.41666666666669</v>
      </c>
      <c r="E224" s="232">
        <v>466.93333333333339</v>
      </c>
      <c r="F224" s="232">
        <v>456.61666666666673</v>
      </c>
      <c r="G224" s="232">
        <v>450.13333333333344</v>
      </c>
      <c r="H224" s="232">
        <v>483.73333333333335</v>
      </c>
      <c r="I224" s="232">
        <v>490.21666666666658</v>
      </c>
      <c r="J224" s="232">
        <v>500.5333333333333</v>
      </c>
      <c r="K224" s="231">
        <v>479.9</v>
      </c>
      <c r="L224" s="231">
        <v>463.1</v>
      </c>
      <c r="M224" s="231">
        <v>1.1559200000000001</v>
      </c>
      <c r="N224" s="1"/>
      <c r="O224" s="1"/>
    </row>
    <row r="225" spans="1:15" ht="12.75" customHeight="1">
      <c r="A225" s="30">
        <v>215</v>
      </c>
      <c r="B225" s="217" t="s">
        <v>376</v>
      </c>
      <c r="C225" s="231">
        <v>48.25</v>
      </c>
      <c r="D225" s="232">
        <v>48.716666666666669</v>
      </c>
      <c r="E225" s="232">
        <v>47.433333333333337</v>
      </c>
      <c r="F225" s="232">
        <v>46.616666666666667</v>
      </c>
      <c r="G225" s="232">
        <v>45.333333333333336</v>
      </c>
      <c r="H225" s="232">
        <v>49.533333333333339</v>
      </c>
      <c r="I225" s="232">
        <v>50.81666666666667</v>
      </c>
      <c r="J225" s="232">
        <v>51.63333333333334</v>
      </c>
      <c r="K225" s="231">
        <v>50</v>
      </c>
      <c r="L225" s="231">
        <v>47.9</v>
      </c>
      <c r="M225" s="231">
        <v>57.835509999999999</v>
      </c>
      <c r="N225" s="1"/>
      <c r="O225" s="1"/>
    </row>
    <row r="226" spans="1:15" ht="12.75" customHeight="1">
      <c r="A226" s="30">
        <v>216</v>
      </c>
      <c r="B226" s="217" t="s">
        <v>128</v>
      </c>
      <c r="C226" s="231">
        <v>53.4</v>
      </c>
      <c r="D226" s="232">
        <v>53.683333333333337</v>
      </c>
      <c r="E226" s="232">
        <v>52.916666666666671</v>
      </c>
      <c r="F226" s="232">
        <v>52.433333333333337</v>
      </c>
      <c r="G226" s="232">
        <v>51.666666666666671</v>
      </c>
      <c r="H226" s="232">
        <v>54.166666666666671</v>
      </c>
      <c r="I226" s="232">
        <v>54.933333333333337</v>
      </c>
      <c r="J226" s="232">
        <v>55.416666666666671</v>
      </c>
      <c r="K226" s="231">
        <v>54.45</v>
      </c>
      <c r="L226" s="231">
        <v>53.2</v>
      </c>
      <c r="M226" s="231">
        <v>253.87270000000001</v>
      </c>
      <c r="N226" s="1"/>
      <c r="O226" s="1"/>
    </row>
    <row r="227" spans="1:15" ht="12.75" customHeight="1">
      <c r="A227" s="30">
        <v>217</v>
      </c>
      <c r="B227" s="217" t="s">
        <v>377</v>
      </c>
      <c r="C227" s="231">
        <v>73.599999999999994</v>
      </c>
      <c r="D227" s="232">
        <v>74.066666666666677</v>
      </c>
      <c r="E227" s="232">
        <v>72.933333333333351</v>
      </c>
      <c r="F227" s="232">
        <v>72.26666666666668</v>
      </c>
      <c r="G227" s="232">
        <v>71.133333333333354</v>
      </c>
      <c r="H227" s="232">
        <v>74.733333333333348</v>
      </c>
      <c r="I227" s="232">
        <v>75.866666666666674</v>
      </c>
      <c r="J227" s="232">
        <v>76.533333333333346</v>
      </c>
      <c r="K227" s="231">
        <v>75.2</v>
      </c>
      <c r="L227" s="231">
        <v>73.400000000000006</v>
      </c>
      <c r="M227" s="231">
        <v>72.268349999999998</v>
      </c>
      <c r="N227" s="1"/>
      <c r="O227" s="1"/>
    </row>
    <row r="228" spans="1:15" ht="12.75" customHeight="1">
      <c r="A228" s="30">
        <v>218</v>
      </c>
      <c r="B228" s="217" t="s">
        <v>378</v>
      </c>
      <c r="C228" s="231">
        <v>850.95</v>
      </c>
      <c r="D228" s="232">
        <v>853.23333333333323</v>
      </c>
      <c r="E228" s="232">
        <v>829.81666666666649</v>
      </c>
      <c r="F228" s="232">
        <v>808.68333333333328</v>
      </c>
      <c r="G228" s="232">
        <v>785.26666666666654</v>
      </c>
      <c r="H228" s="232">
        <v>874.36666666666645</v>
      </c>
      <c r="I228" s="232">
        <v>897.78333333333319</v>
      </c>
      <c r="J228" s="232">
        <v>918.9166666666664</v>
      </c>
      <c r="K228" s="231">
        <v>876.65</v>
      </c>
      <c r="L228" s="231">
        <v>832.1</v>
      </c>
      <c r="M228" s="231">
        <v>0.93703000000000003</v>
      </c>
      <c r="N228" s="1"/>
      <c r="O228" s="1"/>
    </row>
    <row r="229" spans="1:15" ht="12.75" customHeight="1">
      <c r="A229" s="30">
        <v>219</v>
      </c>
      <c r="B229" s="217" t="s">
        <v>379</v>
      </c>
      <c r="C229" s="231">
        <v>435.7</v>
      </c>
      <c r="D229" s="232">
        <v>435.11666666666662</v>
      </c>
      <c r="E229" s="232">
        <v>426.28333333333325</v>
      </c>
      <c r="F229" s="232">
        <v>416.86666666666662</v>
      </c>
      <c r="G229" s="232">
        <v>408.03333333333325</v>
      </c>
      <c r="H229" s="232">
        <v>444.53333333333325</v>
      </c>
      <c r="I229" s="232">
        <v>453.36666666666662</v>
      </c>
      <c r="J229" s="232">
        <v>462.78333333333325</v>
      </c>
      <c r="K229" s="231">
        <v>443.95</v>
      </c>
      <c r="L229" s="231">
        <v>425.7</v>
      </c>
      <c r="M229" s="231">
        <v>4.29861</v>
      </c>
      <c r="N229" s="1"/>
      <c r="O229" s="1"/>
    </row>
    <row r="230" spans="1:15" ht="12.75" customHeight="1">
      <c r="A230" s="30">
        <v>220</v>
      </c>
      <c r="B230" s="217" t="s">
        <v>891</v>
      </c>
      <c r="C230" s="231">
        <v>1785.25</v>
      </c>
      <c r="D230" s="232">
        <v>1788.4166666666667</v>
      </c>
      <c r="E230" s="232">
        <v>1766.8333333333335</v>
      </c>
      <c r="F230" s="232">
        <v>1748.4166666666667</v>
      </c>
      <c r="G230" s="232">
        <v>1726.8333333333335</v>
      </c>
      <c r="H230" s="232">
        <v>1806.8333333333335</v>
      </c>
      <c r="I230" s="232">
        <v>1828.416666666667</v>
      </c>
      <c r="J230" s="232">
        <v>1846.8333333333335</v>
      </c>
      <c r="K230" s="231">
        <v>1810</v>
      </c>
      <c r="L230" s="231">
        <v>1770</v>
      </c>
      <c r="M230" s="231">
        <v>0.92217000000000005</v>
      </c>
      <c r="N230" s="1"/>
      <c r="O230" s="1"/>
    </row>
    <row r="231" spans="1:15" ht="12.75" customHeight="1">
      <c r="A231" s="30">
        <v>221</v>
      </c>
      <c r="B231" s="217" t="s">
        <v>380</v>
      </c>
      <c r="C231" s="231">
        <v>34.049999999999997</v>
      </c>
      <c r="D231" s="232">
        <v>32.849999999999994</v>
      </c>
      <c r="E231" s="232">
        <v>30.79999999999999</v>
      </c>
      <c r="F231" s="232">
        <v>27.549999999999997</v>
      </c>
      <c r="G231" s="232">
        <v>25.499999999999993</v>
      </c>
      <c r="H231" s="232">
        <v>36.099999999999987</v>
      </c>
      <c r="I231" s="232">
        <v>38.15</v>
      </c>
      <c r="J231" s="232">
        <v>41.399999999999984</v>
      </c>
      <c r="K231" s="231">
        <v>34.9</v>
      </c>
      <c r="L231" s="231">
        <v>29.6</v>
      </c>
      <c r="M231" s="231">
        <v>1019.39538</v>
      </c>
      <c r="N231" s="1"/>
      <c r="O231" s="1"/>
    </row>
    <row r="232" spans="1:15" ht="12.75" customHeight="1">
      <c r="A232" s="30">
        <v>222</v>
      </c>
      <c r="B232" s="217" t="s">
        <v>137</v>
      </c>
      <c r="C232" s="231">
        <v>383.85</v>
      </c>
      <c r="D232" s="232">
        <v>382.91666666666669</v>
      </c>
      <c r="E232" s="232">
        <v>380.93333333333339</v>
      </c>
      <c r="F232" s="232">
        <v>378.01666666666671</v>
      </c>
      <c r="G232" s="232">
        <v>376.03333333333342</v>
      </c>
      <c r="H232" s="232">
        <v>385.83333333333337</v>
      </c>
      <c r="I232" s="232">
        <v>387.81666666666661</v>
      </c>
      <c r="J232" s="232">
        <v>390.73333333333335</v>
      </c>
      <c r="K232" s="231">
        <v>384.9</v>
      </c>
      <c r="L232" s="231">
        <v>380</v>
      </c>
      <c r="M232" s="231">
        <v>89.610770000000002</v>
      </c>
      <c r="N232" s="1"/>
      <c r="O232" s="1"/>
    </row>
    <row r="233" spans="1:15" ht="12.75" customHeight="1">
      <c r="A233" s="30">
        <v>223</v>
      </c>
      <c r="B233" s="217" t="s">
        <v>382</v>
      </c>
      <c r="C233" s="231">
        <v>99.25</v>
      </c>
      <c r="D233" s="232">
        <v>101.01666666666667</v>
      </c>
      <c r="E233" s="232">
        <v>96.233333333333334</v>
      </c>
      <c r="F233" s="232">
        <v>93.216666666666669</v>
      </c>
      <c r="G233" s="232">
        <v>88.433333333333337</v>
      </c>
      <c r="H233" s="232">
        <v>104.03333333333333</v>
      </c>
      <c r="I233" s="232">
        <v>108.81666666666666</v>
      </c>
      <c r="J233" s="232">
        <v>111.83333333333333</v>
      </c>
      <c r="K233" s="231">
        <v>105.8</v>
      </c>
      <c r="L233" s="231">
        <v>98</v>
      </c>
      <c r="M233" s="231">
        <v>52.815840000000001</v>
      </c>
      <c r="N233" s="1"/>
      <c r="O233" s="1"/>
    </row>
    <row r="234" spans="1:15" ht="12.75" customHeight="1">
      <c r="A234" s="30">
        <v>224</v>
      </c>
      <c r="B234" s="217" t="s">
        <v>383</v>
      </c>
      <c r="C234" s="231">
        <v>190.3</v>
      </c>
      <c r="D234" s="232">
        <v>192.68333333333331</v>
      </c>
      <c r="E234" s="232">
        <v>187.16666666666663</v>
      </c>
      <c r="F234" s="232">
        <v>184.03333333333333</v>
      </c>
      <c r="G234" s="232">
        <v>178.51666666666665</v>
      </c>
      <c r="H234" s="232">
        <v>195.81666666666661</v>
      </c>
      <c r="I234" s="232">
        <v>201.33333333333331</v>
      </c>
      <c r="J234" s="232">
        <v>204.46666666666658</v>
      </c>
      <c r="K234" s="231">
        <v>198.2</v>
      </c>
      <c r="L234" s="231">
        <v>189.55</v>
      </c>
      <c r="M234" s="231">
        <v>32.463970000000003</v>
      </c>
      <c r="N234" s="1"/>
      <c r="O234" s="1"/>
    </row>
    <row r="235" spans="1:15" ht="12.75" customHeight="1">
      <c r="A235" s="30">
        <v>225</v>
      </c>
      <c r="B235" s="217" t="s">
        <v>123</v>
      </c>
      <c r="C235" s="231">
        <v>107.2</v>
      </c>
      <c r="D235" s="232">
        <v>108.46666666666665</v>
      </c>
      <c r="E235" s="232">
        <v>105.73333333333331</v>
      </c>
      <c r="F235" s="232">
        <v>104.26666666666665</v>
      </c>
      <c r="G235" s="232">
        <v>101.5333333333333</v>
      </c>
      <c r="H235" s="232">
        <v>109.93333333333331</v>
      </c>
      <c r="I235" s="232">
        <v>112.66666666666666</v>
      </c>
      <c r="J235" s="232">
        <v>114.13333333333331</v>
      </c>
      <c r="K235" s="231">
        <v>111.2</v>
      </c>
      <c r="L235" s="231">
        <v>107</v>
      </c>
      <c r="M235" s="231">
        <v>89.968270000000004</v>
      </c>
      <c r="N235" s="1"/>
      <c r="O235" s="1"/>
    </row>
    <row r="236" spans="1:15" ht="12.75" customHeight="1">
      <c r="A236" s="30">
        <v>226</v>
      </c>
      <c r="B236" s="217" t="s">
        <v>384</v>
      </c>
      <c r="C236" s="231">
        <v>52.95</v>
      </c>
      <c r="D236" s="232">
        <v>53.483333333333327</v>
      </c>
      <c r="E236" s="232">
        <v>52.016666666666652</v>
      </c>
      <c r="F236" s="232">
        <v>51.083333333333321</v>
      </c>
      <c r="G236" s="232">
        <v>49.616666666666646</v>
      </c>
      <c r="H236" s="232">
        <v>54.416666666666657</v>
      </c>
      <c r="I236" s="232">
        <v>55.88333333333334</v>
      </c>
      <c r="J236" s="232">
        <v>56.816666666666663</v>
      </c>
      <c r="K236" s="231">
        <v>54.95</v>
      </c>
      <c r="L236" s="231">
        <v>52.55</v>
      </c>
      <c r="M236" s="231">
        <v>54.320529999999998</v>
      </c>
      <c r="N236" s="1"/>
      <c r="O236" s="1"/>
    </row>
    <row r="237" spans="1:15" ht="12.75" customHeight="1">
      <c r="A237" s="30">
        <v>227</v>
      </c>
      <c r="B237" s="217" t="s">
        <v>260</v>
      </c>
      <c r="C237" s="231">
        <v>4719.25</v>
      </c>
      <c r="D237" s="232">
        <v>4719.7666666666664</v>
      </c>
      <c r="E237" s="232">
        <v>4679.5333333333328</v>
      </c>
      <c r="F237" s="232">
        <v>4639.8166666666666</v>
      </c>
      <c r="G237" s="232">
        <v>4599.583333333333</v>
      </c>
      <c r="H237" s="232">
        <v>4759.4833333333327</v>
      </c>
      <c r="I237" s="232">
        <v>4799.7166666666662</v>
      </c>
      <c r="J237" s="232">
        <v>4839.4333333333325</v>
      </c>
      <c r="K237" s="231">
        <v>4760</v>
      </c>
      <c r="L237" s="231">
        <v>4680.05</v>
      </c>
      <c r="M237" s="231">
        <v>0.39798</v>
      </c>
      <c r="N237" s="1"/>
      <c r="O237" s="1"/>
    </row>
    <row r="238" spans="1:15" ht="12.75" customHeight="1">
      <c r="A238" s="30">
        <v>228</v>
      </c>
      <c r="B238" s="217" t="s">
        <v>385</v>
      </c>
      <c r="C238" s="231">
        <v>273.2</v>
      </c>
      <c r="D238" s="232">
        <v>276.93333333333334</v>
      </c>
      <c r="E238" s="232">
        <v>267.61666666666667</v>
      </c>
      <c r="F238" s="232">
        <v>262.03333333333336</v>
      </c>
      <c r="G238" s="232">
        <v>252.7166666666667</v>
      </c>
      <c r="H238" s="232">
        <v>282.51666666666665</v>
      </c>
      <c r="I238" s="232">
        <v>291.83333333333337</v>
      </c>
      <c r="J238" s="232">
        <v>297.41666666666663</v>
      </c>
      <c r="K238" s="231">
        <v>286.25</v>
      </c>
      <c r="L238" s="231">
        <v>271.35000000000002</v>
      </c>
      <c r="M238" s="231">
        <v>9.7830399999999997</v>
      </c>
      <c r="N238" s="1"/>
      <c r="O238" s="1"/>
    </row>
    <row r="239" spans="1:15" ht="12.75" customHeight="1">
      <c r="A239" s="30">
        <v>229</v>
      </c>
      <c r="B239" s="217" t="s">
        <v>386</v>
      </c>
      <c r="C239" s="231">
        <v>145.5</v>
      </c>
      <c r="D239" s="232">
        <v>144.85</v>
      </c>
      <c r="E239" s="232">
        <v>143.29999999999998</v>
      </c>
      <c r="F239" s="232">
        <v>141.1</v>
      </c>
      <c r="G239" s="232">
        <v>139.54999999999998</v>
      </c>
      <c r="H239" s="232">
        <v>147.04999999999998</v>
      </c>
      <c r="I239" s="232">
        <v>148.6</v>
      </c>
      <c r="J239" s="232">
        <v>150.79999999999998</v>
      </c>
      <c r="K239" s="231">
        <v>146.4</v>
      </c>
      <c r="L239" s="231">
        <v>142.65</v>
      </c>
      <c r="M239" s="231">
        <v>120.20712</v>
      </c>
      <c r="N239" s="1"/>
      <c r="O239" s="1"/>
    </row>
    <row r="240" spans="1:15" ht="12.75" customHeight="1">
      <c r="A240" s="30">
        <v>230</v>
      </c>
      <c r="B240" s="217" t="s">
        <v>130</v>
      </c>
      <c r="C240" s="231">
        <v>299.60000000000002</v>
      </c>
      <c r="D240" s="232">
        <v>302.33333333333331</v>
      </c>
      <c r="E240" s="232">
        <v>295.46666666666664</v>
      </c>
      <c r="F240" s="232">
        <v>291.33333333333331</v>
      </c>
      <c r="G240" s="232">
        <v>284.46666666666664</v>
      </c>
      <c r="H240" s="232">
        <v>306.46666666666664</v>
      </c>
      <c r="I240" s="232">
        <v>313.33333333333331</v>
      </c>
      <c r="J240" s="232">
        <v>317.46666666666664</v>
      </c>
      <c r="K240" s="231">
        <v>309.2</v>
      </c>
      <c r="L240" s="231">
        <v>298.2</v>
      </c>
      <c r="M240" s="231">
        <v>42.32835</v>
      </c>
      <c r="N240" s="1"/>
      <c r="O240" s="1"/>
    </row>
    <row r="241" spans="1:15" ht="12.75" customHeight="1">
      <c r="A241" s="30">
        <v>231</v>
      </c>
      <c r="B241" s="217" t="s">
        <v>135</v>
      </c>
      <c r="C241" s="231">
        <v>77.3</v>
      </c>
      <c r="D241" s="232">
        <v>77.733333333333334</v>
      </c>
      <c r="E241" s="232">
        <v>76.666666666666671</v>
      </c>
      <c r="F241" s="232">
        <v>76.033333333333331</v>
      </c>
      <c r="G241" s="232">
        <v>74.966666666666669</v>
      </c>
      <c r="H241" s="232">
        <v>78.366666666666674</v>
      </c>
      <c r="I241" s="232">
        <v>79.433333333333337</v>
      </c>
      <c r="J241" s="232">
        <v>80.066666666666677</v>
      </c>
      <c r="K241" s="231">
        <v>78.8</v>
      </c>
      <c r="L241" s="231">
        <v>77.099999999999994</v>
      </c>
      <c r="M241" s="231">
        <v>98.780010000000004</v>
      </c>
      <c r="N241" s="1"/>
      <c r="O241" s="1"/>
    </row>
    <row r="242" spans="1:15" ht="12.75" customHeight="1">
      <c r="A242" s="30">
        <v>232</v>
      </c>
      <c r="B242" s="217" t="s">
        <v>387</v>
      </c>
      <c r="C242" s="231">
        <v>24.25</v>
      </c>
      <c r="D242" s="232">
        <v>24.566666666666666</v>
      </c>
      <c r="E242" s="232">
        <v>23.783333333333331</v>
      </c>
      <c r="F242" s="232">
        <v>23.316666666666666</v>
      </c>
      <c r="G242" s="232">
        <v>22.533333333333331</v>
      </c>
      <c r="H242" s="232">
        <v>25.033333333333331</v>
      </c>
      <c r="I242" s="232">
        <v>25.81666666666667</v>
      </c>
      <c r="J242" s="232">
        <v>26.283333333333331</v>
      </c>
      <c r="K242" s="231">
        <v>25.35</v>
      </c>
      <c r="L242" s="231">
        <v>24.1</v>
      </c>
      <c r="M242" s="231">
        <v>161.44970000000001</v>
      </c>
      <c r="N242" s="1"/>
      <c r="O242" s="1"/>
    </row>
    <row r="243" spans="1:15" ht="12.75" customHeight="1">
      <c r="A243" s="30">
        <v>233</v>
      </c>
      <c r="B243" s="217" t="s">
        <v>136</v>
      </c>
      <c r="C243" s="231">
        <v>619.29999999999995</v>
      </c>
      <c r="D243" s="232">
        <v>625.49999999999989</v>
      </c>
      <c r="E243" s="232">
        <v>611.5999999999998</v>
      </c>
      <c r="F243" s="232">
        <v>603.89999999999986</v>
      </c>
      <c r="G243" s="232">
        <v>589.99999999999977</v>
      </c>
      <c r="H243" s="232">
        <v>633.19999999999982</v>
      </c>
      <c r="I243" s="232">
        <v>647.09999999999991</v>
      </c>
      <c r="J243" s="232">
        <v>654.79999999999984</v>
      </c>
      <c r="K243" s="231">
        <v>639.4</v>
      </c>
      <c r="L243" s="231">
        <v>617.79999999999995</v>
      </c>
      <c r="M243" s="231">
        <v>14.76831</v>
      </c>
      <c r="N243" s="1"/>
      <c r="O243" s="1"/>
    </row>
    <row r="244" spans="1:15" ht="12.75" customHeight="1">
      <c r="A244" s="30">
        <v>234</v>
      </c>
      <c r="B244" s="217" t="s">
        <v>770</v>
      </c>
      <c r="C244" s="231">
        <v>27.9</v>
      </c>
      <c r="D244" s="232">
        <v>27.966666666666665</v>
      </c>
      <c r="E244" s="232">
        <v>27.733333333333331</v>
      </c>
      <c r="F244" s="232">
        <v>27.566666666666666</v>
      </c>
      <c r="G244" s="232">
        <v>27.333333333333332</v>
      </c>
      <c r="H244" s="232">
        <v>28.133333333333329</v>
      </c>
      <c r="I244" s="232">
        <v>28.366666666666664</v>
      </c>
      <c r="J244" s="232">
        <v>28.533333333333328</v>
      </c>
      <c r="K244" s="231">
        <v>28.2</v>
      </c>
      <c r="L244" s="231">
        <v>27.8</v>
      </c>
      <c r="M244" s="231">
        <v>144.10318000000001</v>
      </c>
      <c r="N244" s="1"/>
      <c r="O244" s="1"/>
    </row>
    <row r="245" spans="1:15" ht="12.75" customHeight="1">
      <c r="A245" s="30">
        <v>235</v>
      </c>
      <c r="B245" s="217" t="s">
        <v>776</v>
      </c>
      <c r="C245" s="231">
        <v>1031.7</v>
      </c>
      <c r="D245" s="232">
        <v>1046.45</v>
      </c>
      <c r="E245" s="232">
        <v>1008.25</v>
      </c>
      <c r="F245" s="232">
        <v>984.8</v>
      </c>
      <c r="G245" s="232">
        <v>946.59999999999991</v>
      </c>
      <c r="H245" s="232">
        <v>1069.9000000000001</v>
      </c>
      <c r="I245" s="232">
        <v>1108.1000000000004</v>
      </c>
      <c r="J245" s="232">
        <v>1131.5500000000002</v>
      </c>
      <c r="K245" s="231">
        <v>1084.6500000000001</v>
      </c>
      <c r="L245" s="231">
        <v>1023</v>
      </c>
      <c r="M245" s="231">
        <v>2.0688599999999999</v>
      </c>
      <c r="N245" s="1"/>
      <c r="O245" s="1"/>
    </row>
    <row r="246" spans="1:15" ht="12.75" customHeight="1">
      <c r="A246" s="30">
        <v>236</v>
      </c>
      <c r="B246" s="217" t="s">
        <v>388</v>
      </c>
      <c r="C246" s="231">
        <v>362.3</v>
      </c>
      <c r="D246" s="232">
        <v>365.88333333333338</v>
      </c>
      <c r="E246" s="232">
        <v>353.21666666666675</v>
      </c>
      <c r="F246" s="232">
        <v>344.13333333333338</v>
      </c>
      <c r="G246" s="232">
        <v>331.46666666666675</v>
      </c>
      <c r="H246" s="232">
        <v>374.96666666666675</v>
      </c>
      <c r="I246" s="232">
        <v>387.63333333333338</v>
      </c>
      <c r="J246" s="232">
        <v>396.71666666666675</v>
      </c>
      <c r="K246" s="231">
        <v>378.55</v>
      </c>
      <c r="L246" s="231">
        <v>356.8</v>
      </c>
      <c r="M246" s="231">
        <v>1.2081</v>
      </c>
      <c r="N246" s="1"/>
      <c r="O246" s="1"/>
    </row>
    <row r="247" spans="1:15" ht="12.75" customHeight="1">
      <c r="A247" s="30">
        <v>237</v>
      </c>
      <c r="B247" s="217" t="s">
        <v>129</v>
      </c>
      <c r="C247" s="231">
        <v>436.15</v>
      </c>
      <c r="D247" s="232">
        <v>436.63333333333338</v>
      </c>
      <c r="E247" s="232">
        <v>433.36666666666679</v>
      </c>
      <c r="F247" s="232">
        <v>430.58333333333343</v>
      </c>
      <c r="G247" s="232">
        <v>427.31666666666683</v>
      </c>
      <c r="H247" s="232">
        <v>439.41666666666674</v>
      </c>
      <c r="I247" s="232">
        <v>442.68333333333328</v>
      </c>
      <c r="J247" s="232">
        <v>445.4666666666667</v>
      </c>
      <c r="K247" s="231">
        <v>439.9</v>
      </c>
      <c r="L247" s="231">
        <v>433.85</v>
      </c>
      <c r="M247" s="231">
        <v>11.17905</v>
      </c>
      <c r="N247" s="1"/>
      <c r="O247" s="1"/>
    </row>
    <row r="248" spans="1:15" ht="12.75" customHeight="1">
      <c r="A248" s="30">
        <v>238</v>
      </c>
      <c r="B248" s="217" t="s">
        <v>133</v>
      </c>
      <c r="C248" s="231">
        <v>165.4</v>
      </c>
      <c r="D248" s="232">
        <v>164.78333333333333</v>
      </c>
      <c r="E248" s="232">
        <v>162.96666666666667</v>
      </c>
      <c r="F248" s="232">
        <v>160.53333333333333</v>
      </c>
      <c r="G248" s="232">
        <v>158.71666666666667</v>
      </c>
      <c r="H248" s="232">
        <v>167.21666666666667</v>
      </c>
      <c r="I248" s="232">
        <v>169.03333333333333</v>
      </c>
      <c r="J248" s="232">
        <v>171.46666666666667</v>
      </c>
      <c r="K248" s="231">
        <v>166.6</v>
      </c>
      <c r="L248" s="231">
        <v>162.35</v>
      </c>
      <c r="M248" s="231">
        <v>45.552720000000001</v>
      </c>
      <c r="N248" s="1"/>
      <c r="O248" s="1"/>
    </row>
    <row r="249" spans="1:15" ht="12.75" customHeight="1">
      <c r="A249" s="30">
        <v>239</v>
      </c>
      <c r="B249" s="217" t="s">
        <v>132</v>
      </c>
      <c r="C249" s="231">
        <v>1092.75</v>
      </c>
      <c r="D249" s="232">
        <v>1089.6333333333332</v>
      </c>
      <c r="E249" s="232">
        <v>1082.3166666666664</v>
      </c>
      <c r="F249" s="232">
        <v>1071.8833333333332</v>
      </c>
      <c r="G249" s="232">
        <v>1064.5666666666664</v>
      </c>
      <c r="H249" s="232">
        <v>1100.0666666666664</v>
      </c>
      <c r="I249" s="232">
        <v>1107.383333333333</v>
      </c>
      <c r="J249" s="232">
        <v>1117.8166666666664</v>
      </c>
      <c r="K249" s="231">
        <v>1096.95</v>
      </c>
      <c r="L249" s="231">
        <v>1079.2</v>
      </c>
      <c r="M249" s="231">
        <v>19.830220000000001</v>
      </c>
      <c r="N249" s="1"/>
      <c r="O249" s="1"/>
    </row>
    <row r="250" spans="1:15" ht="12.75" customHeight="1">
      <c r="A250" s="30">
        <v>240</v>
      </c>
      <c r="B250" s="217" t="s">
        <v>389</v>
      </c>
      <c r="C250" s="231">
        <v>15.35</v>
      </c>
      <c r="D250" s="232">
        <v>15.416666666666666</v>
      </c>
      <c r="E250" s="232">
        <v>15.183333333333332</v>
      </c>
      <c r="F250" s="232">
        <v>15.016666666666666</v>
      </c>
      <c r="G250" s="232">
        <v>14.783333333333331</v>
      </c>
      <c r="H250" s="232">
        <v>15.583333333333332</v>
      </c>
      <c r="I250" s="232">
        <v>15.816666666666666</v>
      </c>
      <c r="J250" s="232">
        <v>15.983333333333333</v>
      </c>
      <c r="K250" s="231">
        <v>15.65</v>
      </c>
      <c r="L250" s="231">
        <v>15.25</v>
      </c>
      <c r="M250" s="231">
        <v>226.82557</v>
      </c>
      <c r="N250" s="1"/>
      <c r="O250" s="1"/>
    </row>
    <row r="251" spans="1:15" ht="12.75" customHeight="1">
      <c r="A251" s="30">
        <v>241</v>
      </c>
      <c r="B251" s="217" t="s">
        <v>162</v>
      </c>
      <c r="C251" s="231">
        <v>3503.05</v>
      </c>
      <c r="D251" s="232">
        <v>3511.6833333333329</v>
      </c>
      <c r="E251" s="232">
        <v>3473.3666666666659</v>
      </c>
      <c r="F251" s="232">
        <v>3443.6833333333329</v>
      </c>
      <c r="G251" s="232">
        <v>3405.3666666666659</v>
      </c>
      <c r="H251" s="232">
        <v>3541.3666666666659</v>
      </c>
      <c r="I251" s="232">
        <v>3579.6833333333325</v>
      </c>
      <c r="J251" s="232">
        <v>3609.3666666666659</v>
      </c>
      <c r="K251" s="231">
        <v>3550</v>
      </c>
      <c r="L251" s="231">
        <v>3482</v>
      </c>
      <c r="M251" s="231">
        <v>3.2783799999999998</v>
      </c>
      <c r="N251" s="1"/>
      <c r="O251" s="1"/>
    </row>
    <row r="252" spans="1:15" ht="12.75" customHeight="1">
      <c r="A252" s="30">
        <v>242</v>
      </c>
      <c r="B252" s="217" t="s">
        <v>134</v>
      </c>
      <c r="C252" s="231">
        <v>1561.8</v>
      </c>
      <c r="D252" s="232">
        <v>1564.0333333333335</v>
      </c>
      <c r="E252" s="232">
        <v>1553.0666666666671</v>
      </c>
      <c r="F252" s="232">
        <v>1544.3333333333335</v>
      </c>
      <c r="G252" s="232">
        <v>1533.366666666667</v>
      </c>
      <c r="H252" s="232">
        <v>1572.7666666666671</v>
      </c>
      <c r="I252" s="232">
        <v>1583.7333333333338</v>
      </c>
      <c r="J252" s="232">
        <v>1592.4666666666672</v>
      </c>
      <c r="K252" s="231">
        <v>1575</v>
      </c>
      <c r="L252" s="231">
        <v>1555.3</v>
      </c>
      <c r="M252" s="231">
        <v>36.562440000000002</v>
      </c>
      <c r="N252" s="1"/>
      <c r="O252" s="1"/>
    </row>
    <row r="253" spans="1:15" ht="12.75" customHeight="1">
      <c r="A253" s="30">
        <v>243</v>
      </c>
      <c r="B253" s="217" t="s">
        <v>390</v>
      </c>
      <c r="C253" s="231" t="e">
        <v>#N/A</v>
      </c>
      <c r="D253" s="232" t="e">
        <v>#N/A</v>
      </c>
      <c r="E253" s="232" t="e">
        <v>#N/A</v>
      </c>
      <c r="F253" s="232" t="e">
        <v>#N/A</v>
      </c>
      <c r="G253" s="232" t="e">
        <v>#N/A</v>
      </c>
      <c r="H253" s="232" t="e">
        <v>#N/A</v>
      </c>
      <c r="I253" s="232" t="e">
        <v>#N/A</v>
      </c>
      <c r="J253" s="232" t="e">
        <v>#N/A</v>
      </c>
      <c r="K253" s="231" t="e">
        <v>#N/A</v>
      </c>
      <c r="L253" s="231" t="e">
        <v>#N/A</v>
      </c>
      <c r="M253" s="231" t="e">
        <v>#N/A</v>
      </c>
      <c r="N253" s="1"/>
      <c r="O253" s="1"/>
    </row>
    <row r="254" spans="1:15" ht="12.75" customHeight="1">
      <c r="A254" s="30">
        <v>244</v>
      </c>
      <c r="B254" s="217" t="s">
        <v>391</v>
      </c>
      <c r="C254" s="231">
        <v>459.65</v>
      </c>
      <c r="D254" s="232">
        <v>460.23333333333329</v>
      </c>
      <c r="E254" s="232">
        <v>455.76666666666659</v>
      </c>
      <c r="F254" s="232">
        <v>451.88333333333333</v>
      </c>
      <c r="G254" s="232">
        <v>447.41666666666663</v>
      </c>
      <c r="H254" s="232">
        <v>464.11666666666656</v>
      </c>
      <c r="I254" s="232">
        <v>468.58333333333326</v>
      </c>
      <c r="J254" s="232">
        <v>472.46666666666653</v>
      </c>
      <c r="K254" s="231">
        <v>464.7</v>
      </c>
      <c r="L254" s="231">
        <v>456.35</v>
      </c>
      <c r="M254" s="231">
        <v>2.2823799999999999</v>
      </c>
      <c r="N254" s="1"/>
      <c r="O254" s="1"/>
    </row>
    <row r="255" spans="1:15" ht="12.75" customHeight="1">
      <c r="A255" s="30">
        <v>245</v>
      </c>
      <c r="B255" s="217" t="s">
        <v>131</v>
      </c>
      <c r="C255" s="231">
        <v>1834.85</v>
      </c>
      <c r="D255" s="232">
        <v>1838.2833333333335</v>
      </c>
      <c r="E255" s="232">
        <v>1816.5666666666671</v>
      </c>
      <c r="F255" s="232">
        <v>1798.2833333333335</v>
      </c>
      <c r="G255" s="232">
        <v>1776.5666666666671</v>
      </c>
      <c r="H255" s="232">
        <v>1856.5666666666671</v>
      </c>
      <c r="I255" s="232">
        <v>1878.2833333333338</v>
      </c>
      <c r="J255" s="232">
        <v>1896.5666666666671</v>
      </c>
      <c r="K255" s="231">
        <v>1860</v>
      </c>
      <c r="L255" s="231">
        <v>1820</v>
      </c>
      <c r="M255" s="231">
        <v>10.953950000000001</v>
      </c>
      <c r="N255" s="1"/>
      <c r="O255" s="1"/>
    </row>
    <row r="256" spans="1:15" ht="12.75" customHeight="1">
      <c r="A256" s="30">
        <v>246</v>
      </c>
      <c r="B256" s="217" t="s">
        <v>261</v>
      </c>
      <c r="C256" s="231">
        <v>820.05</v>
      </c>
      <c r="D256" s="232">
        <v>818.19999999999993</v>
      </c>
      <c r="E256" s="232">
        <v>809.84999999999991</v>
      </c>
      <c r="F256" s="232">
        <v>799.65</v>
      </c>
      <c r="G256" s="232">
        <v>791.3</v>
      </c>
      <c r="H256" s="232">
        <v>828.39999999999986</v>
      </c>
      <c r="I256" s="232">
        <v>836.75</v>
      </c>
      <c r="J256" s="232">
        <v>846.94999999999982</v>
      </c>
      <c r="K256" s="231">
        <v>826.55</v>
      </c>
      <c r="L256" s="231">
        <v>808</v>
      </c>
      <c r="M256" s="231">
        <v>3.61131</v>
      </c>
      <c r="N256" s="1"/>
      <c r="O256" s="1"/>
    </row>
    <row r="257" spans="1:15" ht="12.75" customHeight="1">
      <c r="A257" s="30">
        <v>247</v>
      </c>
      <c r="B257" s="217" t="s">
        <v>392</v>
      </c>
      <c r="C257" s="231">
        <v>1918.25</v>
      </c>
      <c r="D257" s="232">
        <v>1927.5166666666667</v>
      </c>
      <c r="E257" s="232">
        <v>1897.2833333333333</v>
      </c>
      <c r="F257" s="232">
        <v>1876.3166666666666</v>
      </c>
      <c r="G257" s="232">
        <v>1846.0833333333333</v>
      </c>
      <c r="H257" s="232">
        <v>1948.4833333333333</v>
      </c>
      <c r="I257" s="232">
        <v>1978.7166666666665</v>
      </c>
      <c r="J257" s="232">
        <v>1999.6833333333334</v>
      </c>
      <c r="K257" s="231">
        <v>1957.75</v>
      </c>
      <c r="L257" s="231">
        <v>1906.55</v>
      </c>
      <c r="M257" s="231">
        <v>0.44383</v>
      </c>
      <c r="N257" s="1"/>
      <c r="O257" s="1"/>
    </row>
    <row r="258" spans="1:15" ht="12.75" customHeight="1">
      <c r="A258" s="30">
        <v>248</v>
      </c>
      <c r="B258" s="217" t="s">
        <v>393</v>
      </c>
      <c r="C258" s="231">
        <v>2803</v>
      </c>
      <c r="D258" s="232">
        <v>2807.9500000000003</v>
      </c>
      <c r="E258" s="232">
        <v>2766.0500000000006</v>
      </c>
      <c r="F258" s="232">
        <v>2729.1000000000004</v>
      </c>
      <c r="G258" s="232">
        <v>2687.2000000000007</v>
      </c>
      <c r="H258" s="232">
        <v>2844.9000000000005</v>
      </c>
      <c r="I258" s="232">
        <v>2886.8</v>
      </c>
      <c r="J258" s="232">
        <v>2923.7500000000005</v>
      </c>
      <c r="K258" s="231">
        <v>2849.85</v>
      </c>
      <c r="L258" s="231">
        <v>2771</v>
      </c>
      <c r="M258" s="231">
        <v>1.7836700000000001</v>
      </c>
      <c r="N258" s="1"/>
      <c r="O258" s="1"/>
    </row>
    <row r="259" spans="1:15" ht="12.75" customHeight="1">
      <c r="A259" s="30">
        <v>249</v>
      </c>
      <c r="B259" s="217" t="s">
        <v>855</v>
      </c>
      <c r="C259" s="231">
        <v>563.4</v>
      </c>
      <c r="D259" s="232">
        <v>566.08333333333337</v>
      </c>
      <c r="E259" s="232">
        <v>553.26666666666677</v>
      </c>
      <c r="F259" s="232">
        <v>543.13333333333344</v>
      </c>
      <c r="G259" s="232">
        <v>530.31666666666683</v>
      </c>
      <c r="H259" s="232">
        <v>576.2166666666667</v>
      </c>
      <c r="I259" s="232">
        <v>589.0333333333333</v>
      </c>
      <c r="J259" s="232">
        <v>599.16666666666663</v>
      </c>
      <c r="K259" s="231">
        <v>578.9</v>
      </c>
      <c r="L259" s="231">
        <v>555.95000000000005</v>
      </c>
      <c r="M259" s="231">
        <v>2.72234</v>
      </c>
      <c r="N259" s="1"/>
      <c r="O259" s="1"/>
    </row>
    <row r="260" spans="1:15" ht="12.75" customHeight="1">
      <c r="A260" s="30">
        <v>250</v>
      </c>
      <c r="B260" s="217" t="s">
        <v>394</v>
      </c>
      <c r="C260" s="231">
        <v>746.35</v>
      </c>
      <c r="D260" s="232">
        <v>745.6</v>
      </c>
      <c r="E260" s="232">
        <v>739.75</v>
      </c>
      <c r="F260" s="232">
        <v>733.15</v>
      </c>
      <c r="G260" s="232">
        <v>727.3</v>
      </c>
      <c r="H260" s="232">
        <v>752.2</v>
      </c>
      <c r="I260" s="232">
        <v>758.05000000000018</v>
      </c>
      <c r="J260" s="232">
        <v>764.65000000000009</v>
      </c>
      <c r="K260" s="231">
        <v>751.45</v>
      </c>
      <c r="L260" s="231">
        <v>739</v>
      </c>
      <c r="M260" s="231">
        <v>6.4839700000000002</v>
      </c>
      <c r="N260" s="1"/>
      <c r="O260" s="1"/>
    </row>
    <row r="261" spans="1:15" ht="12.75" customHeight="1">
      <c r="A261" s="30">
        <v>251</v>
      </c>
      <c r="B261" s="217" t="s">
        <v>395</v>
      </c>
      <c r="C261" s="231">
        <v>391.05</v>
      </c>
      <c r="D261" s="232">
        <v>391.01666666666665</v>
      </c>
      <c r="E261" s="232">
        <v>386.0333333333333</v>
      </c>
      <c r="F261" s="232">
        <v>381.01666666666665</v>
      </c>
      <c r="G261" s="232">
        <v>376.0333333333333</v>
      </c>
      <c r="H261" s="232">
        <v>396.0333333333333</v>
      </c>
      <c r="I261" s="232">
        <v>401.01666666666665</v>
      </c>
      <c r="J261" s="232">
        <v>406.0333333333333</v>
      </c>
      <c r="K261" s="231">
        <v>396</v>
      </c>
      <c r="L261" s="231">
        <v>386</v>
      </c>
      <c r="M261" s="231">
        <v>3.67944</v>
      </c>
      <c r="N261" s="1"/>
      <c r="O261" s="1"/>
    </row>
    <row r="262" spans="1:15" ht="12.75" customHeight="1">
      <c r="A262" s="30">
        <v>252</v>
      </c>
      <c r="B262" s="217" t="s">
        <v>396</v>
      </c>
      <c r="C262" s="231">
        <v>64.900000000000006</v>
      </c>
      <c r="D262" s="232">
        <v>64.466666666666669</v>
      </c>
      <c r="E262" s="232">
        <v>63.683333333333337</v>
      </c>
      <c r="F262" s="232">
        <v>62.466666666666669</v>
      </c>
      <c r="G262" s="232">
        <v>61.683333333333337</v>
      </c>
      <c r="H262" s="232">
        <v>65.683333333333337</v>
      </c>
      <c r="I262" s="232">
        <v>66.466666666666669</v>
      </c>
      <c r="J262" s="232">
        <v>67.683333333333337</v>
      </c>
      <c r="K262" s="231">
        <v>65.25</v>
      </c>
      <c r="L262" s="231">
        <v>63.25</v>
      </c>
      <c r="M262" s="231">
        <v>12.563129999999999</v>
      </c>
      <c r="N262" s="1"/>
      <c r="O262" s="1"/>
    </row>
    <row r="263" spans="1:15" ht="12.75" customHeight="1">
      <c r="A263" s="30">
        <v>253</v>
      </c>
      <c r="B263" s="217" t="s">
        <v>262</v>
      </c>
      <c r="C263" s="231">
        <v>219.75</v>
      </c>
      <c r="D263" s="232">
        <v>221.58333333333334</v>
      </c>
      <c r="E263" s="232">
        <v>217.16666666666669</v>
      </c>
      <c r="F263" s="232">
        <v>214.58333333333334</v>
      </c>
      <c r="G263" s="232">
        <v>210.16666666666669</v>
      </c>
      <c r="H263" s="232">
        <v>224.16666666666669</v>
      </c>
      <c r="I263" s="232">
        <v>228.58333333333337</v>
      </c>
      <c r="J263" s="232">
        <v>231.16666666666669</v>
      </c>
      <c r="K263" s="231">
        <v>226</v>
      </c>
      <c r="L263" s="231">
        <v>219</v>
      </c>
      <c r="M263" s="231">
        <v>4.7043499999999998</v>
      </c>
      <c r="N263" s="1"/>
      <c r="O263" s="1"/>
    </row>
    <row r="264" spans="1:15" ht="12.75" customHeight="1">
      <c r="A264" s="30">
        <v>254</v>
      </c>
      <c r="B264" s="217" t="s">
        <v>139</v>
      </c>
      <c r="C264" s="231">
        <v>699.95</v>
      </c>
      <c r="D264" s="232">
        <v>706.06666666666661</v>
      </c>
      <c r="E264" s="232">
        <v>688.88333333333321</v>
      </c>
      <c r="F264" s="232">
        <v>677.81666666666661</v>
      </c>
      <c r="G264" s="232">
        <v>660.63333333333321</v>
      </c>
      <c r="H264" s="232">
        <v>717.13333333333321</v>
      </c>
      <c r="I264" s="232">
        <v>734.31666666666661</v>
      </c>
      <c r="J264" s="232">
        <v>745.38333333333321</v>
      </c>
      <c r="K264" s="231">
        <v>723.25</v>
      </c>
      <c r="L264" s="231">
        <v>695</v>
      </c>
      <c r="M264" s="231">
        <v>18.100909999999999</v>
      </c>
      <c r="N264" s="1"/>
      <c r="O264" s="1"/>
    </row>
    <row r="265" spans="1:15" ht="12.75" customHeight="1">
      <c r="A265" s="30">
        <v>255</v>
      </c>
      <c r="B265" s="217" t="s">
        <v>397</v>
      </c>
      <c r="C265" s="231">
        <v>100.25</v>
      </c>
      <c r="D265" s="232">
        <v>100.75</v>
      </c>
      <c r="E265" s="232">
        <v>99.5</v>
      </c>
      <c r="F265" s="232">
        <v>98.75</v>
      </c>
      <c r="G265" s="232">
        <v>97.5</v>
      </c>
      <c r="H265" s="232">
        <v>101.5</v>
      </c>
      <c r="I265" s="232">
        <v>102.75</v>
      </c>
      <c r="J265" s="232">
        <v>103.5</v>
      </c>
      <c r="K265" s="231">
        <v>102</v>
      </c>
      <c r="L265" s="231">
        <v>100</v>
      </c>
      <c r="M265" s="231">
        <v>3.2881100000000001</v>
      </c>
      <c r="N265" s="1"/>
      <c r="O265" s="1"/>
    </row>
    <row r="266" spans="1:15" ht="12.75" customHeight="1">
      <c r="A266" s="30">
        <v>256</v>
      </c>
      <c r="B266" s="217" t="s">
        <v>398</v>
      </c>
      <c r="C266" s="231">
        <v>264.2</v>
      </c>
      <c r="D266" s="232">
        <v>267.40000000000003</v>
      </c>
      <c r="E266" s="232">
        <v>259.50000000000006</v>
      </c>
      <c r="F266" s="232">
        <v>254.8</v>
      </c>
      <c r="G266" s="232">
        <v>246.90000000000003</v>
      </c>
      <c r="H266" s="232">
        <v>272.10000000000008</v>
      </c>
      <c r="I266" s="232">
        <v>280.00000000000006</v>
      </c>
      <c r="J266" s="232">
        <v>284.7000000000001</v>
      </c>
      <c r="K266" s="231">
        <v>275.3</v>
      </c>
      <c r="L266" s="231">
        <v>262.7</v>
      </c>
      <c r="M266" s="231">
        <v>6.6635999999999997</v>
      </c>
      <c r="N266" s="1"/>
      <c r="O266" s="1"/>
    </row>
    <row r="267" spans="1:15" ht="12.75" customHeight="1">
      <c r="A267" s="30">
        <v>257</v>
      </c>
      <c r="B267" s="217" t="s">
        <v>138</v>
      </c>
      <c r="C267" s="231">
        <v>573.25</v>
      </c>
      <c r="D267" s="232">
        <v>577.63333333333333</v>
      </c>
      <c r="E267" s="232">
        <v>564.7166666666667</v>
      </c>
      <c r="F267" s="232">
        <v>556.18333333333339</v>
      </c>
      <c r="G267" s="232">
        <v>543.26666666666677</v>
      </c>
      <c r="H267" s="232">
        <v>586.16666666666663</v>
      </c>
      <c r="I267" s="232">
        <v>599.08333333333337</v>
      </c>
      <c r="J267" s="232">
        <v>607.61666666666656</v>
      </c>
      <c r="K267" s="231">
        <v>590.54999999999995</v>
      </c>
      <c r="L267" s="231">
        <v>569.1</v>
      </c>
      <c r="M267" s="231">
        <v>15.2296</v>
      </c>
      <c r="N267" s="1"/>
      <c r="O267" s="1"/>
    </row>
    <row r="268" spans="1:15" ht="12.75" customHeight="1">
      <c r="A268" s="30">
        <v>258</v>
      </c>
      <c r="B268" s="217" t="s">
        <v>140</v>
      </c>
      <c r="C268" s="231">
        <v>453.3</v>
      </c>
      <c r="D268" s="232">
        <v>455.15000000000003</v>
      </c>
      <c r="E268" s="232">
        <v>449.70000000000005</v>
      </c>
      <c r="F268" s="232">
        <v>446.1</v>
      </c>
      <c r="G268" s="232">
        <v>440.65000000000003</v>
      </c>
      <c r="H268" s="232">
        <v>458.75000000000006</v>
      </c>
      <c r="I268" s="232">
        <v>464.2</v>
      </c>
      <c r="J268" s="232">
        <v>467.80000000000007</v>
      </c>
      <c r="K268" s="231">
        <v>460.6</v>
      </c>
      <c r="L268" s="231">
        <v>451.55</v>
      </c>
      <c r="M268" s="231">
        <v>22.778559999999999</v>
      </c>
      <c r="N268" s="1"/>
      <c r="O268" s="1"/>
    </row>
    <row r="269" spans="1:15" ht="12.75" customHeight="1">
      <c r="A269" s="30">
        <v>259</v>
      </c>
      <c r="B269" s="217" t="s">
        <v>777</v>
      </c>
      <c r="C269" s="231">
        <v>456.55</v>
      </c>
      <c r="D269" s="232">
        <v>458.55</v>
      </c>
      <c r="E269" s="232">
        <v>452.20000000000005</v>
      </c>
      <c r="F269" s="232">
        <v>447.85</v>
      </c>
      <c r="G269" s="232">
        <v>441.50000000000006</v>
      </c>
      <c r="H269" s="232">
        <v>462.90000000000003</v>
      </c>
      <c r="I269" s="232">
        <v>469.25000000000006</v>
      </c>
      <c r="J269" s="232">
        <v>473.6</v>
      </c>
      <c r="K269" s="231">
        <v>464.9</v>
      </c>
      <c r="L269" s="231">
        <v>454.2</v>
      </c>
      <c r="M269" s="231">
        <v>1.2528300000000001</v>
      </c>
      <c r="N269" s="1"/>
      <c r="O269" s="1"/>
    </row>
    <row r="270" spans="1:15" ht="12.75" customHeight="1">
      <c r="A270" s="30">
        <v>260</v>
      </c>
      <c r="B270" s="217" t="s">
        <v>778</v>
      </c>
      <c r="C270" s="231">
        <v>311.8</v>
      </c>
      <c r="D270" s="232">
        <v>312.26666666666665</v>
      </c>
      <c r="E270" s="232">
        <v>309.98333333333329</v>
      </c>
      <c r="F270" s="232">
        <v>308.16666666666663</v>
      </c>
      <c r="G270" s="232">
        <v>305.88333333333327</v>
      </c>
      <c r="H270" s="232">
        <v>314.08333333333331</v>
      </c>
      <c r="I270" s="232">
        <v>316.36666666666662</v>
      </c>
      <c r="J270" s="232">
        <v>318.18333333333334</v>
      </c>
      <c r="K270" s="231">
        <v>314.55</v>
      </c>
      <c r="L270" s="231">
        <v>310.45</v>
      </c>
      <c r="M270" s="231">
        <v>0.35543000000000002</v>
      </c>
      <c r="N270" s="1"/>
      <c r="O270" s="1"/>
    </row>
    <row r="271" spans="1:15" ht="12.75" customHeight="1">
      <c r="A271" s="30">
        <v>261</v>
      </c>
      <c r="B271" s="217" t="s">
        <v>399</v>
      </c>
      <c r="C271" s="231">
        <v>590.54999999999995</v>
      </c>
      <c r="D271" s="232">
        <v>598</v>
      </c>
      <c r="E271" s="232">
        <v>574.54999999999995</v>
      </c>
      <c r="F271" s="232">
        <v>558.54999999999995</v>
      </c>
      <c r="G271" s="232">
        <v>535.09999999999991</v>
      </c>
      <c r="H271" s="232">
        <v>614</v>
      </c>
      <c r="I271" s="232">
        <v>637.45000000000005</v>
      </c>
      <c r="J271" s="232">
        <v>653.45000000000005</v>
      </c>
      <c r="K271" s="231">
        <v>621.45000000000005</v>
      </c>
      <c r="L271" s="231">
        <v>582</v>
      </c>
      <c r="M271" s="231">
        <v>2.78532</v>
      </c>
      <c r="N271" s="1"/>
      <c r="O271" s="1"/>
    </row>
    <row r="272" spans="1:15" ht="12.75" customHeight="1">
      <c r="A272" s="30">
        <v>262</v>
      </c>
      <c r="B272" s="217" t="s">
        <v>400</v>
      </c>
      <c r="C272" s="231">
        <v>193.8</v>
      </c>
      <c r="D272" s="232">
        <v>195.11666666666667</v>
      </c>
      <c r="E272" s="232">
        <v>190.23333333333335</v>
      </c>
      <c r="F272" s="232">
        <v>186.66666666666669</v>
      </c>
      <c r="G272" s="232">
        <v>181.78333333333336</v>
      </c>
      <c r="H272" s="232">
        <v>198.68333333333334</v>
      </c>
      <c r="I272" s="232">
        <v>203.56666666666666</v>
      </c>
      <c r="J272" s="232">
        <v>207.13333333333333</v>
      </c>
      <c r="K272" s="231">
        <v>200</v>
      </c>
      <c r="L272" s="231">
        <v>191.55</v>
      </c>
      <c r="M272" s="231">
        <v>1.3888199999999999</v>
      </c>
      <c r="N272" s="1"/>
      <c r="O272" s="1"/>
    </row>
    <row r="273" spans="1:15" ht="12.75" customHeight="1">
      <c r="A273" s="30">
        <v>263</v>
      </c>
      <c r="B273" s="217" t="s">
        <v>401</v>
      </c>
      <c r="C273" s="231">
        <v>590.29999999999995</v>
      </c>
      <c r="D273" s="232">
        <v>596.65</v>
      </c>
      <c r="E273" s="232">
        <v>579.15</v>
      </c>
      <c r="F273" s="232">
        <v>568</v>
      </c>
      <c r="G273" s="232">
        <v>550.5</v>
      </c>
      <c r="H273" s="232">
        <v>607.79999999999995</v>
      </c>
      <c r="I273" s="232">
        <v>625.29999999999995</v>
      </c>
      <c r="J273" s="232">
        <v>636.44999999999993</v>
      </c>
      <c r="K273" s="231">
        <v>614.15</v>
      </c>
      <c r="L273" s="231">
        <v>585.5</v>
      </c>
      <c r="M273" s="231">
        <v>2.0537700000000001</v>
      </c>
      <c r="N273" s="1"/>
      <c r="O273" s="1"/>
    </row>
    <row r="274" spans="1:15" ht="12.75" customHeight="1">
      <c r="A274" s="30">
        <v>264</v>
      </c>
      <c r="B274" s="217" t="s">
        <v>402</v>
      </c>
      <c r="C274" s="231">
        <v>1654.35</v>
      </c>
      <c r="D274" s="232">
        <v>1659.8333333333333</v>
      </c>
      <c r="E274" s="232">
        <v>1642.5166666666664</v>
      </c>
      <c r="F274" s="232">
        <v>1630.6833333333332</v>
      </c>
      <c r="G274" s="232">
        <v>1613.3666666666663</v>
      </c>
      <c r="H274" s="232">
        <v>1671.6666666666665</v>
      </c>
      <c r="I274" s="232">
        <v>1688.9833333333336</v>
      </c>
      <c r="J274" s="232">
        <v>1700.8166666666666</v>
      </c>
      <c r="K274" s="231">
        <v>1677.15</v>
      </c>
      <c r="L274" s="231">
        <v>1648</v>
      </c>
      <c r="M274" s="231">
        <v>0.86941000000000002</v>
      </c>
      <c r="N274" s="1"/>
      <c r="O274" s="1"/>
    </row>
    <row r="275" spans="1:15" ht="12.75" customHeight="1">
      <c r="A275" s="30">
        <v>265</v>
      </c>
      <c r="B275" s="217" t="s">
        <v>403</v>
      </c>
      <c r="C275" s="231">
        <v>255.9</v>
      </c>
      <c r="D275" s="232">
        <v>253.79999999999998</v>
      </c>
      <c r="E275" s="232">
        <v>250.24999999999994</v>
      </c>
      <c r="F275" s="232">
        <v>244.59999999999997</v>
      </c>
      <c r="G275" s="232">
        <v>241.04999999999993</v>
      </c>
      <c r="H275" s="232">
        <v>259.44999999999993</v>
      </c>
      <c r="I275" s="232">
        <v>263</v>
      </c>
      <c r="J275" s="232">
        <v>268.64999999999998</v>
      </c>
      <c r="K275" s="231">
        <v>257.35000000000002</v>
      </c>
      <c r="L275" s="231">
        <v>248.15</v>
      </c>
      <c r="M275" s="231">
        <v>1.48519</v>
      </c>
      <c r="N275" s="1"/>
      <c r="O275" s="1"/>
    </row>
    <row r="276" spans="1:15" ht="12.75" customHeight="1">
      <c r="A276" s="30">
        <v>266</v>
      </c>
      <c r="B276" s="217" t="s">
        <v>404</v>
      </c>
      <c r="C276" s="231">
        <v>811.35</v>
      </c>
      <c r="D276" s="232">
        <v>817.31666666666661</v>
      </c>
      <c r="E276" s="232">
        <v>801.63333333333321</v>
      </c>
      <c r="F276" s="232">
        <v>791.91666666666663</v>
      </c>
      <c r="G276" s="232">
        <v>776.23333333333323</v>
      </c>
      <c r="H276" s="232">
        <v>827.03333333333319</v>
      </c>
      <c r="I276" s="232">
        <v>842.71666666666658</v>
      </c>
      <c r="J276" s="232">
        <v>852.43333333333317</v>
      </c>
      <c r="K276" s="231">
        <v>833</v>
      </c>
      <c r="L276" s="231">
        <v>807.6</v>
      </c>
      <c r="M276" s="231">
        <v>13.656779999999999</v>
      </c>
      <c r="N276" s="1"/>
      <c r="O276" s="1"/>
    </row>
    <row r="277" spans="1:15" ht="12.75" customHeight="1">
      <c r="A277" s="30">
        <v>267</v>
      </c>
      <c r="B277" s="217" t="s">
        <v>405</v>
      </c>
      <c r="C277" s="231">
        <v>351.35</v>
      </c>
      <c r="D277" s="232">
        <v>355.2833333333333</v>
      </c>
      <c r="E277" s="232">
        <v>346.06666666666661</v>
      </c>
      <c r="F277" s="232">
        <v>340.7833333333333</v>
      </c>
      <c r="G277" s="232">
        <v>331.56666666666661</v>
      </c>
      <c r="H277" s="232">
        <v>360.56666666666661</v>
      </c>
      <c r="I277" s="232">
        <v>369.7833333333333</v>
      </c>
      <c r="J277" s="232">
        <v>375.06666666666661</v>
      </c>
      <c r="K277" s="231">
        <v>364.5</v>
      </c>
      <c r="L277" s="231">
        <v>350</v>
      </c>
      <c r="M277" s="231">
        <v>2.0188999999999999</v>
      </c>
      <c r="N277" s="1"/>
      <c r="O277" s="1"/>
    </row>
    <row r="278" spans="1:15" ht="12.75" customHeight="1">
      <c r="A278" s="30">
        <v>268</v>
      </c>
      <c r="B278" s="217" t="s">
        <v>406</v>
      </c>
      <c r="C278" s="231">
        <v>1060.1500000000001</v>
      </c>
      <c r="D278" s="232">
        <v>1057.8833333333334</v>
      </c>
      <c r="E278" s="232">
        <v>1052.2666666666669</v>
      </c>
      <c r="F278" s="232">
        <v>1044.3833333333334</v>
      </c>
      <c r="G278" s="232">
        <v>1038.7666666666669</v>
      </c>
      <c r="H278" s="232">
        <v>1065.7666666666669</v>
      </c>
      <c r="I278" s="232">
        <v>1071.3833333333332</v>
      </c>
      <c r="J278" s="232">
        <v>1079.2666666666669</v>
      </c>
      <c r="K278" s="231">
        <v>1063.5</v>
      </c>
      <c r="L278" s="231">
        <v>1050</v>
      </c>
      <c r="M278" s="231">
        <v>1.3228</v>
      </c>
      <c r="N278" s="1"/>
      <c r="O278" s="1"/>
    </row>
    <row r="279" spans="1:15" ht="12.75" customHeight="1">
      <c r="A279" s="30">
        <v>269</v>
      </c>
      <c r="B279" s="217" t="s">
        <v>407</v>
      </c>
      <c r="C279" s="231">
        <v>511.9</v>
      </c>
      <c r="D279" s="232">
        <v>509.26666666666665</v>
      </c>
      <c r="E279" s="232">
        <v>503.63333333333333</v>
      </c>
      <c r="F279" s="232">
        <v>495.36666666666667</v>
      </c>
      <c r="G279" s="232">
        <v>489.73333333333335</v>
      </c>
      <c r="H279" s="232">
        <v>517.5333333333333</v>
      </c>
      <c r="I279" s="232">
        <v>523.16666666666652</v>
      </c>
      <c r="J279" s="232">
        <v>531.43333333333328</v>
      </c>
      <c r="K279" s="231">
        <v>514.9</v>
      </c>
      <c r="L279" s="231">
        <v>501</v>
      </c>
      <c r="M279" s="231">
        <v>2.8958300000000001</v>
      </c>
      <c r="N279" s="1"/>
      <c r="O279" s="1"/>
    </row>
    <row r="280" spans="1:15" ht="12.75" customHeight="1">
      <c r="A280" s="30">
        <v>270</v>
      </c>
      <c r="B280" s="217" t="s">
        <v>779</v>
      </c>
      <c r="C280" s="231">
        <v>118</v>
      </c>
      <c r="D280" s="232">
        <v>117.16666666666667</v>
      </c>
      <c r="E280" s="232">
        <v>115.18333333333334</v>
      </c>
      <c r="F280" s="232">
        <v>112.36666666666666</v>
      </c>
      <c r="G280" s="232">
        <v>110.38333333333333</v>
      </c>
      <c r="H280" s="232">
        <v>119.98333333333335</v>
      </c>
      <c r="I280" s="232">
        <v>121.96666666666667</v>
      </c>
      <c r="J280" s="232">
        <v>124.78333333333336</v>
      </c>
      <c r="K280" s="231">
        <v>119.15</v>
      </c>
      <c r="L280" s="231">
        <v>114.35</v>
      </c>
      <c r="M280" s="231">
        <v>33.569839999999999</v>
      </c>
      <c r="N280" s="1"/>
      <c r="O280" s="1"/>
    </row>
    <row r="281" spans="1:15" ht="12.75" customHeight="1">
      <c r="A281" s="30">
        <v>271</v>
      </c>
      <c r="B281" s="217" t="s">
        <v>408</v>
      </c>
      <c r="C281" s="231">
        <v>416.65</v>
      </c>
      <c r="D281" s="232">
        <v>414.4666666666667</v>
      </c>
      <c r="E281" s="232">
        <v>411.53333333333342</v>
      </c>
      <c r="F281" s="232">
        <v>406.41666666666674</v>
      </c>
      <c r="G281" s="232">
        <v>403.48333333333346</v>
      </c>
      <c r="H281" s="232">
        <v>419.58333333333337</v>
      </c>
      <c r="I281" s="232">
        <v>422.51666666666665</v>
      </c>
      <c r="J281" s="232">
        <v>427.63333333333333</v>
      </c>
      <c r="K281" s="231">
        <v>417.4</v>
      </c>
      <c r="L281" s="231">
        <v>409.35</v>
      </c>
      <c r="M281" s="231">
        <v>0.86028000000000004</v>
      </c>
      <c r="N281" s="1"/>
      <c r="O281" s="1"/>
    </row>
    <row r="282" spans="1:15" ht="12.75" customHeight="1">
      <c r="A282" s="30">
        <v>272</v>
      </c>
      <c r="B282" s="217" t="s">
        <v>409</v>
      </c>
      <c r="C282" s="231">
        <v>96.65</v>
      </c>
      <c r="D282" s="232">
        <v>97.383333333333326</v>
      </c>
      <c r="E282" s="232">
        <v>95.266666666666652</v>
      </c>
      <c r="F282" s="232">
        <v>93.883333333333326</v>
      </c>
      <c r="G282" s="232">
        <v>91.766666666666652</v>
      </c>
      <c r="H282" s="232">
        <v>98.766666666666652</v>
      </c>
      <c r="I282" s="232">
        <v>100.88333333333333</v>
      </c>
      <c r="J282" s="232">
        <v>102.26666666666665</v>
      </c>
      <c r="K282" s="231">
        <v>99.5</v>
      </c>
      <c r="L282" s="231">
        <v>96</v>
      </c>
      <c r="M282" s="231">
        <v>15.85257</v>
      </c>
      <c r="N282" s="1"/>
      <c r="O282" s="1"/>
    </row>
    <row r="283" spans="1:15" ht="12.75" customHeight="1">
      <c r="A283" s="30">
        <v>273</v>
      </c>
      <c r="B283" s="217" t="s">
        <v>410</v>
      </c>
      <c r="C283" s="231">
        <v>480.25</v>
      </c>
      <c r="D283" s="232">
        <v>478.0333333333333</v>
      </c>
      <c r="E283" s="232">
        <v>472.21666666666658</v>
      </c>
      <c r="F283" s="232">
        <v>464.18333333333328</v>
      </c>
      <c r="G283" s="232">
        <v>458.36666666666656</v>
      </c>
      <c r="H283" s="232">
        <v>486.06666666666661</v>
      </c>
      <c r="I283" s="232">
        <v>491.88333333333333</v>
      </c>
      <c r="J283" s="232">
        <v>499.91666666666663</v>
      </c>
      <c r="K283" s="231">
        <v>483.85</v>
      </c>
      <c r="L283" s="231">
        <v>470</v>
      </c>
      <c r="M283" s="231">
        <v>2.2519</v>
      </c>
      <c r="N283" s="1"/>
      <c r="O283" s="1"/>
    </row>
    <row r="284" spans="1:15" ht="12.75" customHeight="1">
      <c r="A284" s="30">
        <v>274</v>
      </c>
      <c r="B284" s="217" t="s">
        <v>141</v>
      </c>
      <c r="C284" s="231">
        <v>1700.55</v>
      </c>
      <c r="D284" s="232">
        <v>1708.2166666666665</v>
      </c>
      <c r="E284" s="232">
        <v>1690.333333333333</v>
      </c>
      <c r="F284" s="232">
        <v>1680.1166666666666</v>
      </c>
      <c r="G284" s="232">
        <v>1662.2333333333331</v>
      </c>
      <c r="H284" s="232">
        <v>1718.4333333333329</v>
      </c>
      <c r="I284" s="232">
        <v>1736.3166666666666</v>
      </c>
      <c r="J284" s="232">
        <v>1746.5333333333328</v>
      </c>
      <c r="K284" s="231">
        <v>1726.1</v>
      </c>
      <c r="L284" s="231">
        <v>1698</v>
      </c>
      <c r="M284" s="231">
        <v>35.391489999999997</v>
      </c>
      <c r="N284" s="1"/>
      <c r="O284" s="1"/>
    </row>
    <row r="285" spans="1:15" ht="12.75" customHeight="1">
      <c r="A285" s="30">
        <v>275</v>
      </c>
      <c r="B285" s="217" t="s">
        <v>764</v>
      </c>
      <c r="C285" s="231">
        <v>1375.55</v>
      </c>
      <c r="D285" s="232">
        <v>1387.7833333333335</v>
      </c>
      <c r="E285" s="232">
        <v>1356.7666666666671</v>
      </c>
      <c r="F285" s="232">
        <v>1337.9833333333336</v>
      </c>
      <c r="G285" s="232">
        <v>1306.9666666666672</v>
      </c>
      <c r="H285" s="232">
        <v>1406.5666666666671</v>
      </c>
      <c r="I285" s="232">
        <v>1437.5833333333335</v>
      </c>
      <c r="J285" s="232">
        <v>1456.366666666667</v>
      </c>
      <c r="K285" s="231">
        <v>1418.8</v>
      </c>
      <c r="L285" s="231">
        <v>1369</v>
      </c>
      <c r="M285" s="231">
        <v>1.17225</v>
      </c>
      <c r="N285" s="1"/>
      <c r="O285" s="1"/>
    </row>
    <row r="286" spans="1:15" ht="12.75" customHeight="1">
      <c r="A286" s="30">
        <v>276</v>
      </c>
      <c r="B286" s="217" t="s">
        <v>142</v>
      </c>
      <c r="C286" s="231">
        <v>89.3</v>
      </c>
      <c r="D286" s="232">
        <v>89.3</v>
      </c>
      <c r="E286" s="232">
        <v>88.5</v>
      </c>
      <c r="F286" s="232">
        <v>87.7</v>
      </c>
      <c r="G286" s="232">
        <v>86.9</v>
      </c>
      <c r="H286" s="232">
        <v>90.1</v>
      </c>
      <c r="I286" s="232">
        <v>90.899999999999977</v>
      </c>
      <c r="J286" s="232">
        <v>91.699999999999989</v>
      </c>
      <c r="K286" s="231">
        <v>90.1</v>
      </c>
      <c r="L286" s="231">
        <v>88.5</v>
      </c>
      <c r="M286" s="231">
        <v>41.36121</v>
      </c>
      <c r="N286" s="1"/>
      <c r="O286" s="1"/>
    </row>
    <row r="287" spans="1:15" ht="12.75" customHeight="1">
      <c r="A287" s="30">
        <v>277</v>
      </c>
      <c r="B287" s="217" t="s">
        <v>146</v>
      </c>
      <c r="C287" s="231">
        <v>3711.65</v>
      </c>
      <c r="D287" s="232">
        <v>3700.9666666666667</v>
      </c>
      <c r="E287" s="232">
        <v>3672.9333333333334</v>
      </c>
      <c r="F287" s="232">
        <v>3634.2166666666667</v>
      </c>
      <c r="G287" s="232">
        <v>3606.1833333333334</v>
      </c>
      <c r="H287" s="232">
        <v>3739.6833333333334</v>
      </c>
      <c r="I287" s="232">
        <v>3767.7166666666672</v>
      </c>
      <c r="J287" s="232">
        <v>3806.4333333333334</v>
      </c>
      <c r="K287" s="231">
        <v>3729</v>
      </c>
      <c r="L287" s="231">
        <v>3662.25</v>
      </c>
      <c r="M287" s="231">
        <v>2.44713</v>
      </c>
      <c r="N287" s="1"/>
      <c r="O287" s="1"/>
    </row>
    <row r="288" spans="1:15" ht="12.75" customHeight="1">
      <c r="A288" s="30">
        <v>278</v>
      </c>
      <c r="B288" s="217" t="s">
        <v>144</v>
      </c>
      <c r="C288" s="231">
        <v>353.25</v>
      </c>
      <c r="D288" s="232">
        <v>354.91666666666669</v>
      </c>
      <c r="E288" s="232">
        <v>350.53333333333336</v>
      </c>
      <c r="F288" s="232">
        <v>347.81666666666666</v>
      </c>
      <c r="G288" s="232">
        <v>343.43333333333334</v>
      </c>
      <c r="H288" s="232">
        <v>357.63333333333338</v>
      </c>
      <c r="I288" s="232">
        <v>362.01666666666671</v>
      </c>
      <c r="J288" s="232">
        <v>364.73333333333341</v>
      </c>
      <c r="K288" s="231">
        <v>359.3</v>
      </c>
      <c r="L288" s="231">
        <v>352.2</v>
      </c>
      <c r="M288" s="231">
        <v>9.5920100000000001</v>
      </c>
      <c r="N288" s="1"/>
      <c r="O288" s="1"/>
    </row>
    <row r="289" spans="1:15" ht="12.75" customHeight="1">
      <c r="A289" s="30">
        <v>279</v>
      </c>
      <c r="B289" s="217" t="s">
        <v>411</v>
      </c>
      <c r="C289" s="231">
        <v>11118</v>
      </c>
      <c r="D289" s="232">
        <v>11165.316666666666</v>
      </c>
      <c r="E289" s="232">
        <v>11052.633333333331</v>
      </c>
      <c r="F289" s="232">
        <v>10987.266666666666</v>
      </c>
      <c r="G289" s="232">
        <v>10874.583333333332</v>
      </c>
      <c r="H289" s="232">
        <v>11230.683333333331</v>
      </c>
      <c r="I289" s="232">
        <v>11343.366666666665</v>
      </c>
      <c r="J289" s="232">
        <v>11408.73333333333</v>
      </c>
      <c r="K289" s="231">
        <v>11278</v>
      </c>
      <c r="L289" s="231">
        <v>11099.95</v>
      </c>
      <c r="M289" s="231">
        <v>1.5129999999999999E-2</v>
      </c>
      <c r="N289" s="1"/>
      <c r="O289" s="1"/>
    </row>
    <row r="290" spans="1:15" ht="12.75" customHeight="1">
      <c r="A290" s="30">
        <v>280</v>
      </c>
      <c r="B290" s="217" t="s">
        <v>871</v>
      </c>
      <c r="C290" s="231">
        <v>4805.3</v>
      </c>
      <c r="D290" s="232">
        <v>4792.7666666666664</v>
      </c>
      <c r="E290" s="232">
        <v>4770.5333333333328</v>
      </c>
      <c r="F290" s="232">
        <v>4735.7666666666664</v>
      </c>
      <c r="G290" s="232">
        <v>4713.5333333333328</v>
      </c>
      <c r="H290" s="232">
        <v>4827.5333333333328</v>
      </c>
      <c r="I290" s="232">
        <v>4849.7666666666664</v>
      </c>
      <c r="J290" s="232">
        <v>4884.5333333333328</v>
      </c>
      <c r="K290" s="231">
        <v>4815</v>
      </c>
      <c r="L290" s="231">
        <v>4758</v>
      </c>
      <c r="M290" s="231">
        <v>4.1160100000000002</v>
      </c>
      <c r="N290" s="1"/>
      <c r="O290" s="1"/>
    </row>
    <row r="291" spans="1:15" ht="12.75" customHeight="1">
      <c r="A291" s="30">
        <v>281</v>
      </c>
      <c r="B291" s="217" t="s">
        <v>145</v>
      </c>
      <c r="C291" s="231">
        <v>2194.75</v>
      </c>
      <c r="D291" s="232">
        <v>2205.9333333333334</v>
      </c>
      <c r="E291" s="232">
        <v>2170.8666666666668</v>
      </c>
      <c r="F291" s="232">
        <v>2146.9833333333336</v>
      </c>
      <c r="G291" s="232">
        <v>2111.916666666667</v>
      </c>
      <c r="H291" s="232">
        <v>2229.8166666666666</v>
      </c>
      <c r="I291" s="232">
        <v>2264.8833333333332</v>
      </c>
      <c r="J291" s="232">
        <v>2288.7666666666664</v>
      </c>
      <c r="K291" s="231">
        <v>2241</v>
      </c>
      <c r="L291" s="231">
        <v>2182.0500000000002</v>
      </c>
      <c r="M291" s="231">
        <v>21.03097</v>
      </c>
      <c r="N291" s="1"/>
      <c r="O291" s="1"/>
    </row>
    <row r="292" spans="1:15" ht="12.75" customHeight="1">
      <c r="A292" s="30">
        <v>282</v>
      </c>
      <c r="B292" s="217" t="s">
        <v>820</v>
      </c>
      <c r="C292" s="231">
        <v>353.35</v>
      </c>
      <c r="D292" s="232">
        <v>354.45</v>
      </c>
      <c r="E292" s="232">
        <v>351.4</v>
      </c>
      <c r="F292" s="232">
        <v>349.45</v>
      </c>
      <c r="G292" s="232">
        <v>346.4</v>
      </c>
      <c r="H292" s="232">
        <v>356.4</v>
      </c>
      <c r="I292" s="232">
        <v>359.45000000000005</v>
      </c>
      <c r="J292" s="232">
        <v>361.4</v>
      </c>
      <c r="K292" s="231">
        <v>357.5</v>
      </c>
      <c r="L292" s="231">
        <v>352.5</v>
      </c>
      <c r="M292" s="231">
        <v>1.8643400000000001</v>
      </c>
      <c r="N292" s="1"/>
      <c r="O292" s="1"/>
    </row>
    <row r="293" spans="1:15" ht="12.75" customHeight="1">
      <c r="A293" s="30">
        <v>283</v>
      </c>
      <c r="B293" s="217" t="s">
        <v>263</v>
      </c>
      <c r="C293" s="231">
        <v>317.39999999999998</v>
      </c>
      <c r="D293" s="232">
        <v>321.11666666666662</v>
      </c>
      <c r="E293" s="232">
        <v>313.28333333333325</v>
      </c>
      <c r="F293" s="232">
        <v>309.16666666666663</v>
      </c>
      <c r="G293" s="232">
        <v>301.33333333333326</v>
      </c>
      <c r="H293" s="232">
        <v>325.23333333333323</v>
      </c>
      <c r="I293" s="232">
        <v>333.06666666666661</v>
      </c>
      <c r="J293" s="232">
        <v>337.18333333333322</v>
      </c>
      <c r="K293" s="231">
        <v>328.95</v>
      </c>
      <c r="L293" s="231">
        <v>317</v>
      </c>
      <c r="M293" s="231">
        <v>12.217919999999999</v>
      </c>
      <c r="N293" s="1"/>
      <c r="O293" s="1"/>
    </row>
    <row r="294" spans="1:15" ht="12.75" customHeight="1">
      <c r="A294" s="30">
        <v>284</v>
      </c>
      <c r="B294" s="217" t="s">
        <v>781</v>
      </c>
      <c r="C294" s="231">
        <v>260.5</v>
      </c>
      <c r="D294" s="232">
        <v>261.3</v>
      </c>
      <c r="E294" s="232">
        <v>259.20000000000005</v>
      </c>
      <c r="F294" s="232">
        <v>257.90000000000003</v>
      </c>
      <c r="G294" s="232">
        <v>255.80000000000007</v>
      </c>
      <c r="H294" s="232">
        <v>262.60000000000002</v>
      </c>
      <c r="I294" s="232">
        <v>264.70000000000005</v>
      </c>
      <c r="J294" s="232">
        <v>266</v>
      </c>
      <c r="K294" s="231">
        <v>263.39999999999998</v>
      </c>
      <c r="L294" s="231">
        <v>260</v>
      </c>
      <c r="M294" s="231">
        <v>2.1649799999999999</v>
      </c>
      <c r="N294" s="1"/>
      <c r="O294" s="1"/>
    </row>
    <row r="295" spans="1:15" ht="12.75" customHeight="1">
      <c r="A295" s="30">
        <v>285</v>
      </c>
      <c r="B295" s="217" t="s">
        <v>847</v>
      </c>
      <c r="C295" s="231">
        <v>595.95000000000005</v>
      </c>
      <c r="D295" s="232">
        <v>596.03333333333342</v>
      </c>
      <c r="E295" s="232">
        <v>593.36666666666679</v>
      </c>
      <c r="F295" s="232">
        <v>590.78333333333342</v>
      </c>
      <c r="G295" s="232">
        <v>588.11666666666679</v>
      </c>
      <c r="H295" s="232">
        <v>598.61666666666679</v>
      </c>
      <c r="I295" s="232">
        <v>601.28333333333353</v>
      </c>
      <c r="J295" s="232">
        <v>603.86666666666679</v>
      </c>
      <c r="K295" s="231">
        <v>598.70000000000005</v>
      </c>
      <c r="L295" s="231">
        <v>593.45000000000005</v>
      </c>
      <c r="M295" s="231">
        <v>7.6192200000000003</v>
      </c>
      <c r="N295" s="1"/>
      <c r="O295" s="1"/>
    </row>
    <row r="296" spans="1:15" ht="12.75" customHeight="1">
      <c r="A296" s="30">
        <v>286</v>
      </c>
      <c r="B296" s="217" t="s">
        <v>412</v>
      </c>
      <c r="C296" s="231">
        <v>3814.8</v>
      </c>
      <c r="D296" s="232">
        <v>3788.4500000000003</v>
      </c>
      <c r="E296" s="232">
        <v>3736.9000000000005</v>
      </c>
      <c r="F296" s="232">
        <v>3659.0000000000005</v>
      </c>
      <c r="G296" s="232">
        <v>3607.4500000000007</v>
      </c>
      <c r="H296" s="232">
        <v>3866.3500000000004</v>
      </c>
      <c r="I296" s="232">
        <v>3917.9000000000005</v>
      </c>
      <c r="J296" s="232">
        <v>3995.8</v>
      </c>
      <c r="K296" s="231">
        <v>3840</v>
      </c>
      <c r="L296" s="231">
        <v>3710.55</v>
      </c>
      <c r="M296" s="231">
        <v>0.77190999999999999</v>
      </c>
      <c r="N296" s="1"/>
      <c r="O296" s="1"/>
    </row>
    <row r="297" spans="1:15" ht="12.75" customHeight="1">
      <c r="A297" s="30">
        <v>287</v>
      </c>
      <c r="B297" s="217" t="s">
        <v>147</v>
      </c>
      <c r="C297" s="231">
        <v>664</v>
      </c>
      <c r="D297" s="232">
        <v>667.11666666666667</v>
      </c>
      <c r="E297" s="232">
        <v>657.5333333333333</v>
      </c>
      <c r="F297" s="232">
        <v>651.06666666666661</v>
      </c>
      <c r="G297" s="232">
        <v>641.48333333333323</v>
      </c>
      <c r="H297" s="232">
        <v>673.58333333333337</v>
      </c>
      <c r="I297" s="232">
        <v>683.16666666666663</v>
      </c>
      <c r="J297" s="232">
        <v>689.63333333333344</v>
      </c>
      <c r="K297" s="231">
        <v>676.7</v>
      </c>
      <c r="L297" s="231">
        <v>660.65</v>
      </c>
      <c r="M297" s="231">
        <v>6.8517200000000003</v>
      </c>
      <c r="N297" s="1"/>
      <c r="O297" s="1"/>
    </row>
    <row r="298" spans="1:15" ht="12.75" customHeight="1">
      <c r="A298" s="30">
        <v>288</v>
      </c>
      <c r="B298" s="217" t="s">
        <v>413</v>
      </c>
      <c r="C298" s="231">
        <v>1370.5</v>
      </c>
      <c r="D298" s="232">
        <v>1368.8333333333333</v>
      </c>
      <c r="E298" s="232">
        <v>1354.9166666666665</v>
      </c>
      <c r="F298" s="232">
        <v>1339.3333333333333</v>
      </c>
      <c r="G298" s="232">
        <v>1325.4166666666665</v>
      </c>
      <c r="H298" s="232">
        <v>1384.4166666666665</v>
      </c>
      <c r="I298" s="232">
        <v>1398.333333333333</v>
      </c>
      <c r="J298" s="232">
        <v>1413.9166666666665</v>
      </c>
      <c r="K298" s="231">
        <v>1382.75</v>
      </c>
      <c r="L298" s="231">
        <v>1353.25</v>
      </c>
      <c r="M298" s="231">
        <v>0.18682000000000001</v>
      </c>
      <c r="N298" s="1"/>
      <c r="O298" s="1"/>
    </row>
    <row r="299" spans="1:15" ht="12.75" customHeight="1">
      <c r="A299" s="30">
        <v>289</v>
      </c>
      <c r="B299" s="217" t="s">
        <v>414</v>
      </c>
      <c r="C299" s="231">
        <v>32.200000000000003</v>
      </c>
      <c r="D299" s="232">
        <v>32.433333333333337</v>
      </c>
      <c r="E299" s="232">
        <v>31.916666666666671</v>
      </c>
      <c r="F299" s="232">
        <v>31.633333333333333</v>
      </c>
      <c r="G299" s="232">
        <v>31.116666666666667</v>
      </c>
      <c r="H299" s="232">
        <v>32.716666666666676</v>
      </c>
      <c r="I299" s="232">
        <v>33.233333333333341</v>
      </c>
      <c r="J299" s="232">
        <v>33.51666666666668</v>
      </c>
      <c r="K299" s="231">
        <v>32.950000000000003</v>
      </c>
      <c r="L299" s="231">
        <v>32.15</v>
      </c>
      <c r="M299" s="231">
        <v>3.4137200000000001</v>
      </c>
      <c r="N299" s="1"/>
      <c r="O299" s="1"/>
    </row>
    <row r="300" spans="1:15" ht="12.75" customHeight="1">
      <c r="A300" s="30">
        <v>290</v>
      </c>
      <c r="B300" s="217" t="s">
        <v>415</v>
      </c>
      <c r="C300" s="231">
        <v>154.69999999999999</v>
      </c>
      <c r="D300" s="232">
        <v>155.14999999999998</v>
      </c>
      <c r="E300" s="232">
        <v>152.94999999999996</v>
      </c>
      <c r="F300" s="232">
        <v>151.19999999999999</v>
      </c>
      <c r="G300" s="232">
        <v>148.99999999999997</v>
      </c>
      <c r="H300" s="232">
        <v>156.89999999999995</v>
      </c>
      <c r="I300" s="232">
        <v>159.1</v>
      </c>
      <c r="J300" s="232">
        <v>160.84999999999994</v>
      </c>
      <c r="K300" s="231">
        <v>157.35</v>
      </c>
      <c r="L300" s="231">
        <v>153.4</v>
      </c>
      <c r="M300" s="231">
        <v>0.69037999999999999</v>
      </c>
      <c r="N300" s="1"/>
      <c r="O300" s="1"/>
    </row>
    <row r="301" spans="1:15" ht="12.75" customHeight="1">
      <c r="A301" s="30">
        <v>291</v>
      </c>
      <c r="B301" s="217" t="s">
        <v>158</v>
      </c>
      <c r="C301" s="231">
        <v>87658.3</v>
      </c>
      <c r="D301" s="232">
        <v>88386.099999999991</v>
      </c>
      <c r="E301" s="232">
        <v>86772.199999999983</v>
      </c>
      <c r="F301" s="232">
        <v>85886.099999999991</v>
      </c>
      <c r="G301" s="232">
        <v>84272.199999999983</v>
      </c>
      <c r="H301" s="232">
        <v>89272.199999999983</v>
      </c>
      <c r="I301" s="232">
        <v>90886.099999999977</v>
      </c>
      <c r="J301" s="232">
        <v>91772.199999999983</v>
      </c>
      <c r="K301" s="231">
        <v>90000</v>
      </c>
      <c r="L301" s="231">
        <v>87500</v>
      </c>
      <c r="M301" s="231">
        <v>0.10970000000000001</v>
      </c>
      <c r="N301" s="1"/>
      <c r="O301" s="1"/>
    </row>
    <row r="302" spans="1:15" ht="12.75" customHeight="1">
      <c r="A302" s="30">
        <v>292</v>
      </c>
      <c r="B302" s="217" t="s">
        <v>821</v>
      </c>
      <c r="C302" s="231">
        <v>1681.15</v>
      </c>
      <c r="D302" s="232">
        <v>1689.1333333333334</v>
      </c>
      <c r="E302" s="232">
        <v>1668.3166666666668</v>
      </c>
      <c r="F302" s="232">
        <v>1655.4833333333333</v>
      </c>
      <c r="G302" s="232">
        <v>1634.6666666666667</v>
      </c>
      <c r="H302" s="232">
        <v>1701.9666666666669</v>
      </c>
      <c r="I302" s="232">
        <v>1722.7833333333335</v>
      </c>
      <c r="J302" s="232">
        <v>1735.616666666667</v>
      </c>
      <c r="K302" s="231">
        <v>1709.95</v>
      </c>
      <c r="L302" s="231">
        <v>1676.3</v>
      </c>
      <c r="M302" s="231">
        <v>1.33005</v>
      </c>
      <c r="N302" s="1"/>
      <c r="O302" s="1"/>
    </row>
    <row r="303" spans="1:15" ht="12.75" customHeight="1">
      <c r="A303" s="30">
        <v>293</v>
      </c>
      <c r="B303" s="217" t="s">
        <v>780</v>
      </c>
      <c r="C303" s="231">
        <v>849</v>
      </c>
      <c r="D303" s="232">
        <v>856.83333333333337</v>
      </c>
      <c r="E303" s="232">
        <v>837.7166666666667</v>
      </c>
      <c r="F303" s="232">
        <v>826.43333333333328</v>
      </c>
      <c r="G303" s="232">
        <v>807.31666666666661</v>
      </c>
      <c r="H303" s="232">
        <v>868.11666666666679</v>
      </c>
      <c r="I303" s="232">
        <v>887.23333333333335</v>
      </c>
      <c r="J303" s="232">
        <v>898.51666666666688</v>
      </c>
      <c r="K303" s="231">
        <v>875.95</v>
      </c>
      <c r="L303" s="231">
        <v>845.55</v>
      </c>
      <c r="M303" s="231">
        <v>1.20252</v>
      </c>
      <c r="N303" s="1"/>
      <c r="O303" s="1"/>
    </row>
    <row r="304" spans="1:15" ht="12.75" customHeight="1">
      <c r="A304" s="30">
        <v>294</v>
      </c>
      <c r="B304" s="217" t="s">
        <v>156</v>
      </c>
      <c r="C304" s="231">
        <v>883.1</v>
      </c>
      <c r="D304" s="232">
        <v>886.33333333333337</v>
      </c>
      <c r="E304" s="232">
        <v>876.06666666666672</v>
      </c>
      <c r="F304" s="232">
        <v>869.0333333333333</v>
      </c>
      <c r="G304" s="232">
        <v>858.76666666666665</v>
      </c>
      <c r="H304" s="232">
        <v>893.36666666666679</v>
      </c>
      <c r="I304" s="232">
        <v>903.63333333333344</v>
      </c>
      <c r="J304" s="232">
        <v>910.66666666666686</v>
      </c>
      <c r="K304" s="231">
        <v>896.6</v>
      </c>
      <c r="L304" s="231">
        <v>879.3</v>
      </c>
      <c r="M304" s="231">
        <v>2.3005100000000001</v>
      </c>
      <c r="N304" s="1"/>
      <c r="O304" s="1"/>
    </row>
    <row r="305" spans="1:15" ht="12.75" customHeight="1">
      <c r="A305" s="30">
        <v>295</v>
      </c>
      <c r="B305" s="217" t="s">
        <v>149</v>
      </c>
      <c r="C305" s="231">
        <v>255.25</v>
      </c>
      <c r="D305" s="232">
        <v>254.56666666666669</v>
      </c>
      <c r="E305" s="232">
        <v>252.28333333333336</v>
      </c>
      <c r="F305" s="232">
        <v>249.31666666666666</v>
      </c>
      <c r="G305" s="232">
        <v>247.03333333333333</v>
      </c>
      <c r="H305" s="232">
        <v>257.53333333333342</v>
      </c>
      <c r="I305" s="232">
        <v>259.81666666666672</v>
      </c>
      <c r="J305" s="232">
        <v>262.78333333333342</v>
      </c>
      <c r="K305" s="231">
        <v>256.85000000000002</v>
      </c>
      <c r="L305" s="231">
        <v>251.6</v>
      </c>
      <c r="M305" s="231">
        <v>20.534859999999998</v>
      </c>
      <c r="N305" s="1"/>
      <c r="O305" s="1"/>
    </row>
    <row r="306" spans="1:15" ht="12.75" customHeight="1">
      <c r="A306" s="30">
        <v>296</v>
      </c>
      <c r="B306" s="217" t="s">
        <v>148</v>
      </c>
      <c r="C306" s="231">
        <v>1319.75</v>
      </c>
      <c r="D306" s="232">
        <v>1327.9166666666667</v>
      </c>
      <c r="E306" s="232">
        <v>1302.9833333333336</v>
      </c>
      <c r="F306" s="232">
        <v>1286.2166666666669</v>
      </c>
      <c r="G306" s="232">
        <v>1261.2833333333338</v>
      </c>
      <c r="H306" s="232">
        <v>1344.6833333333334</v>
      </c>
      <c r="I306" s="232">
        <v>1369.6166666666663</v>
      </c>
      <c r="J306" s="232">
        <v>1386.3833333333332</v>
      </c>
      <c r="K306" s="231">
        <v>1352.85</v>
      </c>
      <c r="L306" s="231">
        <v>1311.15</v>
      </c>
      <c r="M306" s="231">
        <v>21.964839999999999</v>
      </c>
      <c r="N306" s="1"/>
      <c r="O306" s="1"/>
    </row>
    <row r="307" spans="1:15" ht="12.75" customHeight="1">
      <c r="A307" s="30">
        <v>297</v>
      </c>
      <c r="B307" s="217" t="s">
        <v>416</v>
      </c>
      <c r="C307" s="231">
        <v>386.65</v>
      </c>
      <c r="D307" s="232">
        <v>389.7166666666667</v>
      </c>
      <c r="E307" s="232">
        <v>380.43333333333339</v>
      </c>
      <c r="F307" s="232">
        <v>374.2166666666667</v>
      </c>
      <c r="G307" s="232">
        <v>364.93333333333339</v>
      </c>
      <c r="H307" s="232">
        <v>395.93333333333339</v>
      </c>
      <c r="I307" s="232">
        <v>405.2166666666667</v>
      </c>
      <c r="J307" s="232">
        <v>411.43333333333339</v>
      </c>
      <c r="K307" s="231">
        <v>399</v>
      </c>
      <c r="L307" s="231">
        <v>383.5</v>
      </c>
      <c r="M307" s="231">
        <v>3.7827899999999999</v>
      </c>
      <c r="N307" s="1"/>
      <c r="O307" s="1"/>
    </row>
    <row r="308" spans="1:15" ht="12.75" customHeight="1">
      <c r="A308" s="30">
        <v>298</v>
      </c>
      <c r="B308" s="217" t="s">
        <v>417</v>
      </c>
      <c r="C308" s="231">
        <v>273.5</v>
      </c>
      <c r="D308" s="232">
        <v>273.73333333333335</v>
      </c>
      <c r="E308" s="232">
        <v>271.31666666666672</v>
      </c>
      <c r="F308" s="232">
        <v>269.13333333333338</v>
      </c>
      <c r="G308" s="232">
        <v>266.71666666666675</v>
      </c>
      <c r="H308" s="232">
        <v>275.91666666666669</v>
      </c>
      <c r="I308" s="232">
        <v>278.33333333333331</v>
      </c>
      <c r="J308" s="232">
        <v>280.51666666666665</v>
      </c>
      <c r="K308" s="231">
        <v>276.14999999999998</v>
      </c>
      <c r="L308" s="231">
        <v>271.55</v>
      </c>
      <c r="M308" s="231">
        <v>1.0532699999999999</v>
      </c>
      <c r="N308" s="1"/>
      <c r="O308" s="1"/>
    </row>
    <row r="309" spans="1:15" ht="12.75" customHeight="1">
      <c r="A309" s="30">
        <v>299</v>
      </c>
      <c r="B309" s="217" t="s">
        <v>856</v>
      </c>
      <c r="C309" s="231">
        <v>367.85</v>
      </c>
      <c r="D309" s="232">
        <v>372.05</v>
      </c>
      <c r="E309" s="232">
        <v>361.85</v>
      </c>
      <c r="F309" s="232">
        <v>355.85</v>
      </c>
      <c r="G309" s="232">
        <v>345.65000000000003</v>
      </c>
      <c r="H309" s="232">
        <v>378.05</v>
      </c>
      <c r="I309" s="232">
        <v>388.24999999999994</v>
      </c>
      <c r="J309" s="232">
        <v>394.25</v>
      </c>
      <c r="K309" s="231">
        <v>382.25</v>
      </c>
      <c r="L309" s="231">
        <v>366.05</v>
      </c>
      <c r="M309" s="231">
        <v>1.55843</v>
      </c>
      <c r="N309" s="1"/>
      <c r="O309" s="1"/>
    </row>
    <row r="310" spans="1:15" ht="12.75" customHeight="1">
      <c r="A310" s="30">
        <v>300</v>
      </c>
      <c r="B310" s="217" t="s">
        <v>418</v>
      </c>
      <c r="C310" s="231">
        <v>378.8</v>
      </c>
      <c r="D310" s="232">
        <v>375.45</v>
      </c>
      <c r="E310" s="232">
        <v>370.9</v>
      </c>
      <c r="F310" s="232">
        <v>363</v>
      </c>
      <c r="G310" s="232">
        <v>358.45</v>
      </c>
      <c r="H310" s="232">
        <v>383.34999999999997</v>
      </c>
      <c r="I310" s="232">
        <v>387.90000000000003</v>
      </c>
      <c r="J310" s="232">
        <v>395.79999999999995</v>
      </c>
      <c r="K310" s="231">
        <v>380</v>
      </c>
      <c r="L310" s="231">
        <v>367.55</v>
      </c>
      <c r="M310" s="231">
        <v>1.4270799999999999</v>
      </c>
      <c r="N310" s="1"/>
      <c r="O310" s="1"/>
    </row>
    <row r="311" spans="1:15" ht="12.75" customHeight="1">
      <c r="A311" s="30">
        <v>301</v>
      </c>
      <c r="B311" s="217" t="s">
        <v>150</v>
      </c>
      <c r="C311" s="231">
        <v>104.4</v>
      </c>
      <c r="D311" s="232">
        <v>104.63333333333334</v>
      </c>
      <c r="E311" s="232">
        <v>103.31666666666668</v>
      </c>
      <c r="F311" s="232">
        <v>102.23333333333333</v>
      </c>
      <c r="G311" s="232">
        <v>100.91666666666667</v>
      </c>
      <c r="H311" s="232">
        <v>105.71666666666668</v>
      </c>
      <c r="I311" s="232">
        <v>107.03333333333335</v>
      </c>
      <c r="J311" s="232">
        <v>108.11666666666669</v>
      </c>
      <c r="K311" s="231">
        <v>105.95</v>
      </c>
      <c r="L311" s="231">
        <v>103.55</v>
      </c>
      <c r="M311" s="231">
        <v>30.911359999999998</v>
      </c>
      <c r="N311" s="1"/>
      <c r="O311" s="1"/>
    </row>
    <row r="312" spans="1:15" ht="12.75" customHeight="1">
      <c r="A312" s="30">
        <v>302</v>
      </c>
      <c r="B312" s="217" t="s">
        <v>419</v>
      </c>
      <c r="C312" s="231">
        <v>52.3</v>
      </c>
      <c r="D312" s="232">
        <v>52.5</v>
      </c>
      <c r="E312" s="232">
        <v>51.9</v>
      </c>
      <c r="F312" s="232">
        <v>51.5</v>
      </c>
      <c r="G312" s="232">
        <v>50.9</v>
      </c>
      <c r="H312" s="232">
        <v>52.9</v>
      </c>
      <c r="I312" s="232">
        <v>53.499999999999993</v>
      </c>
      <c r="J312" s="232">
        <v>53.9</v>
      </c>
      <c r="K312" s="231">
        <v>53.1</v>
      </c>
      <c r="L312" s="231">
        <v>52.1</v>
      </c>
      <c r="M312" s="231">
        <v>8.1738499999999998</v>
      </c>
      <c r="N312" s="1"/>
      <c r="O312" s="1"/>
    </row>
    <row r="313" spans="1:15" ht="12.75" customHeight="1">
      <c r="A313" s="30">
        <v>303</v>
      </c>
      <c r="B313" s="217" t="s">
        <v>151</v>
      </c>
      <c r="C313" s="231">
        <v>503.75</v>
      </c>
      <c r="D313" s="232">
        <v>502.5</v>
      </c>
      <c r="E313" s="232">
        <v>499.6</v>
      </c>
      <c r="F313" s="232">
        <v>495.45000000000005</v>
      </c>
      <c r="G313" s="232">
        <v>492.55000000000007</v>
      </c>
      <c r="H313" s="232">
        <v>506.65</v>
      </c>
      <c r="I313" s="232">
        <v>509.54999999999995</v>
      </c>
      <c r="J313" s="232">
        <v>513.69999999999993</v>
      </c>
      <c r="K313" s="231">
        <v>505.4</v>
      </c>
      <c r="L313" s="231">
        <v>498.35</v>
      </c>
      <c r="M313" s="231">
        <v>14.125970000000001</v>
      </c>
      <c r="N313" s="1"/>
      <c r="O313" s="1"/>
    </row>
    <row r="314" spans="1:15" ht="12.75" customHeight="1">
      <c r="A314" s="30">
        <v>304</v>
      </c>
      <c r="B314" s="217" t="s">
        <v>152</v>
      </c>
      <c r="C314" s="231">
        <v>8658.9500000000007</v>
      </c>
      <c r="D314" s="232">
        <v>8654.3166666666675</v>
      </c>
      <c r="E314" s="232">
        <v>8589.633333333335</v>
      </c>
      <c r="F314" s="232">
        <v>8520.3166666666675</v>
      </c>
      <c r="G314" s="232">
        <v>8455.633333333335</v>
      </c>
      <c r="H314" s="232">
        <v>8723.633333333335</v>
      </c>
      <c r="I314" s="232">
        <v>8788.3166666666657</v>
      </c>
      <c r="J314" s="232">
        <v>8857.633333333335</v>
      </c>
      <c r="K314" s="231">
        <v>8719</v>
      </c>
      <c r="L314" s="231">
        <v>8585</v>
      </c>
      <c r="M314" s="231">
        <v>3.63931</v>
      </c>
      <c r="N314" s="1"/>
      <c r="O314" s="1"/>
    </row>
    <row r="315" spans="1:15" ht="12.75" customHeight="1">
      <c r="A315" s="30">
        <v>305</v>
      </c>
      <c r="B315" s="217" t="s">
        <v>782</v>
      </c>
      <c r="C315" s="231">
        <v>1637.9</v>
      </c>
      <c r="D315" s="232">
        <v>1638.8666666666668</v>
      </c>
      <c r="E315" s="232">
        <v>1612.0833333333335</v>
      </c>
      <c r="F315" s="232">
        <v>1586.2666666666667</v>
      </c>
      <c r="G315" s="232">
        <v>1559.4833333333333</v>
      </c>
      <c r="H315" s="232">
        <v>1664.6833333333336</v>
      </c>
      <c r="I315" s="232">
        <v>1691.4666666666669</v>
      </c>
      <c r="J315" s="232">
        <v>1717.2833333333338</v>
      </c>
      <c r="K315" s="231">
        <v>1665.65</v>
      </c>
      <c r="L315" s="231">
        <v>1613.05</v>
      </c>
      <c r="M315" s="231">
        <v>0.46018999999999999</v>
      </c>
      <c r="N315" s="1"/>
      <c r="O315" s="1"/>
    </row>
    <row r="316" spans="1:15" ht="12.75" customHeight="1">
      <c r="A316" s="30">
        <v>306</v>
      </c>
      <c r="B316" s="217" t="s">
        <v>155</v>
      </c>
      <c r="C316" s="231">
        <v>701.85</v>
      </c>
      <c r="D316" s="232">
        <v>703.31666666666661</v>
      </c>
      <c r="E316" s="232">
        <v>695.58333333333326</v>
      </c>
      <c r="F316" s="232">
        <v>689.31666666666661</v>
      </c>
      <c r="G316" s="232">
        <v>681.58333333333326</v>
      </c>
      <c r="H316" s="232">
        <v>709.58333333333326</v>
      </c>
      <c r="I316" s="232">
        <v>717.31666666666661</v>
      </c>
      <c r="J316" s="232">
        <v>723.58333333333326</v>
      </c>
      <c r="K316" s="231">
        <v>711.05</v>
      </c>
      <c r="L316" s="231">
        <v>697.05</v>
      </c>
      <c r="M316" s="231">
        <v>3.83338</v>
      </c>
      <c r="N316" s="1"/>
      <c r="O316" s="1"/>
    </row>
    <row r="317" spans="1:15" ht="12.75" customHeight="1">
      <c r="A317" s="30">
        <v>307</v>
      </c>
      <c r="B317" s="217" t="s">
        <v>420</v>
      </c>
      <c r="C317" s="231">
        <v>431.25</v>
      </c>
      <c r="D317" s="232">
        <v>432.68333333333334</v>
      </c>
      <c r="E317" s="232">
        <v>428.01666666666665</v>
      </c>
      <c r="F317" s="232">
        <v>424.7833333333333</v>
      </c>
      <c r="G317" s="232">
        <v>420.11666666666662</v>
      </c>
      <c r="H317" s="232">
        <v>435.91666666666669</v>
      </c>
      <c r="I317" s="232">
        <v>440.58333333333331</v>
      </c>
      <c r="J317" s="232">
        <v>443.81666666666672</v>
      </c>
      <c r="K317" s="231">
        <v>437.35</v>
      </c>
      <c r="L317" s="231">
        <v>429.45</v>
      </c>
      <c r="M317" s="231">
        <v>10.80016</v>
      </c>
      <c r="N317" s="1"/>
      <c r="O317" s="1"/>
    </row>
    <row r="318" spans="1:15" ht="12.75" customHeight="1">
      <c r="A318" s="30">
        <v>308</v>
      </c>
      <c r="B318" s="217" t="s">
        <v>421</v>
      </c>
      <c r="C318" s="231">
        <v>714.9</v>
      </c>
      <c r="D318" s="232">
        <v>723.21666666666658</v>
      </c>
      <c r="E318" s="232">
        <v>702.88333333333321</v>
      </c>
      <c r="F318" s="232">
        <v>690.86666666666667</v>
      </c>
      <c r="G318" s="232">
        <v>670.5333333333333</v>
      </c>
      <c r="H318" s="232">
        <v>735.23333333333312</v>
      </c>
      <c r="I318" s="232">
        <v>755.56666666666638</v>
      </c>
      <c r="J318" s="232">
        <v>767.58333333333303</v>
      </c>
      <c r="K318" s="231">
        <v>743.55</v>
      </c>
      <c r="L318" s="231">
        <v>711.2</v>
      </c>
      <c r="M318" s="231">
        <v>7.96767</v>
      </c>
      <c r="N318" s="1"/>
      <c r="O318" s="1"/>
    </row>
    <row r="319" spans="1:15" ht="12.75" customHeight="1">
      <c r="A319" s="30">
        <v>309</v>
      </c>
      <c r="B319" s="217" t="s">
        <v>822</v>
      </c>
      <c r="C319" s="231">
        <v>611.1</v>
      </c>
      <c r="D319" s="232">
        <v>612.51666666666677</v>
      </c>
      <c r="E319" s="232">
        <v>605.08333333333348</v>
      </c>
      <c r="F319" s="232">
        <v>599.06666666666672</v>
      </c>
      <c r="G319" s="232">
        <v>591.63333333333344</v>
      </c>
      <c r="H319" s="232">
        <v>618.53333333333353</v>
      </c>
      <c r="I319" s="232">
        <v>625.9666666666667</v>
      </c>
      <c r="J319" s="232">
        <v>631.98333333333358</v>
      </c>
      <c r="K319" s="231">
        <v>619.95000000000005</v>
      </c>
      <c r="L319" s="231">
        <v>606.5</v>
      </c>
      <c r="M319" s="231">
        <v>0.29726000000000002</v>
      </c>
      <c r="N319" s="1"/>
      <c r="O319" s="1"/>
    </row>
    <row r="320" spans="1:15" ht="12.75" customHeight="1">
      <c r="A320" s="30">
        <v>310</v>
      </c>
      <c r="B320" s="217" t="s">
        <v>823</v>
      </c>
      <c r="C320" s="231">
        <v>849.7</v>
      </c>
      <c r="D320" s="232">
        <v>844.86666666666667</v>
      </c>
      <c r="E320" s="232">
        <v>834.83333333333337</v>
      </c>
      <c r="F320" s="232">
        <v>819.9666666666667</v>
      </c>
      <c r="G320" s="232">
        <v>809.93333333333339</v>
      </c>
      <c r="H320" s="232">
        <v>859.73333333333335</v>
      </c>
      <c r="I320" s="232">
        <v>869.76666666666665</v>
      </c>
      <c r="J320" s="232">
        <v>884.63333333333333</v>
      </c>
      <c r="K320" s="231">
        <v>854.9</v>
      </c>
      <c r="L320" s="231">
        <v>830</v>
      </c>
      <c r="M320" s="231">
        <v>1.7621</v>
      </c>
      <c r="N320" s="1"/>
      <c r="O320" s="1"/>
    </row>
    <row r="321" spans="1:15" ht="12.75" customHeight="1">
      <c r="A321" s="30">
        <v>311</v>
      </c>
      <c r="B321" s="217" t="s">
        <v>154</v>
      </c>
      <c r="C321" s="231">
        <v>1348.6</v>
      </c>
      <c r="D321" s="232">
        <v>1347.8666666666668</v>
      </c>
      <c r="E321" s="232">
        <v>1335.7833333333335</v>
      </c>
      <c r="F321" s="232">
        <v>1322.9666666666667</v>
      </c>
      <c r="G321" s="232">
        <v>1310.8833333333334</v>
      </c>
      <c r="H321" s="232">
        <v>1360.6833333333336</v>
      </c>
      <c r="I321" s="232">
        <v>1372.7666666666667</v>
      </c>
      <c r="J321" s="232">
        <v>1385.5833333333337</v>
      </c>
      <c r="K321" s="231">
        <v>1359.95</v>
      </c>
      <c r="L321" s="231">
        <v>1335.05</v>
      </c>
      <c r="M321" s="231">
        <v>0.81898000000000004</v>
      </c>
      <c r="N321" s="1"/>
      <c r="O321" s="1"/>
    </row>
    <row r="322" spans="1:15" ht="12.75" customHeight="1">
      <c r="A322" s="30">
        <v>312</v>
      </c>
      <c r="B322" s="217" t="s">
        <v>848</v>
      </c>
      <c r="C322" s="231">
        <v>49.85</v>
      </c>
      <c r="D322" s="232">
        <v>49.85</v>
      </c>
      <c r="E322" s="232">
        <v>49.35</v>
      </c>
      <c r="F322" s="232">
        <v>48.85</v>
      </c>
      <c r="G322" s="232">
        <v>48.35</v>
      </c>
      <c r="H322" s="232">
        <v>50.35</v>
      </c>
      <c r="I322" s="232">
        <v>50.85</v>
      </c>
      <c r="J322" s="232">
        <v>51.35</v>
      </c>
      <c r="K322" s="231">
        <v>50.35</v>
      </c>
      <c r="L322" s="231">
        <v>49.35</v>
      </c>
      <c r="M322" s="231">
        <v>31.888750000000002</v>
      </c>
      <c r="N322" s="1"/>
      <c r="O322" s="1"/>
    </row>
    <row r="323" spans="1:15" ht="12.75" customHeight="1">
      <c r="A323" s="30">
        <v>313</v>
      </c>
      <c r="B323" s="217" t="s">
        <v>423</v>
      </c>
      <c r="C323" s="231">
        <v>639.1</v>
      </c>
      <c r="D323" s="232">
        <v>643.31666666666672</v>
      </c>
      <c r="E323" s="232">
        <v>628.58333333333348</v>
      </c>
      <c r="F323" s="232">
        <v>618.06666666666672</v>
      </c>
      <c r="G323" s="232">
        <v>603.33333333333348</v>
      </c>
      <c r="H323" s="232">
        <v>653.83333333333348</v>
      </c>
      <c r="I323" s="232">
        <v>668.56666666666683</v>
      </c>
      <c r="J323" s="232">
        <v>679.08333333333348</v>
      </c>
      <c r="K323" s="231">
        <v>658.05</v>
      </c>
      <c r="L323" s="231">
        <v>632.79999999999995</v>
      </c>
      <c r="M323" s="231">
        <v>0.99141000000000001</v>
      </c>
      <c r="N323" s="1"/>
      <c r="O323" s="1"/>
    </row>
    <row r="324" spans="1:15" ht="12.75" customHeight="1">
      <c r="A324" s="30">
        <v>314</v>
      </c>
      <c r="B324" s="217" t="s">
        <v>157</v>
      </c>
      <c r="C324" s="231">
        <v>2200</v>
      </c>
      <c r="D324" s="232">
        <v>2191.15</v>
      </c>
      <c r="E324" s="232">
        <v>2173.8500000000004</v>
      </c>
      <c r="F324" s="232">
        <v>2147.7000000000003</v>
      </c>
      <c r="G324" s="232">
        <v>2130.4000000000005</v>
      </c>
      <c r="H324" s="232">
        <v>2217.3000000000002</v>
      </c>
      <c r="I324" s="232">
        <v>2234.6000000000004</v>
      </c>
      <c r="J324" s="232">
        <v>2260.75</v>
      </c>
      <c r="K324" s="231">
        <v>2208.4499999999998</v>
      </c>
      <c r="L324" s="231">
        <v>2165</v>
      </c>
      <c r="M324" s="231">
        <v>3.17563</v>
      </c>
      <c r="N324" s="1"/>
      <c r="O324" s="1"/>
    </row>
    <row r="325" spans="1:15" ht="12.75" customHeight="1">
      <c r="A325" s="30">
        <v>315</v>
      </c>
      <c r="B325" s="217" t="s">
        <v>424</v>
      </c>
      <c r="C325" s="231">
        <v>1380.45</v>
      </c>
      <c r="D325" s="232">
        <v>1373.4666666666665</v>
      </c>
      <c r="E325" s="232">
        <v>1362.9833333333329</v>
      </c>
      <c r="F325" s="232">
        <v>1345.5166666666664</v>
      </c>
      <c r="G325" s="232">
        <v>1335.0333333333328</v>
      </c>
      <c r="H325" s="232">
        <v>1390.9333333333329</v>
      </c>
      <c r="I325" s="232">
        <v>1401.4166666666665</v>
      </c>
      <c r="J325" s="232">
        <v>1418.883333333333</v>
      </c>
      <c r="K325" s="231">
        <v>1383.95</v>
      </c>
      <c r="L325" s="231">
        <v>1356</v>
      </c>
      <c r="M325" s="231">
        <v>1.5396799999999999</v>
      </c>
      <c r="N325" s="1"/>
      <c r="O325" s="1"/>
    </row>
    <row r="326" spans="1:15" ht="12.75" customHeight="1">
      <c r="A326" s="30">
        <v>316</v>
      </c>
      <c r="B326" s="217" t="s">
        <v>159</v>
      </c>
      <c r="C326" s="231">
        <v>971.5</v>
      </c>
      <c r="D326" s="232">
        <v>975.08333333333337</v>
      </c>
      <c r="E326" s="232">
        <v>963.36666666666679</v>
      </c>
      <c r="F326" s="232">
        <v>955.23333333333346</v>
      </c>
      <c r="G326" s="232">
        <v>943.51666666666688</v>
      </c>
      <c r="H326" s="232">
        <v>983.2166666666667</v>
      </c>
      <c r="I326" s="232">
        <v>994.93333333333317</v>
      </c>
      <c r="J326" s="232">
        <v>1003.0666666666666</v>
      </c>
      <c r="K326" s="231">
        <v>986.8</v>
      </c>
      <c r="L326" s="231">
        <v>966.95</v>
      </c>
      <c r="M326" s="231">
        <v>3.8597000000000001</v>
      </c>
      <c r="N326" s="1"/>
      <c r="O326" s="1"/>
    </row>
    <row r="327" spans="1:15" ht="12.75" customHeight="1">
      <c r="A327" s="30">
        <v>317</v>
      </c>
      <c r="B327" s="217" t="s">
        <v>264</v>
      </c>
      <c r="C327" s="231">
        <v>544.1</v>
      </c>
      <c r="D327" s="232">
        <v>545.76666666666677</v>
      </c>
      <c r="E327" s="232">
        <v>539.98333333333358</v>
      </c>
      <c r="F327" s="232">
        <v>535.86666666666679</v>
      </c>
      <c r="G327" s="232">
        <v>530.0833333333336</v>
      </c>
      <c r="H327" s="232">
        <v>549.88333333333355</v>
      </c>
      <c r="I327" s="232">
        <v>555.66666666666663</v>
      </c>
      <c r="J327" s="232">
        <v>559.78333333333353</v>
      </c>
      <c r="K327" s="231">
        <v>551.54999999999995</v>
      </c>
      <c r="L327" s="231">
        <v>541.65</v>
      </c>
      <c r="M327" s="231">
        <v>0.70164000000000004</v>
      </c>
      <c r="N327" s="1"/>
      <c r="O327" s="1"/>
    </row>
    <row r="328" spans="1:15" ht="12.75" customHeight="1">
      <c r="A328" s="30">
        <v>318</v>
      </c>
      <c r="B328" s="217" t="s">
        <v>425</v>
      </c>
      <c r="C328" s="231">
        <v>32.6</v>
      </c>
      <c r="D328" s="232">
        <v>32.800000000000004</v>
      </c>
      <c r="E328" s="232">
        <v>32.300000000000011</v>
      </c>
      <c r="F328" s="232">
        <v>32.000000000000007</v>
      </c>
      <c r="G328" s="232">
        <v>31.500000000000014</v>
      </c>
      <c r="H328" s="232">
        <v>33.100000000000009</v>
      </c>
      <c r="I328" s="232">
        <v>33.599999999999994</v>
      </c>
      <c r="J328" s="232">
        <v>33.900000000000006</v>
      </c>
      <c r="K328" s="231">
        <v>33.299999999999997</v>
      </c>
      <c r="L328" s="231">
        <v>32.5</v>
      </c>
      <c r="M328" s="231">
        <v>22.60941</v>
      </c>
      <c r="N328" s="1"/>
      <c r="O328" s="1"/>
    </row>
    <row r="329" spans="1:15" ht="12.75" customHeight="1">
      <c r="A329" s="30">
        <v>319</v>
      </c>
      <c r="B329" s="217" t="s">
        <v>426</v>
      </c>
      <c r="C329" s="231">
        <v>88.7</v>
      </c>
      <c r="D329" s="232">
        <v>88.683333333333337</v>
      </c>
      <c r="E329" s="232">
        <v>87.916666666666671</v>
      </c>
      <c r="F329" s="232">
        <v>87.13333333333334</v>
      </c>
      <c r="G329" s="232">
        <v>86.366666666666674</v>
      </c>
      <c r="H329" s="232">
        <v>89.466666666666669</v>
      </c>
      <c r="I329" s="232">
        <v>90.23333333333332</v>
      </c>
      <c r="J329" s="232">
        <v>91.016666666666666</v>
      </c>
      <c r="K329" s="231">
        <v>89.45</v>
      </c>
      <c r="L329" s="231">
        <v>87.9</v>
      </c>
      <c r="M329" s="231">
        <v>16.537559999999999</v>
      </c>
      <c r="N329" s="1"/>
      <c r="O329" s="1"/>
    </row>
    <row r="330" spans="1:15" ht="12.75" customHeight="1">
      <c r="A330" s="30">
        <v>320</v>
      </c>
      <c r="B330" s="217" t="s">
        <v>427</v>
      </c>
      <c r="C330" s="231">
        <v>38.75</v>
      </c>
      <c r="D330" s="232">
        <v>38.916666666666664</v>
      </c>
      <c r="E330" s="232">
        <v>38.43333333333333</v>
      </c>
      <c r="F330" s="232">
        <v>38.116666666666667</v>
      </c>
      <c r="G330" s="232">
        <v>37.633333333333333</v>
      </c>
      <c r="H330" s="232">
        <v>39.233333333333327</v>
      </c>
      <c r="I330" s="232">
        <v>39.716666666666661</v>
      </c>
      <c r="J330" s="232">
        <v>40.033333333333324</v>
      </c>
      <c r="K330" s="231">
        <v>39.4</v>
      </c>
      <c r="L330" s="231">
        <v>38.6</v>
      </c>
      <c r="M330" s="231">
        <v>48.087569999999999</v>
      </c>
      <c r="N330" s="1"/>
      <c r="O330" s="1"/>
    </row>
    <row r="331" spans="1:15" ht="12.75" customHeight="1">
      <c r="A331" s="30">
        <v>321</v>
      </c>
      <c r="B331" s="217" t="s">
        <v>857</v>
      </c>
      <c r="C331" s="231">
        <v>337.95</v>
      </c>
      <c r="D331" s="232">
        <v>338.51666666666665</v>
      </c>
      <c r="E331" s="232">
        <v>334.18333333333328</v>
      </c>
      <c r="F331" s="232">
        <v>330.41666666666663</v>
      </c>
      <c r="G331" s="232">
        <v>326.08333333333326</v>
      </c>
      <c r="H331" s="232">
        <v>342.2833333333333</v>
      </c>
      <c r="I331" s="232">
        <v>346.61666666666667</v>
      </c>
      <c r="J331" s="232">
        <v>350.38333333333333</v>
      </c>
      <c r="K331" s="231">
        <v>342.85</v>
      </c>
      <c r="L331" s="231">
        <v>334.75</v>
      </c>
      <c r="M331" s="231">
        <v>2.9616799999999999</v>
      </c>
      <c r="N331" s="1"/>
      <c r="O331" s="1"/>
    </row>
    <row r="332" spans="1:15" ht="12.75" customHeight="1">
      <c r="A332" s="30">
        <v>322</v>
      </c>
      <c r="B332" s="217" t="s">
        <v>428</v>
      </c>
      <c r="C332" s="231">
        <v>80.2</v>
      </c>
      <c r="D332" s="232">
        <v>79.816666666666677</v>
      </c>
      <c r="E332" s="232">
        <v>78.78333333333336</v>
      </c>
      <c r="F332" s="232">
        <v>77.366666666666688</v>
      </c>
      <c r="G332" s="232">
        <v>76.333333333333371</v>
      </c>
      <c r="H332" s="232">
        <v>81.233333333333348</v>
      </c>
      <c r="I332" s="232">
        <v>82.26666666666668</v>
      </c>
      <c r="J332" s="232">
        <v>83.683333333333337</v>
      </c>
      <c r="K332" s="231">
        <v>80.849999999999994</v>
      </c>
      <c r="L332" s="231">
        <v>78.400000000000006</v>
      </c>
      <c r="M332" s="231">
        <v>26.650700000000001</v>
      </c>
      <c r="N332" s="1"/>
      <c r="O332" s="1"/>
    </row>
    <row r="333" spans="1:15" ht="12.75" customHeight="1">
      <c r="A333" s="30">
        <v>323</v>
      </c>
      <c r="B333" s="217" t="s">
        <v>429</v>
      </c>
      <c r="C333" s="231">
        <v>230.2</v>
      </c>
      <c r="D333" s="232">
        <v>229.1</v>
      </c>
      <c r="E333" s="232">
        <v>226.29999999999998</v>
      </c>
      <c r="F333" s="232">
        <v>222.39999999999998</v>
      </c>
      <c r="G333" s="232">
        <v>219.59999999999997</v>
      </c>
      <c r="H333" s="232">
        <v>233</v>
      </c>
      <c r="I333" s="232">
        <v>235.8</v>
      </c>
      <c r="J333" s="232">
        <v>239.70000000000002</v>
      </c>
      <c r="K333" s="231">
        <v>231.9</v>
      </c>
      <c r="L333" s="231">
        <v>225.2</v>
      </c>
      <c r="M333" s="231">
        <v>3.7371300000000001</v>
      </c>
      <c r="N333" s="1"/>
      <c r="O333" s="1"/>
    </row>
    <row r="334" spans="1:15" ht="12.75" customHeight="1">
      <c r="A334" s="30">
        <v>324</v>
      </c>
      <c r="B334" s="217" t="s">
        <v>167</v>
      </c>
      <c r="C334" s="231">
        <v>170.5</v>
      </c>
      <c r="D334" s="232">
        <v>170.73333333333335</v>
      </c>
      <c r="E334" s="232">
        <v>168.26666666666671</v>
      </c>
      <c r="F334" s="232">
        <v>166.03333333333336</v>
      </c>
      <c r="G334" s="232">
        <v>163.56666666666672</v>
      </c>
      <c r="H334" s="232">
        <v>172.9666666666667</v>
      </c>
      <c r="I334" s="232">
        <v>175.43333333333334</v>
      </c>
      <c r="J334" s="232">
        <v>177.66666666666669</v>
      </c>
      <c r="K334" s="231">
        <v>173.2</v>
      </c>
      <c r="L334" s="231">
        <v>168.5</v>
      </c>
      <c r="M334" s="231">
        <v>122.25021</v>
      </c>
      <c r="N334" s="1"/>
      <c r="O334" s="1"/>
    </row>
    <row r="335" spans="1:15" ht="12.75" customHeight="1">
      <c r="A335" s="30">
        <v>325</v>
      </c>
      <c r="B335" s="217" t="s">
        <v>430</v>
      </c>
      <c r="C335" s="231">
        <v>741.45</v>
      </c>
      <c r="D335" s="232">
        <v>736.6</v>
      </c>
      <c r="E335" s="232">
        <v>726.25</v>
      </c>
      <c r="F335" s="232">
        <v>711.05</v>
      </c>
      <c r="G335" s="232">
        <v>700.69999999999993</v>
      </c>
      <c r="H335" s="232">
        <v>751.80000000000007</v>
      </c>
      <c r="I335" s="232">
        <v>762.1500000000002</v>
      </c>
      <c r="J335" s="232">
        <v>777.35000000000014</v>
      </c>
      <c r="K335" s="231">
        <v>746.95</v>
      </c>
      <c r="L335" s="231">
        <v>721.4</v>
      </c>
      <c r="M335" s="231">
        <v>6.1322099999999997</v>
      </c>
      <c r="N335" s="1"/>
      <c r="O335" s="1"/>
    </row>
    <row r="336" spans="1:15" ht="12.75" customHeight="1">
      <c r="A336" s="30">
        <v>326</v>
      </c>
      <c r="B336" s="217" t="s">
        <v>161</v>
      </c>
      <c r="C336" s="231">
        <v>81.2</v>
      </c>
      <c r="D336" s="232">
        <v>81.099999999999994</v>
      </c>
      <c r="E336" s="232">
        <v>80.449999999999989</v>
      </c>
      <c r="F336" s="232">
        <v>79.699999999999989</v>
      </c>
      <c r="G336" s="232">
        <v>79.049999999999983</v>
      </c>
      <c r="H336" s="232">
        <v>81.849999999999994</v>
      </c>
      <c r="I336" s="232">
        <v>82.5</v>
      </c>
      <c r="J336" s="232">
        <v>83.25</v>
      </c>
      <c r="K336" s="231">
        <v>81.75</v>
      </c>
      <c r="L336" s="231">
        <v>80.349999999999994</v>
      </c>
      <c r="M336" s="231">
        <v>57.780990000000003</v>
      </c>
      <c r="N336" s="1"/>
      <c r="O336" s="1"/>
    </row>
    <row r="337" spans="1:15" ht="12.75" customHeight="1">
      <c r="A337" s="30">
        <v>327</v>
      </c>
      <c r="B337" s="217" t="s">
        <v>163</v>
      </c>
      <c r="C337" s="231">
        <v>4233.8999999999996</v>
      </c>
      <c r="D337" s="232">
        <v>4234.3</v>
      </c>
      <c r="E337" s="232">
        <v>4193.6000000000004</v>
      </c>
      <c r="F337" s="232">
        <v>4153.3</v>
      </c>
      <c r="G337" s="232">
        <v>4112.6000000000004</v>
      </c>
      <c r="H337" s="232">
        <v>4274.6000000000004</v>
      </c>
      <c r="I337" s="232">
        <v>4315.2999999999993</v>
      </c>
      <c r="J337" s="232">
        <v>4355.6000000000004</v>
      </c>
      <c r="K337" s="231">
        <v>4275</v>
      </c>
      <c r="L337" s="231">
        <v>4194</v>
      </c>
      <c r="M337" s="231">
        <v>1.02302</v>
      </c>
      <c r="N337" s="1"/>
      <c r="O337" s="1"/>
    </row>
    <row r="338" spans="1:15" ht="12.75" customHeight="1">
      <c r="A338" s="30">
        <v>328</v>
      </c>
      <c r="B338" s="217" t="s">
        <v>783</v>
      </c>
      <c r="C338" s="231">
        <v>536.95000000000005</v>
      </c>
      <c r="D338" s="232">
        <v>540.15</v>
      </c>
      <c r="E338" s="232">
        <v>531.79999999999995</v>
      </c>
      <c r="F338" s="232">
        <v>526.65</v>
      </c>
      <c r="G338" s="232">
        <v>518.29999999999995</v>
      </c>
      <c r="H338" s="232">
        <v>545.29999999999995</v>
      </c>
      <c r="I338" s="232">
        <v>553.65000000000009</v>
      </c>
      <c r="J338" s="232">
        <v>558.79999999999995</v>
      </c>
      <c r="K338" s="231">
        <v>548.5</v>
      </c>
      <c r="L338" s="231">
        <v>535</v>
      </c>
      <c r="M338" s="231">
        <v>0.89749000000000001</v>
      </c>
      <c r="N338" s="1"/>
      <c r="O338" s="1"/>
    </row>
    <row r="339" spans="1:15" ht="12.75" customHeight="1">
      <c r="A339" s="30">
        <v>329</v>
      </c>
      <c r="B339" s="217" t="s">
        <v>164</v>
      </c>
      <c r="C339" s="231">
        <v>18674.150000000001</v>
      </c>
      <c r="D339" s="232">
        <v>18729.366666666665</v>
      </c>
      <c r="E339" s="232">
        <v>18575.933333333331</v>
      </c>
      <c r="F339" s="232">
        <v>18477.716666666667</v>
      </c>
      <c r="G339" s="232">
        <v>18324.283333333333</v>
      </c>
      <c r="H339" s="232">
        <v>18827.583333333328</v>
      </c>
      <c r="I339" s="232">
        <v>18981.016666666663</v>
      </c>
      <c r="J339" s="232">
        <v>19079.233333333326</v>
      </c>
      <c r="K339" s="231">
        <v>18882.8</v>
      </c>
      <c r="L339" s="231">
        <v>18631.150000000001</v>
      </c>
      <c r="M339" s="231">
        <v>0.42080000000000001</v>
      </c>
      <c r="N339" s="1"/>
      <c r="O339" s="1"/>
    </row>
    <row r="340" spans="1:15" ht="12.75" customHeight="1">
      <c r="A340" s="30">
        <v>330</v>
      </c>
      <c r="B340" s="217" t="s">
        <v>431</v>
      </c>
      <c r="C340" s="231">
        <v>59.35</v>
      </c>
      <c r="D340" s="232">
        <v>59.633333333333333</v>
      </c>
      <c r="E340" s="232">
        <v>58.866666666666667</v>
      </c>
      <c r="F340" s="232">
        <v>58.383333333333333</v>
      </c>
      <c r="G340" s="232">
        <v>57.616666666666667</v>
      </c>
      <c r="H340" s="232">
        <v>60.116666666666667</v>
      </c>
      <c r="I340" s="232">
        <v>60.883333333333333</v>
      </c>
      <c r="J340" s="232">
        <v>61.366666666666667</v>
      </c>
      <c r="K340" s="231">
        <v>60.4</v>
      </c>
      <c r="L340" s="231">
        <v>59.15</v>
      </c>
      <c r="M340" s="231">
        <v>4.3376900000000003</v>
      </c>
      <c r="N340" s="1"/>
      <c r="O340" s="1"/>
    </row>
    <row r="341" spans="1:15" ht="12.75" customHeight="1">
      <c r="A341" s="30">
        <v>331</v>
      </c>
      <c r="B341" s="217" t="s">
        <v>160</v>
      </c>
      <c r="C341" s="231">
        <v>218.25</v>
      </c>
      <c r="D341" s="232">
        <v>216.98333333333335</v>
      </c>
      <c r="E341" s="232">
        <v>214.31666666666669</v>
      </c>
      <c r="F341" s="232">
        <v>210.38333333333335</v>
      </c>
      <c r="G341" s="232">
        <v>207.7166666666667</v>
      </c>
      <c r="H341" s="232">
        <v>220.91666666666669</v>
      </c>
      <c r="I341" s="232">
        <v>223.58333333333331</v>
      </c>
      <c r="J341" s="232">
        <v>227.51666666666668</v>
      </c>
      <c r="K341" s="231">
        <v>219.65</v>
      </c>
      <c r="L341" s="231">
        <v>213.05</v>
      </c>
      <c r="M341" s="231">
        <v>3.9977499999999999</v>
      </c>
      <c r="N341" s="1"/>
      <c r="O341" s="1"/>
    </row>
    <row r="342" spans="1:15" ht="12.75" customHeight="1">
      <c r="A342" s="30">
        <v>332</v>
      </c>
      <c r="B342" s="217" t="s">
        <v>824</v>
      </c>
      <c r="C342" s="231">
        <v>362.85</v>
      </c>
      <c r="D342" s="232">
        <v>361.93333333333339</v>
      </c>
      <c r="E342" s="232">
        <v>357.01666666666677</v>
      </c>
      <c r="F342" s="232">
        <v>351.18333333333339</v>
      </c>
      <c r="G342" s="232">
        <v>346.26666666666677</v>
      </c>
      <c r="H342" s="232">
        <v>367.76666666666677</v>
      </c>
      <c r="I342" s="232">
        <v>372.68333333333339</v>
      </c>
      <c r="J342" s="232">
        <v>378.51666666666677</v>
      </c>
      <c r="K342" s="231">
        <v>366.85</v>
      </c>
      <c r="L342" s="231">
        <v>356.1</v>
      </c>
      <c r="M342" s="231">
        <v>0.53742999999999996</v>
      </c>
      <c r="N342" s="1"/>
      <c r="O342" s="1"/>
    </row>
    <row r="343" spans="1:15" ht="12.75" customHeight="1">
      <c r="A343" s="30">
        <v>333</v>
      </c>
      <c r="B343" s="217" t="s">
        <v>265</v>
      </c>
      <c r="C343" s="231">
        <v>841.65</v>
      </c>
      <c r="D343" s="232">
        <v>844.56666666666661</v>
      </c>
      <c r="E343" s="232">
        <v>833.68333333333317</v>
      </c>
      <c r="F343" s="232">
        <v>825.71666666666658</v>
      </c>
      <c r="G343" s="232">
        <v>814.83333333333314</v>
      </c>
      <c r="H343" s="232">
        <v>852.53333333333319</v>
      </c>
      <c r="I343" s="232">
        <v>863.41666666666663</v>
      </c>
      <c r="J343" s="232">
        <v>871.38333333333321</v>
      </c>
      <c r="K343" s="231">
        <v>855.45</v>
      </c>
      <c r="L343" s="231">
        <v>836.6</v>
      </c>
      <c r="M343" s="231">
        <v>4.2616399999999999</v>
      </c>
      <c r="N343" s="1"/>
      <c r="O343" s="1"/>
    </row>
    <row r="344" spans="1:15" ht="12.75" customHeight="1">
      <c r="A344" s="30">
        <v>334</v>
      </c>
      <c r="B344" s="217" t="s">
        <v>168</v>
      </c>
      <c r="C344" s="231">
        <v>153.6</v>
      </c>
      <c r="D344" s="232">
        <v>153.26666666666668</v>
      </c>
      <c r="E344" s="232">
        <v>152.03333333333336</v>
      </c>
      <c r="F344" s="232">
        <v>150.46666666666667</v>
      </c>
      <c r="G344" s="232">
        <v>149.23333333333335</v>
      </c>
      <c r="H344" s="232">
        <v>154.83333333333337</v>
      </c>
      <c r="I344" s="232">
        <v>156.06666666666666</v>
      </c>
      <c r="J344" s="232">
        <v>157.63333333333338</v>
      </c>
      <c r="K344" s="231">
        <v>154.5</v>
      </c>
      <c r="L344" s="231">
        <v>151.69999999999999</v>
      </c>
      <c r="M344" s="231">
        <v>95.996970000000005</v>
      </c>
      <c r="N344" s="1"/>
      <c r="O344" s="1"/>
    </row>
    <row r="345" spans="1:15" ht="12.75" customHeight="1">
      <c r="A345" s="30">
        <v>335</v>
      </c>
      <c r="B345" s="217" t="s">
        <v>266</v>
      </c>
      <c r="C345" s="231">
        <v>248.7</v>
      </c>
      <c r="D345" s="232">
        <v>247.63333333333335</v>
      </c>
      <c r="E345" s="232">
        <v>243.6166666666667</v>
      </c>
      <c r="F345" s="232">
        <v>238.53333333333336</v>
      </c>
      <c r="G345" s="232">
        <v>234.51666666666671</v>
      </c>
      <c r="H345" s="232">
        <v>252.7166666666667</v>
      </c>
      <c r="I345" s="232">
        <v>256.73333333333335</v>
      </c>
      <c r="J345" s="232">
        <v>261.81666666666672</v>
      </c>
      <c r="K345" s="231">
        <v>251.65</v>
      </c>
      <c r="L345" s="231">
        <v>242.55</v>
      </c>
      <c r="M345" s="231">
        <v>28.747669999999999</v>
      </c>
      <c r="N345" s="1"/>
      <c r="O345" s="1"/>
    </row>
    <row r="346" spans="1:15" ht="12.75" customHeight="1">
      <c r="A346" s="30">
        <v>336</v>
      </c>
      <c r="B346" s="217" t="s">
        <v>858</v>
      </c>
      <c r="C346" s="231">
        <v>384.55</v>
      </c>
      <c r="D346" s="232">
        <v>391.36666666666662</v>
      </c>
      <c r="E346" s="232">
        <v>373.23333333333323</v>
      </c>
      <c r="F346" s="232">
        <v>361.91666666666663</v>
      </c>
      <c r="G346" s="232">
        <v>343.78333333333325</v>
      </c>
      <c r="H346" s="232">
        <v>402.68333333333322</v>
      </c>
      <c r="I346" s="232">
        <v>420.81666666666655</v>
      </c>
      <c r="J346" s="232">
        <v>432.13333333333321</v>
      </c>
      <c r="K346" s="231">
        <v>409.5</v>
      </c>
      <c r="L346" s="231">
        <v>380.05</v>
      </c>
      <c r="M346" s="231">
        <v>5.7596699999999998</v>
      </c>
      <c r="N346" s="1"/>
      <c r="O346" s="1"/>
    </row>
    <row r="347" spans="1:15" ht="12.75" customHeight="1">
      <c r="A347" s="30">
        <v>337</v>
      </c>
      <c r="B347" s="217" t="s">
        <v>806</v>
      </c>
      <c r="C347" s="231">
        <v>608.35</v>
      </c>
      <c r="D347" s="232">
        <v>613.7833333333333</v>
      </c>
      <c r="E347" s="232">
        <v>599.56666666666661</v>
      </c>
      <c r="F347" s="232">
        <v>590.7833333333333</v>
      </c>
      <c r="G347" s="232">
        <v>576.56666666666661</v>
      </c>
      <c r="H347" s="232">
        <v>622.56666666666661</v>
      </c>
      <c r="I347" s="232">
        <v>636.7833333333333</v>
      </c>
      <c r="J347" s="232">
        <v>645.56666666666661</v>
      </c>
      <c r="K347" s="231">
        <v>628</v>
      </c>
      <c r="L347" s="231">
        <v>605</v>
      </c>
      <c r="M347" s="231">
        <v>24.145790000000002</v>
      </c>
      <c r="N347" s="1"/>
      <c r="O347" s="1"/>
    </row>
    <row r="348" spans="1:15" ht="12.75" customHeight="1">
      <c r="A348" s="30">
        <v>338</v>
      </c>
      <c r="B348" s="217" t="s">
        <v>432</v>
      </c>
      <c r="C348" s="231">
        <v>3164.85</v>
      </c>
      <c r="D348" s="232">
        <v>3169.7166666666672</v>
      </c>
      <c r="E348" s="232">
        <v>3137.4333333333343</v>
      </c>
      <c r="F348" s="232">
        <v>3110.0166666666673</v>
      </c>
      <c r="G348" s="232">
        <v>3077.7333333333345</v>
      </c>
      <c r="H348" s="232">
        <v>3197.1333333333341</v>
      </c>
      <c r="I348" s="232">
        <v>3229.416666666667</v>
      </c>
      <c r="J348" s="232">
        <v>3256.8333333333339</v>
      </c>
      <c r="K348" s="231">
        <v>3202</v>
      </c>
      <c r="L348" s="231">
        <v>3142.3</v>
      </c>
      <c r="M348" s="231">
        <v>1.21696</v>
      </c>
      <c r="N348" s="1"/>
      <c r="O348" s="1"/>
    </row>
    <row r="349" spans="1:15" ht="12.75" customHeight="1">
      <c r="A349" s="30">
        <v>339</v>
      </c>
      <c r="B349" s="217" t="s">
        <v>433</v>
      </c>
      <c r="C349" s="231">
        <v>275</v>
      </c>
      <c r="D349" s="232">
        <v>274.91666666666669</v>
      </c>
      <c r="E349" s="232">
        <v>271.18333333333339</v>
      </c>
      <c r="F349" s="232">
        <v>267.36666666666673</v>
      </c>
      <c r="G349" s="232">
        <v>263.63333333333344</v>
      </c>
      <c r="H349" s="232">
        <v>278.73333333333335</v>
      </c>
      <c r="I349" s="232">
        <v>282.46666666666658</v>
      </c>
      <c r="J349" s="232">
        <v>286.2833333333333</v>
      </c>
      <c r="K349" s="231">
        <v>278.64999999999998</v>
      </c>
      <c r="L349" s="231">
        <v>271.10000000000002</v>
      </c>
      <c r="M349" s="231">
        <v>0.79273000000000005</v>
      </c>
      <c r="N349" s="1"/>
      <c r="O349" s="1"/>
    </row>
    <row r="350" spans="1:15" ht="12.75" customHeight="1">
      <c r="A350" s="30">
        <v>340</v>
      </c>
      <c r="B350" s="217" t="s">
        <v>807</v>
      </c>
      <c r="C350" s="231">
        <v>516.4</v>
      </c>
      <c r="D350" s="232">
        <v>509.59999999999997</v>
      </c>
      <c r="E350" s="232">
        <v>494.29999999999995</v>
      </c>
      <c r="F350" s="232">
        <v>472.2</v>
      </c>
      <c r="G350" s="232">
        <v>456.9</v>
      </c>
      <c r="H350" s="232">
        <v>531.69999999999993</v>
      </c>
      <c r="I350" s="232">
        <v>547</v>
      </c>
      <c r="J350" s="232">
        <v>569.09999999999991</v>
      </c>
      <c r="K350" s="231">
        <v>524.9</v>
      </c>
      <c r="L350" s="231">
        <v>487.5</v>
      </c>
      <c r="M350" s="231">
        <v>38.84825</v>
      </c>
      <c r="N350" s="1"/>
      <c r="O350" s="1"/>
    </row>
    <row r="351" spans="1:15" ht="12.75" customHeight="1">
      <c r="A351" s="30">
        <v>341</v>
      </c>
      <c r="B351" s="217" t="s">
        <v>796</v>
      </c>
      <c r="C351" s="231">
        <v>118.55</v>
      </c>
      <c r="D351" s="232">
        <v>118.06666666666666</v>
      </c>
      <c r="E351" s="232">
        <v>115.98333333333332</v>
      </c>
      <c r="F351" s="232">
        <v>113.41666666666666</v>
      </c>
      <c r="G351" s="232">
        <v>111.33333333333331</v>
      </c>
      <c r="H351" s="232">
        <v>120.63333333333333</v>
      </c>
      <c r="I351" s="232">
        <v>122.71666666666667</v>
      </c>
      <c r="J351" s="232">
        <v>125.28333333333333</v>
      </c>
      <c r="K351" s="231">
        <v>120.15</v>
      </c>
      <c r="L351" s="231">
        <v>115.5</v>
      </c>
      <c r="M351" s="231">
        <v>25.610029999999998</v>
      </c>
      <c r="N351" s="1"/>
      <c r="O351" s="1"/>
    </row>
    <row r="352" spans="1:15" ht="12.75" customHeight="1">
      <c r="A352" s="30">
        <v>342</v>
      </c>
      <c r="B352" s="217" t="s">
        <v>175</v>
      </c>
      <c r="C352" s="231">
        <v>3231.05</v>
      </c>
      <c r="D352" s="232">
        <v>3225.0499999999997</v>
      </c>
      <c r="E352" s="232">
        <v>3185.0999999999995</v>
      </c>
      <c r="F352" s="232">
        <v>3139.1499999999996</v>
      </c>
      <c r="G352" s="232">
        <v>3099.1999999999994</v>
      </c>
      <c r="H352" s="232">
        <v>3270.9999999999995</v>
      </c>
      <c r="I352" s="232">
        <v>3310.9499999999994</v>
      </c>
      <c r="J352" s="232">
        <v>3356.8999999999996</v>
      </c>
      <c r="K352" s="231">
        <v>3265</v>
      </c>
      <c r="L352" s="231">
        <v>3179.1</v>
      </c>
      <c r="M352" s="231">
        <v>3.2596400000000001</v>
      </c>
      <c r="N352" s="1"/>
      <c r="O352" s="1"/>
    </row>
    <row r="353" spans="1:15" ht="12.75" customHeight="1">
      <c r="A353" s="30">
        <v>343</v>
      </c>
      <c r="B353" s="217" t="s">
        <v>435</v>
      </c>
      <c r="C353" s="231">
        <v>584.20000000000005</v>
      </c>
      <c r="D353" s="232">
        <v>577.98333333333335</v>
      </c>
      <c r="E353" s="232">
        <v>567.9666666666667</v>
      </c>
      <c r="F353" s="232">
        <v>551.73333333333335</v>
      </c>
      <c r="G353" s="232">
        <v>541.7166666666667</v>
      </c>
      <c r="H353" s="232">
        <v>594.2166666666667</v>
      </c>
      <c r="I353" s="232">
        <v>604.23333333333335</v>
      </c>
      <c r="J353" s="232">
        <v>620.4666666666667</v>
      </c>
      <c r="K353" s="231">
        <v>588</v>
      </c>
      <c r="L353" s="231">
        <v>561.75</v>
      </c>
      <c r="M353" s="231">
        <v>10.364330000000001</v>
      </c>
      <c r="N353" s="1"/>
      <c r="O353" s="1"/>
    </row>
    <row r="354" spans="1:15" ht="12.75" customHeight="1">
      <c r="A354" s="30">
        <v>344</v>
      </c>
      <c r="B354" s="217" t="s">
        <v>436</v>
      </c>
      <c r="C354" s="231">
        <v>304.45</v>
      </c>
      <c r="D354" s="232">
        <v>305.98333333333335</v>
      </c>
      <c r="E354" s="232">
        <v>300.4666666666667</v>
      </c>
      <c r="F354" s="232">
        <v>296.48333333333335</v>
      </c>
      <c r="G354" s="232">
        <v>290.9666666666667</v>
      </c>
      <c r="H354" s="232">
        <v>309.9666666666667</v>
      </c>
      <c r="I354" s="232">
        <v>315.48333333333335</v>
      </c>
      <c r="J354" s="232">
        <v>319.4666666666667</v>
      </c>
      <c r="K354" s="231">
        <v>311.5</v>
      </c>
      <c r="L354" s="231">
        <v>302</v>
      </c>
      <c r="M354" s="231">
        <v>1.82714</v>
      </c>
      <c r="N354" s="1"/>
      <c r="O354" s="1"/>
    </row>
    <row r="355" spans="1:15" ht="12.75" customHeight="1">
      <c r="A355" s="30">
        <v>345</v>
      </c>
      <c r="B355" s="217" t="s">
        <v>179</v>
      </c>
      <c r="C355" s="231">
        <v>1623.4</v>
      </c>
      <c r="D355" s="232">
        <v>1634.45</v>
      </c>
      <c r="E355" s="232">
        <v>1608.95</v>
      </c>
      <c r="F355" s="232">
        <v>1594.5</v>
      </c>
      <c r="G355" s="232">
        <v>1569</v>
      </c>
      <c r="H355" s="232">
        <v>1648.9</v>
      </c>
      <c r="I355" s="232">
        <v>1674.4</v>
      </c>
      <c r="J355" s="232">
        <v>1688.8500000000001</v>
      </c>
      <c r="K355" s="231">
        <v>1659.95</v>
      </c>
      <c r="L355" s="231">
        <v>1620</v>
      </c>
      <c r="M355" s="231">
        <v>2.9921000000000002</v>
      </c>
      <c r="N355" s="1"/>
      <c r="O355" s="1"/>
    </row>
    <row r="356" spans="1:15" ht="12.75" customHeight="1">
      <c r="A356" s="30">
        <v>346</v>
      </c>
      <c r="B356" s="217" t="s">
        <v>169</v>
      </c>
      <c r="C356" s="231">
        <v>38133.25</v>
      </c>
      <c r="D356" s="232">
        <v>38219.283333333333</v>
      </c>
      <c r="E356" s="232">
        <v>37804.016666666663</v>
      </c>
      <c r="F356" s="232">
        <v>37474.783333333333</v>
      </c>
      <c r="G356" s="232">
        <v>37059.516666666663</v>
      </c>
      <c r="H356" s="232">
        <v>38548.516666666663</v>
      </c>
      <c r="I356" s="232">
        <v>38963.78333333334</v>
      </c>
      <c r="J356" s="232">
        <v>39293.016666666663</v>
      </c>
      <c r="K356" s="231">
        <v>38634.550000000003</v>
      </c>
      <c r="L356" s="231">
        <v>37890.050000000003</v>
      </c>
      <c r="M356" s="231">
        <v>0.22778999999999999</v>
      </c>
      <c r="N356" s="1"/>
      <c r="O356" s="1"/>
    </row>
    <row r="357" spans="1:15" ht="12.75" customHeight="1">
      <c r="A357" s="30">
        <v>347</v>
      </c>
      <c r="B357" s="217" t="s">
        <v>849</v>
      </c>
      <c r="C357" s="231">
        <v>940.5</v>
      </c>
      <c r="D357" s="232">
        <v>943.9666666666667</v>
      </c>
      <c r="E357" s="232">
        <v>928.53333333333342</v>
      </c>
      <c r="F357" s="232">
        <v>916.56666666666672</v>
      </c>
      <c r="G357" s="232">
        <v>901.13333333333344</v>
      </c>
      <c r="H357" s="232">
        <v>955.93333333333339</v>
      </c>
      <c r="I357" s="232">
        <v>971.36666666666679</v>
      </c>
      <c r="J357" s="232">
        <v>983.33333333333337</v>
      </c>
      <c r="K357" s="231">
        <v>959.4</v>
      </c>
      <c r="L357" s="231">
        <v>932</v>
      </c>
      <c r="M357" s="231">
        <v>3.6996600000000002</v>
      </c>
      <c r="N357" s="1"/>
      <c r="O357" s="1"/>
    </row>
    <row r="358" spans="1:15" ht="12.75" customHeight="1">
      <c r="A358" s="30">
        <v>348</v>
      </c>
      <c r="B358" s="217" t="s">
        <v>437</v>
      </c>
      <c r="C358" s="231">
        <v>5039.5</v>
      </c>
      <c r="D358" s="232">
        <v>5001.833333333333</v>
      </c>
      <c r="E358" s="232">
        <v>4929.6666666666661</v>
      </c>
      <c r="F358" s="232">
        <v>4819.833333333333</v>
      </c>
      <c r="G358" s="232">
        <v>4747.6666666666661</v>
      </c>
      <c r="H358" s="232">
        <v>5111.6666666666661</v>
      </c>
      <c r="I358" s="232">
        <v>5183.8333333333321</v>
      </c>
      <c r="J358" s="232">
        <v>5293.6666666666661</v>
      </c>
      <c r="K358" s="231">
        <v>5074</v>
      </c>
      <c r="L358" s="231">
        <v>4892</v>
      </c>
      <c r="M358" s="231">
        <v>3.8604599999999998</v>
      </c>
      <c r="N358" s="1"/>
      <c r="O358" s="1"/>
    </row>
    <row r="359" spans="1:15" ht="12.75" customHeight="1">
      <c r="A359" s="30">
        <v>349</v>
      </c>
      <c r="B359" s="217" t="s">
        <v>171</v>
      </c>
      <c r="C359" s="231">
        <v>216.95</v>
      </c>
      <c r="D359" s="232">
        <v>215.46666666666667</v>
      </c>
      <c r="E359" s="232">
        <v>213.13333333333333</v>
      </c>
      <c r="F359" s="232">
        <v>209.31666666666666</v>
      </c>
      <c r="G359" s="232">
        <v>206.98333333333332</v>
      </c>
      <c r="H359" s="232">
        <v>219.28333333333333</v>
      </c>
      <c r="I359" s="232">
        <v>221.61666666666665</v>
      </c>
      <c r="J359" s="232">
        <v>225.43333333333334</v>
      </c>
      <c r="K359" s="231">
        <v>217.8</v>
      </c>
      <c r="L359" s="231">
        <v>211.65</v>
      </c>
      <c r="M359" s="231">
        <v>18.94173</v>
      </c>
      <c r="N359" s="1"/>
      <c r="O359" s="1"/>
    </row>
    <row r="360" spans="1:15" ht="12.75" customHeight="1">
      <c r="A360" s="30">
        <v>350</v>
      </c>
      <c r="B360" s="217" t="s">
        <v>173</v>
      </c>
      <c r="C360" s="231">
        <v>3837.05</v>
      </c>
      <c r="D360" s="232">
        <v>3822.2833333333333</v>
      </c>
      <c r="E360" s="232">
        <v>3804.5666666666666</v>
      </c>
      <c r="F360" s="232">
        <v>3772.0833333333335</v>
      </c>
      <c r="G360" s="232">
        <v>3754.3666666666668</v>
      </c>
      <c r="H360" s="232">
        <v>3854.7666666666664</v>
      </c>
      <c r="I360" s="232">
        <v>3872.4833333333327</v>
      </c>
      <c r="J360" s="232">
        <v>3904.9666666666662</v>
      </c>
      <c r="K360" s="231">
        <v>3840</v>
      </c>
      <c r="L360" s="231">
        <v>3789.8</v>
      </c>
      <c r="M360" s="231">
        <v>5.0099999999999999E-2</v>
      </c>
      <c r="N360" s="1"/>
      <c r="O360" s="1"/>
    </row>
    <row r="361" spans="1:15" ht="12.75" customHeight="1">
      <c r="A361" s="30">
        <v>351</v>
      </c>
      <c r="B361" s="217" t="s">
        <v>439</v>
      </c>
      <c r="C361" s="231">
        <v>1301.3499999999999</v>
      </c>
      <c r="D361" s="232">
        <v>1296.0166666666667</v>
      </c>
      <c r="E361" s="232">
        <v>1285.3333333333333</v>
      </c>
      <c r="F361" s="232">
        <v>1269.3166666666666</v>
      </c>
      <c r="G361" s="232">
        <v>1258.6333333333332</v>
      </c>
      <c r="H361" s="232">
        <v>1312.0333333333333</v>
      </c>
      <c r="I361" s="232">
        <v>1322.7166666666667</v>
      </c>
      <c r="J361" s="232">
        <v>1338.7333333333333</v>
      </c>
      <c r="K361" s="231">
        <v>1306.7</v>
      </c>
      <c r="L361" s="231">
        <v>1280</v>
      </c>
      <c r="M361" s="231">
        <v>1.41598</v>
      </c>
      <c r="N361" s="1"/>
      <c r="O361" s="1"/>
    </row>
    <row r="362" spans="1:15" ht="12.75" customHeight="1">
      <c r="A362" s="30">
        <v>352</v>
      </c>
      <c r="B362" s="217" t="s">
        <v>174</v>
      </c>
      <c r="C362" s="231">
        <v>2294.65</v>
      </c>
      <c r="D362" s="232">
        <v>2298.5333333333333</v>
      </c>
      <c r="E362" s="232">
        <v>2277.1166666666668</v>
      </c>
      <c r="F362" s="232">
        <v>2259.5833333333335</v>
      </c>
      <c r="G362" s="232">
        <v>2238.166666666667</v>
      </c>
      <c r="H362" s="232">
        <v>2316.0666666666666</v>
      </c>
      <c r="I362" s="232">
        <v>2337.4833333333336</v>
      </c>
      <c r="J362" s="232">
        <v>2355.0166666666664</v>
      </c>
      <c r="K362" s="231">
        <v>2319.9499999999998</v>
      </c>
      <c r="L362" s="231">
        <v>2281</v>
      </c>
      <c r="M362" s="231">
        <v>3.3036300000000001</v>
      </c>
      <c r="N362" s="1"/>
      <c r="O362" s="1"/>
    </row>
    <row r="363" spans="1:15" ht="12.75" customHeight="1">
      <c r="A363" s="30">
        <v>353</v>
      </c>
      <c r="B363" s="217" t="s">
        <v>440</v>
      </c>
      <c r="C363" s="231">
        <v>949.8</v>
      </c>
      <c r="D363" s="232">
        <v>943.44999999999993</v>
      </c>
      <c r="E363" s="232">
        <v>931.89999999999986</v>
      </c>
      <c r="F363" s="232">
        <v>913.99999999999989</v>
      </c>
      <c r="G363" s="232">
        <v>902.44999999999982</v>
      </c>
      <c r="H363" s="232">
        <v>961.34999999999991</v>
      </c>
      <c r="I363" s="232">
        <v>972.89999999999986</v>
      </c>
      <c r="J363" s="232">
        <v>990.8</v>
      </c>
      <c r="K363" s="231">
        <v>955</v>
      </c>
      <c r="L363" s="231">
        <v>925.55</v>
      </c>
      <c r="M363" s="231">
        <v>0.31631999999999999</v>
      </c>
      <c r="N363" s="1"/>
      <c r="O363" s="1"/>
    </row>
    <row r="364" spans="1:15" ht="12.75" customHeight="1">
      <c r="A364" s="30">
        <v>354</v>
      </c>
      <c r="B364" s="217" t="s">
        <v>267</v>
      </c>
      <c r="C364" s="231">
        <v>3013.25</v>
      </c>
      <c r="D364" s="232">
        <v>3024.3166666666671</v>
      </c>
      <c r="E364" s="232">
        <v>2983.1333333333341</v>
      </c>
      <c r="F364" s="232">
        <v>2953.0166666666669</v>
      </c>
      <c r="G364" s="232">
        <v>2911.8333333333339</v>
      </c>
      <c r="H364" s="232">
        <v>3054.4333333333343</v>
      </c>
      <c r="I364" s="232">
        <v>3095.6166666666677</v>
      </c>
      <c r="J364" s="232">
        <v>3125.7333333333345</v>
      </c>
      <c r="K364" s="231">
        <v>3065.5</v>
      </c>
      <c r="L364" s="231">
        <v>2994.2</v>
      </c>
      <c r="M364" s="231">
        <v>3.2854000000000001</v>
      </c>
      <c r="N364" s="1"/>
      <c r="O364" s="1"/>
    </row>
    <row r="365" spans="1:15" ht="12.75" customHeight="1">
      <c r="A365" s="30">
        <v>355</v>
      </c>
      <c r="B365" s="217" t="s">
        <v>441</v>
      </c>
      <c r="C365" s="231">
        <v>1440.55</v>
      </c>
      <c r="D365" s="232">
        <v>1452.5333333333335</v>
      </c>
      <c r="E365" s="232">
        <v>1423.0666666666671</v>
      </c>
      <c r="F365" s="232">
        <v>1405.5833333333335</v>
      </c>
      <c r="G365" s="232">
        <v>1376.116666666667</v>
      </c>
      <c r="H365" s="232">
        <v>1470.0166666666671</v>
      </c>
      <c r="I365" s="232">
        <v>1499.4833333333338</v>
      </c>
      <c r="J365" s="232">
        <v>1516.9666666666672</v>
      </c>
      <c r="K365" s="231">
        <v>1482</v>
      </c>
      <c r="L365" s="231">
        <v>1435.05</v>
      </c>
      <c r="M365" s="231">
        <v>1.1285700000000001</v>
      </c>
      <c r="N365" s="1"/>
      <c r="O365" s="1"/>
    </row>
    <row r="366" spans="1:15" ht="12.75" customHeight="1">
      <c r="A366" s="30">
        <v>356</v>
      </c>
      <c r="B366" s="217" t="s">
        <v>784</v>
      </c>
      <c r="C366" s="231">
        <v>297.10000000000002</v>
      </c>
      <c r="D366" s="232">
        <v>301.03333333333336</v>
      </c>
      <c r="E366" s="232">
        <v>291.26666666666671</v>
      </c>
      <c r="F366" s="232">
        <v>285.43333333333334</v>
      </c>
      <c r="G366" s="232">
        <v>275.66666666666669</v>
      </c>
      <c r="H366" s="232">
        <v>306.86666666666673</v>
      </c>
      <c r="I366" s="232">
        <v>316.63333333333338</v>
      </c>
      <c r="J366" s="232">
        <v>322.46666666666675</v>
      </c>
      <c r="K366" s="231">
        <v>310.8</v>
      </c>
      <c r="L366" s="231">
        <v>295.2</v>
      </c>
      <c r="M366" s="231">
        <v>21.961390000000002</v>
      </c>
      <c r="N366" s="1"/>
      <c r="O366" s="1"/>
    </row>
    <row r="367" spans="1:15" ht="12.75" customHeight="1">
      <c r="A367" s="30">
        <v>357</v>
      </c>
      <c r="B367" s="217" t="s">
        <v>172</v>
      </c>
      <c r="C367" s="231">
        <v>146.35</v>
      </c>
      <c r="D367" s="232">
        <v>146.76666666666668</v>
      </c>
      <c r="E367" s="232">
        <v>144.38333333333335</v>
      </c>
      <c r="F367" s="232">
        <v>142.41666666666669</v>
      </c>
      <c r="G367" s="232">
        <v>140.03333333333336</v>
      </c>
      <c r="H367" s="232">
        <v>148.73333333333335</v>
      </c>
      <c r="I367" s="232">
        <v>151.11666666666667</v>
      </c>
      <c r="J367" s="232">
        <v>153.08333333333334</v>
      </c>
      <c r="K367" s="231">
        <v>149.15</v>
      </c>
      <c r="L367" s="231">
        <v>144.80000000000001</v>
      </c>
      <c r="M367" s="231">
        <v>54.162979999999997</v>
      </c>
      <c r="N367" s="1"/>
      <c r="O367" s="1"/>
    </row>
    <row r="368" spans="1:15" ht="12.75" customHeight="1">
      <c r="A368" s="30">
        <v>358</v>
      </c>
      <c r="B368" s="217" t="s">
        <v>177</v>
      </c>
      <c r="C368" s="231">
        <v>214.65</v>
      </c>
      <c r="D368" s="232">
        <v>214.98333333333335</v>
      </c>
      <c r="E368" s="232">
        <v>212.66666666666669</v>
      </c>
      <c r="F368" s="232">
        <v>210.68333333333334</v>
      </c>
      <c r="G368" s="232">
        <v>208.36666666666667</v>
      </c>
      <c r="H368" s="232">
        <v>216.9666666666667</v>
      </c>
      <c r="I368" s="232">
        <v>219.28333333333336</v>
      </c>
      <c r="J368" s="232">
        <v>221.26666666666671</v>
      </c>
      <c r="K368" s="231">
        <v>217.3</v>
      </c>
      <c r="L368" s="231">
        <v>213</v>
      </c>
      <c r="M368" s="231">
        <v>68.464950000000002</v>
      </c>
      <c r="N368" s="1"/>
      <c r="O368" s="1"/>
    </row>
    <row r="369" spans="1:15" ht="12.75" customHeight="1">
      <c r="A369" s="30">
        <v>359</v>
      </c>
      <c r="B369" s="217" t="s">
        <v>785</v>
      </c>
      <c r="C369" s="231">
        <v>352.9</v>
      </c>
      <c r="D369" s="232">
        <v>352.63333333333338</v>
      </c>
      <c r="E369" s="232">
        <v>346.26666666666677</v>
      </c>
      <c r="F369" s="232">
        <v>339.63333333333338</v>
      </c>
      <c r="G369" s="232">
        <v>333.26666666666677</v>
      </c>
      <c r="H369" s="232">
        <v>359.26666666666677</v>
      </c>
      <c r="I369" s="232">
        <v>365.63333333333344</v>
      </c>
      <c r="J369" s="232">
        <v>372.26666666666677</v>
      </c>
      <c r="K369" s="231">
        <v>359</v>
      </c>
      <c r="L369" s="231">
        <v>346</v>
      </c>
      <c r="M369" s="231">
        <v>3.4687800000000002</v>
      </c>
      <c r="N369" s="1"/>
      <c r="O369" s="1"/>
    </row>
    <row r="370" spans="1:15" ht="12.75" customHeight="1">
      <c r="A370" s="30">
        <v>360</v>
      </c>
      <c r="B370" s="217" t="s">
        <v>268</v>
      </c>
      <c r="C370" s="231">
        <v>414.55</v>
      </c>
      <c r="D370" s="232">
        <v>414.15000000000003</v>
      </c>
      <c r="E370" s="232">
        <v>406.35000000000008</v>
      </c>
      <c r="F370" s="232">
        <v>398.15000000000003</v>
      </c>
      <c r="G370" s="232">
        <v>390.35000000000008</v>
      </c>
      <c r="H370" s="232">
        <v>422.35000000000008</v>
      </c>
      <c r="I370" s="232">
        <v>430.15000000000003</v>
      </c>
      <c r="J370" s="232">
        <v>438.35000000000008</v>
      </c>
      <c r="K370" s="231">
        <v>421.95</v>
      </c>
      <c r="L370" s="231">
        <v>405.95</v>
      </c>
      <c r="M370" s="231">
        <v>8.9851799999999997</v>
      </c>
      <c r="N370" s="1"/>
      <c r="O370" s="1"/>
    </row>
    <row r="371" spans="1:15" ht="12.75" customHeight="1">
      <c r="A371" s="30">
        <v>361</v>
      </c>
      <c r="B371" s="217" t="s">
        <v>442</v>
      </c>
      <c r="C371" s="231">
        <v>572.15</v>
      </c>
      <c r="D371" s="232">
        <v>571.41666666666663</v>
      </c>
      <c r="E371" s="232">
        <v>567.98333333333323</v>
      </c>
      <c r="F371" s="232">
        <v>563.81666666666661</v>
      </c>
      <c r="G371" s="232">
        <v>560.38333333333321</v>
      </c>
      <c r="H371" s="232">
        <v>575.58333333333326</v>
      </c>
      <c r="I371" s="232">
        <v>579.01666666666665</v>
      </c>
      <c r="J371" s="232">
        <v>583.18333333333328</v>
      </c>
      <c r="K371" s="231">
        <v>574.85</v>
      </c>
      <c r="L371" s="231">
        <v>567.25</v>
      </c>
      <c r="M371" s="231">
        <v>1.4697899999999999</v>
      </c>
      <c r="N371" s="1"/>
      <c r="O371" s="1"/>
    </row>
    <row r="372" spans="1:15" ht="12.75" customHeight="1">
      <c r="A372" s="30">
        <v>362</v>
      </c>
      <c r="B372" s="217" t="s">
        <v>443</v>
      </c>
      <c r="C372" s="231">
        <v>102</v>
      </c>
      <c r="D372" s="232">
        <v>102.23333333333333</v>
      </c>
      <c r="E372" s="232">
        <v>101.06666666666666</v>
      </c>
      <c r="F372" s="232">
        <v>100.13333333333333</v>
      </c>
      <c r="G372" s="232">
        <v>98.966666666666654</v>
      </c>
      <c r="H372" s="232">
        <v>103.16666666666667</v>
      </c>
      <c r="I372" s="232">
        <v>104.33333333333333</v>
      </c>
      <c r="J372" s="232">
        <v>105.26666666666668</v>
      </c>
      <c r="K372" s="231">
        <v>103.4</v>
      </c>
      <c r="L372" s="231">
        <v>101.3</v>
      </c>
      <c r="M372" s="231">
        <v>1.4548300000000001</v>
      </c>
      <c r="N372" s="1"/>
      <c r="O372" s="1"/>
    </row>
    <row r="373" spans="1:15" ht="12.75" customHeight="1">
      <c r="A373" s="30">
        <v>363</v>
      </c>
      <c r="B373" s="217" t="s">
        <v>825</v>
      </c>
      <c r="C373" s="231">
        <v>973.25</v>
      </c>
      <c r="D373" s="232">
        <v>974.66666666666663</v>
      </c>
      <c r="E373" s="232">
        <v>961.7833333333333</v>
      </c>
      <c r="F373" s="232">
        <v>950.31666666666672</v>
      </c>
      <c r="G373" s="232">
        <v>937.43333333333339</v>
      </c>
      <c r="H373" s="232">
        <v>986.13333333333321</v>
      </c>
      <c r="I373" s="232">
        <v>999.01666666666665</v>
      </c>
      <c r="J373" s="232">
        <v>1010.4833333333331</v>
      </c>
      <c r="K373" s="231">
        <v>987.55</v>
      </c>
      <c r="L373" s="231">
        <v>963.2</v>
      </c>
      <c r="M373" s="231">
        <v>0.1196</v>
      </c>
      <c r="N373" s="1"/>
      <c r="O373" s="1"/>
    </row>
    <row r="374" spans="1:15" ht="12.75" customHeight="1">
      <c r="A374" s="30">
        <v>364</v>
      </c>
      <c r="B374" s="217" t="s">
        <v>444</v>
      </c>
      <c r="C374" s="231">
        <v>4575.3500000000004</v>
      </c>
      <c r="D374" s="232">
        <v>4580.3</v>
      </c>
      <c r="E374" s="232">
        <v>4560.05</v>
      </c>
      <c r="F374" s="232">
        <v>4544.75</v>
      </c>
      <c r="G374" s="232">
        <v>4524.5</v>
      </c>
      <c r="H374" s="232">
        <v>4595.6000000000004</v>
      </c>
      <c r="I374" s="232">
        <v>4615.8500000000004</v>
      </c>
      <c r="J374" s="232">
        <v>4631.1500000000005</v>
      </c>
      <c r="K374" s="231">
        <v>4600.55</v>
      </c>
      <c r="L374" s="231">
        <v>4565</v>
      </c>
      <c r="M374" s="231">
        <v>2.7459999999999998E-2</v>
      </c>
      <c r="N374" s="1"/>
      <c r="O374" s="1"/>
    </row>
    <row r="375" spans="1:15" ht="12.75" customHeight="1">
      <c r="A375" s="30">
        <v>365</v>
      </c>
      <c r="B375" s="217" t="s">
        <v>269</v>
      </c>
      <c r="C375" s="231">
        <v>13527.65</v>
      </c>
      <c r="D375" s="232">
        <v>13556.65</v>
      </c>
      <c r="E375" s="232">
        <v>13438.3</v>
      </c>
      <c r="F375" s="232">
        <v>13348.949999999999</v>
      </c>
      <c r="G375" s="232">
        <v>13230.599999999999</v>
      </c>
      <c r="H375" s="232">
        <v>13646</v>
      </c>
      <c r="I375" s="232">
        <v>13764.350000000002</v>
      </c>
      <c r="J375" s="232">
        <v>13853.7</v>
      </c>
      <c r="K375" s="231">
        <v>13675</v>
      </c>
      <c r="L375" s="231">
        <v>13467.3</v>
      </c>
      <c r="M375" s="231">
        <v>5.4080000000000003E-2</v>
      </c>
      <c r="N375" s="1"/>
      <c r="O375" s="1"/>
    </row>
    <row r="376" spans="1:15" ht="12.75" customHeight="1">
      <c r="A376" s="30">
        <v>366</v>
      </c>
      <c r="B376" s="217" t="s">
        <v>176</v>
      </c>
      <c r="C376" s="231">
        <v>47.8</v>
      </c>
      <c r="D376" s="232">
        <v>48.050000000000004</v>
      </c>
      <c r="E376" s="232">
        <v>47.250000000000007</v>
      </c>
      <c r="F376" s="232">
        <v>46.7</v>
      </c>
      <c r="G376" s="232">
        <v>45.900000000000006</v>
      </c>
      <c r="H376" s="232">
        <v>48.600000000000009</v>
      </c>
      <c r="I376" s="232">
        <v>49.400000000000006</v>
      </c>
      <c r="J376" s="232">
        <v>49.95000000000001</v>
      </c>
      <c r="K376" s="231">
        <v>48.85</v>
      </c>
      <c r="L376" s="231">
        <v>47.5</v>
      </c>
      <c r="M376" s="231">
        <v>501.61601999999999</v>
      </c>
      <c r="N376" s="1"/>
      <c r="O376" s="1"/>
    </row>
    <row r="377" spans="1:15" ht="12.75" customHeight="1">
      <c r="A377" s="30">
        <v>367</v>
      </c>
      <c r="B377" s="217" t="s">
        <v>445</v>
      </c>
      <c r="C377" s="231">
        <v>378.2</v>
      </c>
      <c r="D377" s="232">
        <v>377.5</v>
      </c>
      <c r="E377" s="232">
        <v>373</v>
      </c>
      <c r="F377" s="232">
        <v>367.8</v>
      </c>
      <c r="G377" s="232">
        <v>363.3</v>
      </c>
      <c r="H377" s="232">
        <v>382.7</v>
      </c>
      <c r="I377" s="232">
        <v>387.2</v>
      </c>
      <c r="J377" s="232">
        <v>392.4</v>
      </c>
      <c r="K377" s="231">
        <v>382</v>
      </c>
      <c r="L377" s="231">
        <v>372.3</v>
      </c>
      <c r="M377" s="231">
        <v>0.98119000000000001</v>
      </c>
      <c r="N377" s="1"/>
      <c r="O377" s="1"/>
    </row>
    <row r="378" spans="1:15" ht="12.75" customHeight="1">
      <c r="A378" s="30">
        <v>368</v>
      </c>
      <c r="B378" s="217" t="s">
        <v>181</v>
      </c>
      <c r="C378" s="231">
        <v>153.44999999999999</v>
      </c>
      <c r="D378" s="232">
        <v>154.98333333333332</v>
      </c>
      <c r="E378" s="232">
        <v>151.21666666666664</v>
      </c>
      <c r="F378" s="232">
        <v>148.98333333333332</v>
      </c>
      <c r="G378" s="232">
        <v>145.21666666666664</v>
      </c>
      <c r="H378" s="232">
        <v>157.21666666666664</v>
      </c>
      <c r="I378" s="232">
        <v>160.98333333333335</v>
      </c>
      <c r="J378" s="232">
        <v>163.21666666666664</v>
      </c>
      <c r="K378" s="231">
        <v>158.75</v>
      </c>
      <c r="L378" s="231">
        <v>152.75</v>
      </c>
      <c r="M378" s="231">
        <v>52.496400000000001</v>
      </c>
      <c r="N378" s="1"/>
      <c r="O378" s="1"/>
    </row>
    <row r="379" spans="1:15" ht="12.75" customHeight="1">
      <c r="A379" s="30">
        <v>369</v>
      </c>
      <c r="B379" s="217" t="s">
        <v>182</v>
      </c>
      <c r="C379" s="231">
        <v>112.05</v>
      </c>
      <c r="D379" s="232">
        <v>112.33333333333333</v>
      </c>
      <c r="E379" s="232">
        <v>111.21666666666665</v>
      </c>
      <c r="F379" s="232">
        <v>110.38333333333333</v>
      </c>
      <c r="G379" s="232">
        <v>109.26666666666665</v>
      </c>
      <c r="H379" s="232">
        <v>113.16666666666666</v>
      </c>
      <c r="I379" s="232">
        <v>114.28333333333333</v>
      </c>
      <c r="J379" s="232">
        <v>115.11666666666666</v>
      </c>
      <c r="K379" s="231">
        <v>113.45</v>
      </c>
      <c r="L379" s="231">
        <v>111.5</v>
      </c>
      <c r="M379" s="231">
        <v>55.577910000000003</v>
      </c>
      <c r="N379" s="1"/>
      <c r="O379" s="1"/>
    </row>
    <row r="380" spans="1:15" ht="12.75" customHeight="1">
      <c r="A380" s="30">
        <v>370</v>
      </c>
      <c r="B380" s="217" t="s">
        <v>786</v>
      </c>
      <c r="C380" s="231">
        <v>601.04999999999995</v>
      </c>
      <c r="D380" s="232">
        <v>611.08333333333337</v>
      </c>
      <c r="E380" s="232">
        <v>587.9666666666667</v>
      </c>
      <c r="F380" s="232">
        <v>574.88333333333333</v>
      </c>
      <c r="G380" s="232">
        <v>551.76666666666665</v>
      </c>
      <c r="H380" s="232">
        <v>624.16666666666674</v>
      </c>
      <c r="I380" s="232">
        <v>647.2833333333333</v>
      </c>
      <c r="J380" s="232">
        <v>660.36666666666679</v>
      </c>
      <c r="K380" s="231">
        <v>634.20000000000005</v>
      </c>
      <c r="L380" s="231">
        <v>598</v>
      </c>
      <c r="M380" s="231">
        <v>7.3402200000000004</v>
      </c>
      <c r="N380" s="1"/>
      <c r="O380" s="1"/>
    </row>
    <row r="381" spans="1:15" ht="12.75" customHeight="1">
      <c r="A381" s="30">
        <v>371</v>
      </c>
      <c r="B381" s="217" t="s">
        <v>446</v>
      </c>
      <c r="C381" s="231">
        <v>312.05</v>
      </c>
      <c r="D381" s="232">
        <v>314.84999999999997</v>
      </c>
      <c r="E381" s="232">
        <v>308.49999999999994</v>
      </c>
      <c r="F381" s="232">
        <v>304.95</v>
      </c>
      <c r="G381" s="232">
        <v>298.59999999999997</v>
      </c>
      <c r="H381" s="232">
        <v>318.39999999999992</v>
      </c>
      <c r="I381" s="232">
        <v>324.74999999999994</v>
      </c>
      <c r="J381" s="232">
        <v>328.2999999999999</v>
      </c>
      <c r="K381" s="231">
        <v>321.2</v>
      </c>
      <c r="L381" s="231">
        <v>311.3</v>
      </c>
      <c r="M381" s="231">
        <v>2.4225500000000002</v>
      </c>
      <c r="N381" s="1"/>
      <c r="O381" s="1"/>
    </row>
    <row r="382" spans="1:15" ht="12.75" customHeight="1">
      <c r="A382" s="30">
        <v>372</v>
      </c>
      <c r="B382" s="217" t="s">
        <v>447</v>
      </c>
      <c r="C382" s="231">
        <v>1100.5</v>
      </c>
      <c r="D382" s="232">
        <v>1095.5833333333333</v>
      </c>
      <c r="E382" s="232">
        <v>1086.1666666666665</v>
      </c>
      <c r="F382" s="232">
        <v>1071.8333333333333</v>
      </c>
      <c r="G382" s="232">
        <v>1062.4166666666665</v>
      </c>
      <c r="H382" s="232">
        <v>1109.9166666666665</v>
      </c>
      <c r="I382" s="232">
        <v>1119.333333333333</v>
      </c>
      <c r="J382" s="232">
        <v>1133.6666666666665</v>
      </c>
      <c r="K382" s="231">
        <v>1105</v>
      </c>
      <c r="L382" s="231">
        <v>1081.25</v>
      </c>
      <c r="M382" s="231">
        <v>1.3782399999999999</v>
      </c>
      <c r="N382" s="1"/>
      <c r="O382" s="1"/>
    </row>
    <row r="383" spans="1:15" ht="12.75" customHeight="1">
      <c r="A383" s="30">
        <v>373</v>
      </c>
      <c r="B383" s="217" t="s">
        <v>448</v>
      </c>
      <c r="C383" s="231">
        <v>62.3</v>
      </c>
      <c r="D383" s="232">
        <v>62.916666666666664</v>
      </c>
      <c r="E383" s="232">
        <v>61.183333333333323</v>
      </c>
      <c r="F383" s="232">
        <v>60.066666666666656</v>
      </c>
      <c r="G383" s="232">
        <v>58.333333333333314</v>
      </c>
      <c r="H383" s="232">
        <v>64.033333333333331</v>
      </c>
      <c r="I383" s="232">
        <v>65.766666666666666</v>
      </c>
      <c r="J383" s="232">
        <v>66.88333333333334</v>
      </c>
      <c r="K383" s="231">
        <v>64.650000000000006</v>
      </c>
      <c r="L383" s="231">
        <v>61.8</v>
      </c>
      <c r="M383" s="231">
        <v>74.581800000000001</v>
      </c>
      <c r="N383" s="1"/>
      <c r="O383" s="1"/>
    </row>
    <row r="384" spans="1:15" ht="12.75" customHeight="1">
      <c r="A384" s="30">
        <v>374</v>
      </c>
      <c r="B384" s="217" t="s">
        <v>449</v>
      </c>
      <c r="C384" s="231">
        <v>159.4</v>
      </c>
      <c r="D384" s="232">
        <v>160.36666666666667</v>
      </c>
      <c r="E384" s="232">
        <v>157.68333333333334</v>
      </c>
      <c r="F384" s="232">
        <v>155.96666666666667</v>
      </c>
      <c r="G384" s="232">
        <v>153.28333333333333</v>
      </c>
      <c r="H384" s="232">
        <v>162.08333333333334</v>
      </c>
      <c r="I384" s="232">
        <v>164.76666666666668</v>
      </c>
      <c r="J384" s="232">
        <v>166.48333333333335</v>
      </c>
      <c r="K384" s="231">
        <v>163.05000000000001</v>
      </c>
      <c r="L384" s="231">
        <v>158.65</v>
      </c>
      <c r="M384" s="231">
        <v>12.077400000000001</v>
      </c>
      <c r="N384" s="1"/>
      <c r="O384" s="1"/>
    </row>
    <row r="385" spans="1:15" ht="12.75" customHeight="1">
      <c r="A385" s="30">
        <v>375</v>
      </c>
      <c r="B385" s="217" t="s">
        <v>450</v>
      </c>
      <c r="C385" s="231">
        <v>705.65</v>
      </c>
      <c r="D385" s="232">
        <v>707.75</v>
      </c>
      <c r="E385" s="232">
        <v>694</v>
      </c>
      <c r="F385" s="232">
        <v>682.35</v>
      </c>
      <c r="G385" s="232">
        <v>668.6</v>
      </c>
      <c r="H385" s="232">
        <v>719.4</v>
      </c>
      <c r="I385" s="232">
        <v>733.15</v>
      </c>
      <c r="J385" s="232">
        <v>744.8</v>
      </c>
      <c r="K385" s="231">
        <v>721.5</v>
      </c>
      <c r="L385" s="231">
        <v>696.1</v>
      </c>
      <c r="M385" s="231">
        <v>1.80711</v>
      </c>
      <c r="N385" s="1"/>
      <c r="O385" s="1"/>
    </row>
    <row r="386" spans="1:15" ht="12.75" customHeight="1">
      <c r="A386" s="30">
        <v>376</v>
      </c>
      <c r="B386" s="217" t="s">
        <v>451</v>
      </c>
      <c r="C386" s="231">
        <v>201.45</v>
      </c>
      <c r="D386" s="232">
        <v>202.29999999999998</v>
      </c>
      <c r="E386" s="232">
        <v>199.14999999999998</v>
      </c>
      <c r="F386" s="232">
        <v>196.85</v>
      </c>
      <c r="G386" s="232">
        <v>193.7</v>
      </c>
      <c r="H386" s="232">
        <v>204.59999999999997</v>
      </c>
      <c r="I386" s="232">
        <v>207.75</v>
      </c>
      <c r="J386" s="232">
        <v>210.04999999999995</v>
      </c>
      <c r="K386" s="231">
        <v>205.45</v>
      </c>
      <c r="L386" s="231">
        <v>200</v>
      </c>
      <c r="M386" s="231">
        <v>2.9782099999999998</v>
      </c>
      <c r="N386" s="1"/>
      <c r="O386" s="1"/>
    </row>
    <row r="387" spans="1:15" ht="12.75" customHeight="1">
      <c r="A387" s="30">
        <v>377</v>
      </c>
      <c r="B387" s="217" t="s">
        <v>452</v>
      </c>
      <c r="C387" s="231">
        <v>105.2</v>
      </c>
      <c r="D387" s="232">
        <v>106.16666666666667</v>
      </c>
      <c r="E387" s="232">
        <v>103.83333333333334</v>
      </c>
      <c r="F387" s="232">
        <v>102.46666666666667</v>
      </c>
      <c r="G387" s="232">
        <v>100.13333333333334</v>
      </c>
      <c r="H387" s="232">
        <v>107.53333333333335</v>
      </c>
      <c r="I387" s="232">
        <v>109.86666666666669</v>
      </c>
      <c r="J387" s="232">
        <v>111.23333333333335</v>
      </c>
      <c r="K387" s="231">
        <v>108.5</v>
      </c>
      <c r="L387" s="231">
        <v>104.8</v>
      </c>
      <c r="M387" s="231">
        <v>26.13279</v>
      </c>
      <c r="N387" s="1"/>
      <c r="O387" s="1"/>
    </row>
    <row r="388" spans="1:15" ht="12.75" customHeight="1">
      <c r="A388" s="30">
        <v>378</v>
      </c>
      <c r="B388" s="217" t="s">
        <v>453</v>
      </c>
      <c r="C388" s="231">
        <v>2274.6999999999998</v>
      </c>
      <c r="D388" s="232">
        <v>2266.9333333333329</v>
      </c>
      <c r="E388" s="232">
        <v>2238.8666666666659</v>
      </c>
      <c r="F388" s="232">
        <v>2203.0333333333328</v>
      </c>
      <c r="G388" s="232">
        <v>2174.9666666666658</v>
      </c>
      <c r="H388" s="232">
        <v>2302.766666666666</v>
      </c>
      <c r="I388" s="232">
        <v>2330.8333333333326</v>
      </c>
      <c r="J388" s="232">
        <v>2366.6666666666661</v>
      </c>
      <c r="K388" s="231">
        <v>2295</v>
      </c>
      <c r="L388" s="231">
        <v>2231.1</v>
      </c>
      <c r="M388" s="231">
        <v>2.0116299999999998</v>
      </c>
      <c r="N388" s="1"/>
      <c r="O388" s="1"/>
    </row>
    <row r="389" spans="1:15" ht="12.75" customHeight="1">
      <c r="A389" s="30">
        <v>379</v>
      </c>
      <c r="B389" s="217" t="s">
        <v>826</v>
      </c>
      <c r="C389" s="231">
        <v>39.35</v>
      </c>
      <c r="D389" s="232">
        <v>39.533333333333331</v>
      </c>
      <c r="E389" s="232">
        <v>38.966666666666661</v>
      </c>
      <c r="F389" s="232">
        <v>38.583333333333329</v>
      </c>
      <c r="G389" s="232">
        <v>38.016666666666659</v>
      </c>
      <c r="H389" s="232">
        <v>39.916666666666664</v>
      </c>
      <c r="I389" s="232">
        <v>40.483333333333327</v>
      </c>
      <c r="J389" s="232">
        <v>40.866666666666667</v>
      </c>
      <c r="K389" s="231">
        <v>40.1</v>
      </c>
      <c r="L389" s="231">
        <v>39.15</v>
      </c>
      <c r="M389" s="231">
        <v>7.3715400000000004</v>
      </c>
      <c r="N389" s="1"/>
      <c r="O389" s="1"/>
    </row>
    <row r="390" spans="1:15" ht="12.75" customHeight="1">
      <c r="A390" s="30">
        <v>380</v>
      </c>
      <c r="B390" s="217" t="s">
        <v>859</v>
      </c>
      <c r="C390" s="231">
        <v>1227.4000000000001</v>
      </c>
      <c r="D390" s="232">
        <v>1250.3</v>
      </c>
      <c r="E390" s="232">
        <v>1197.5</v>
      </c>
      <c r="F390" s="232">
        <v>1167.6000000000001</v>
      </c>
      <c r="G390" s="232">
        <v>1114.8000000000002</v>
      </c>
      <c r="H390" s="232">
        <v>1280.1999999999998</v>
      </c>
      <c r="I390" s="232">
        <v>1332.9999999999995</v>
      </c>
      <c r="J390" s="232">
        <v>1362.8999999999996</v>
      </c>
      <c r="K390" s="231">
        <v>1303.0999999999999</v>
      </c>
      <c r="L390" s="231">
        <v>1220.4000000000001</v>
      </c>
      <c r="M390" s="231">
        <v>3.0121699999999998</v>
      </c>
      <c r="N390" s="1"/>
      <c r="O390" s="1"/>
    </row>
    <row r="391" spans="1:15" ht="12.75" customHeight="1">
      <c r="A391" s="30">
        <v>381</v>
      </c>
      <c r="B391" s="217" t="s">
        <v>454</v>
      </c>
      <c r="C391" s="231">
        <v>169.6</v>
      </c>
      <c r="D391" s="232">
        <v>171.86666666666667</v>
      </c>
      <c r="E391" s="232">
        <v>166.73333333333335</v>
      </c>
      <c r="F391" s="232">
        <v>163.86666666666667</v>
      </c>
      <c r="G391" s="232">
        <v>158.73333333333335</v>
      </c>
      <c r="H391" s="232">
        <v>174.73333333333335</v>
      </c>
      <c r="I391" s="232">
        <v>179.86666666666667</v>
      </c>
      <c r="J391" s="232">
        <v>182.73333333333335</v>
      </c>
      <c r="K391" s="231">
        <v>177</v>
      </c>
      <c r="L391" s="231">
        <v>169</v>
      </c>
      <c r="M391" s="231">
        <v>15.69422</v>
      </c>
      <c r="N391" s="1"/>
      <c r="O391" s="1"/>
    </row>
    <row r="392" spans="1:15" ht="12.75" customHeight="1">
      <c r="A392" s="30">
        <v>382</v>
      </c>
      <c r="B392" s="217" t="s">
        <v>455</v>
      </c>
      <c r="C392" s="231">
        <v>784.45</v>
      </c>
      <c r="D392" s="232">
        <v>786.16666666666663</v>
      </c>
      <c r="E392" s="232">
        <v>778.33333333333326</v>
      </c>
      <c r="F392" s="232">
        <v>772.21666666666658</v>
      </c>
      <c r="G392" s="232">
        <v>764.38333333333321</v>
      </c>
      <c r="H392" s="232">
        <v>792.2833333333333</v>
      </c>
      <c r="I392" s="232">
        <v>800.11666666666656</v>
      </c>
      <c r="J392" s="232">
        <v>806.23333333333335</v>
      </c>
      <c r="K392" s="231">
        <v>794</v>
      </c>
      <c r="L392" s="231">
        <v>780.05</v>
      </c>
      <c r="M392" s="231">
        <v>0.83311999999999997</v>
      </c>
      <c r="N392" s="1"/>
      <c r="O392" s="1"/>
    </row>
    <row r="393" spans="1:15" ht="12.75" customHeight="1">
      <c r="A393" s="30">
        <v>383</v>
      </c>
      <c r="B393" s="217" t="s">
        <v>183</v>
      </c>
      <c r="C393" s="231">
        <v>2378.9</v>
      </c>
      <c r="D393" s="232">
        <v>2394.65</v>
      </c>
      <c r="E393" s="232">
        <v>2359.3000000000002</v>
      </c>
      <c r="F393" s="232">
        <v>2339.7000000000003</v>
      </c>
      <c r="G393" s="232">
        <v>2304.3500000000004</v>
      </c>
      <c r="H393" s="232">
        <v>2414.25</v>
      </c>
      <c r="I393" s="232">
        <v>2449.5999999999995</v>
      </c>
      <c r="J393" s="232">
        <v>2469.1999999999998</v>
      </c>
      <c r="K393" s="231">
        <v>2430</v>
      </c>
      <c r="L393" s="231">
        <v>2375.0500000000002</v>
      </c>
      <c r="M393" s="231">
        <v>50.877290000000002</v>
      </c>
      <c r="N393" s="1"/>
      <c r="O393" s="1"/>
    </row>
    <row r="394" spans="1:15" ht="12.75" customHeight="1">
      <c r="A394" s="30">
        <v>384</v>
      </c>
      <c r="B394" s="217" t="s">
        <v>797</v>
      </c>
      <c r="C394" s="231">
        <v>98.1</v>
      </c>
      <c r="D394" s="232">
        <v>97.583333333333329</v>
      </c>
      <c r="E394" s="232">
        <v>96.166666666666657</v>
      </c>
      <c r="F394" s="232">
        <v>94.233333333333334</v>
      </c>
      <c r="G394" s="232">
        <v>92.816666666666663</v>
      </c>
      <c r="H394" s="232">
        <v>99.516666666666652</v>
      </c>
      <c r="I394" s="232">
        <v>100.93333333333331</v>
      </c>
      <c r="J394" s="232">
        <v>102.86666666666665</v>
      </c>
      <c r="K394" s="231">
        <v>99</v>
      </c>
      <c r="L394" s="231">
        <v>95.65</v>
      </c>
      <c r="M394" s="231">
        <v>5.7940500000000004</v>
      </c>
      <c r="N394" s="1"/>
      <c r="O394" s="1"/>
    </row>
    <row r="395" spans="1:15" ht="12.75" customHeight="1">
      <c r="A395" s="30">
        <v>385</v>
      </c>
      <c r="B395" s="217" t="s">
        <v>456</v>
      </c>
      <c r="C395" s="231">
        <v>667.15</v>
      </c>
      <c r="D395" s="232">
        <v>670.06666666666661</v>
      </c>
      <c r="E395" s="232">
        <v>663.08333333333326</v>
      </c>
      <c r="F395" s="232">
        <v>659.01666666666665</v>
      </c>
      <c r="G395" s="232">
        <v>652.0333333333333</v>
      </c>
      <c r="H395" s="232">
        <v>674.13333333333321</v>
      </c>
      <c r="I395" s="232">
        <v>681.11666666666656</v>
      </c>
      <c r="J395" s="232">
        <v>685.18333333333317</v>
      </c>
      <c r="K395" s="231">
        <v>677.05</v>
      </c>
      <c r="L395" s="231">
        <v>666</v>
      </c>
      <c r="M395" s="231">
        <v>0.12848999999999999</v>
      </c>
      <c r="N395" s="1"/>
      <c r="O395" s="1"/>
    </row>
    <row r="396" spans="1:15" ht="12.75" customHeight="1">
      <c r="A396" s="30">
        <v>386</v>
      </c>
      <c r="B396" s="217" t="s">
        <v>457</v>
      </c>
      <c r="C396" s="231">
        <v>1309.7</v>
      </c>
      <c r="D396" s="232">
        <v>1310.8833333333334</v>
      </c>
      <c r="E396" s="232">
        <v>1290.8666666666668</v>
      </c>
      <c r="F396" s="232">
        <v>1272.0333333333333</v>
      </c>
      <c r="G396" s="232">
        <v>1252.0166666666667</v>
      </c>
      <c r="H396" s="232">
        <v>1329.7166666666669</v>
      </c>
      <c r="I396" s="232">
        <v>1349.7333333333338</v>
      </c>
      <c r="J396" s="232">
        <v>1368.5666666666671</v>
      </c>
      <c r="K396" s="231">
        <v>1330.9</v>
      </c>
      <c r="L396" s="231">
        <v>1292.05</v>
      </c>
      <c r="M396" s="231">
        <v>1.68354</v>
      </c>
      <c r="N396" s="1"/>
      <c r="O396" s="1"/>
    </row>
    <row r="397" spans="1:15" ht="12.75" customHeight="1">
      <c r="A397" s="30">
        <v>387</v>
      </c>
      <c r="B397" s="217" t="s">
        <v>270</v>
      </c>
      <c r="C397" s="231">
        <v>743.55</v>
      </c>
      <c r="D397" s="232">
        <v>740.5</v>
      </c>
      <c r="E397" s="232">
        <v>735.05</v>
      </c>
      <c r="F397" s="232">
        <v>726.55</v>
      </c>
      <c r="G397" s="232">
        <v>721.09999999999991</v>
      </c>
      <c r="H397" s="232">
        <v>749</v>
      </c>
      <c r="I397" s="232">
        <v>754.45</v>
      </c>
      <c r="J397" s="232">
        <v>762.95</v>
      </c>
      <c r="K397" s="231">
        <v>745.95</v>
      </c>
      <c r="L397" s="231">
        <v>732</v>
      </c>
      <c r="M397" s="231">
        <v>5.4621199999999996</v>
      </c>
      <c r="N397" s="1"/>
      <c r="O397" s="1"/>
    </row>
    <row r="398" spans="1:15" ht="12.75" customHeight="1">
      <c r="A398" s="30">
        <v>388</v>
      </c>
      <c r="B398" s="217" t="s">
        <v>185</v>
      </c>
      <c r="C398" s="231">
        <v>1131.1500000000001</v>
      </c>
      <c r="D398" s="232">
        <v>1135.0833333333335</v>
      </c>
      <c r="E398" s="232">
        <v>1121.2166666666669</v>
      </c>
      <c r="F398" s="232">
        <v>1111.2833333333335</v>
      </c>
      <c r="G398" s="232">
        <v>1097.416666666667</v>
      </c>
      <c r="H398" s="232">
        <v>1145.0166666666669</v>
      </c>
      <c r="I398" s="232">
        <v>1158.8833333333337</v>
      </c>
      <c r="J398" s="232">
        <v>1168.8166666666668</v>
      </c>
      <c r="K398" s="231">
        <v>1148.95</v>
      </c>
      <c r="L398" s="231">
        <v>1125.1500000000001</v>
      </c>
      <c r="M398" s="231">
        <v>9.4406800000000004</v>
      </c>
      <c r="N398" s="1"/>
      <c r="O398" s="1"/>
    </row>
    <row r="399" spans="1:15" ht="12.75" customHeight="1">
      <c r="A399" s="30">
        <v>389</v>
      </c>
      <c r="B399" s="217" t="s">
        <v>458</v>
      </c>
      <c r="C399" s="231">
        <v>354.7</v>
      </c>
      <c r="D399" s="232">
        <v>355.81666666666661</v>
      </c>
      <c r="E399" s="232">
        <v>351.78333333333319</v>
      </c>
      <c r="F399" s="232">
        <v>348.86666666666656</v>
      </c>
      <c r="G399" s="232">
        <v>344.83333333333314</v>
      </c>
      <c r="H399" s="232">
        <v>358.73333333333323</v>
      </c>
      <c r="I399" s="232">
        <v>362.76666666666665</v>
      </c>
      <c r="J399" s="232">
        <v>365.68333333333328</v>
      </c>
      <c r="K399" s="231">
        <v>359.85</v>
      </c>
      <c r="L399" s="231">
        <v>352.9</v>
      </c>
      <c r="M399" s="231">
        <v>0.39628000000000002</v>
      </c>
      <c r="N399" s="1"/>
      <c r="O399" s="1"/>
    </row>
    <row r="400" spans="1:15" ht="12.75" customHeight="1">
      <c r="A400" s="30">
        <v>390</v>
      </c>
      <c r="B400" s="217" t="s">
        <v>459</v>
      </c>
      <c r="C400" s="231">
        <v>30.7</v>
      </c>
      <c r="D400" s="232">
        <v>30.649999999999995</v>
      </c>
      <c r="E400" s="232">
        <v>30.449999999999989</v>
      </c>
      <c r="F400" s="232">
        <v>30.199999999999992</v>
      </c>
      <c r="G400" s="232">
        <v>29.999999999999986</v>
      </c>
      <c r="H400" s="232">
        <v>30.899999999999991</v>
      </c>
      <c r="I400" s="232">
        <v>31.1</v>
      </c>
      <c r="J400" s="232">
        <v>31.349999999999994</v>
      </c>
      <c r="K400" s="231">
        <v>30.85</v>
      </c>
      <c r="L400" s="231">
        <v>30.4</v>
      </c>
      <c r="M400" s="231">
        <v>19.411660000000001</v>
      </c>
      <c r="N400" s="1"/>
      <c r="O400" s="1"/>
    </row>
    <row r="401" spans="1:15" ht="12.75" customHeight="1">
      <c r="A401" s="30">
        <v>391</v>
      </c>
      <c r="B401" s="217" t="s">
        <v>460</v>
      </c>
      <c r="C401" s="231">
        <v>4462.1000000000004</v>
      </c>
      <c r="D401" s="232">
        <v>4444.2333333333336</v>
      </c>
      <c r="E401" s="232">
        <v>4413.4666666666672</v>
      </c>
      <c r="F401" s="232">
        <v>4364.8333333333339</v>
      </c>
      <c r="G401" s="232">
        <v>4334.0666666666675</v>
      </c>
      <c r="H401" s="232">
        <v>4492.8666666666668</v>
      </c>
      <c r="I401" s="232">
        <v>4523.6333333333332</v>
      </c>
      <c r="J401" s="232">
        <v>4572.2666666666664</v>
      </c>
      <c r="K401" s="231">
        <v>4475</v>
      </c>
      <c r="L401" s="231">
        <v>4395.6000000000004</v>
      </c>
      <c r="M401" s="231">
        <v>0.21936</v>
      </c>
      <c r="N401" s="1"/>
      <c r="O401" s="1"/>
    </row>
    <row r="402" spans="1:15" ht="12.75" customHeight="1">
      <c r="A402" s="30">
        <v>392</v>
      </c>
      <c r="B402" s="217" t="s">
        <v>189</v>
      </c>
      <c r="C402" s="231">
        <v>2274.3000000000002</v>
      </c>
      <c r="D402" s="232">
        <v>2275.3666666666663</v>
      </c>
      <c r="E402" s="232">
        <v>2243.6333333333328</v>
      </c>
      <c r="F402" s="232">
        <v>2212.9666666666662</v>
      </c>
      <c r="G402" s="232">
        <v>2181.2333333333327</v>
      </c>
      <c r="H402" s="232">
        <v>2306.0333333333328</v>
      </c>
      <c r="I402" s="232">
        <v>2337.7666666666664</v>
      </c>
      <c r="J402" s="232">
        <v>2368.4333333333329</v>
      </c>
      <c r="K402" s="231">
        <v>2307.1</v>
      </c>
      <c r="L402" s="231">
        <v>2244.6999999999998</v>
      </c>
      <c r="M402" s="231">
        <v>4.4454700000000003</v>
      </c>
      <c r="N402" s="1"/>
      <c r="O402" s="1"/>
    </row>
    <row r="403" spans="1:15" ht="12.75" customHeight="1">
      <c r="A403" s="30">
        <v>393</v>
      </c>
      <c r="B403" s="217" t="s">
        <v>803</v>
      </c>
      <c r="C403" s="231">
        <v>82.05</v>
      </c>
      <c r="D403" s="232">
        <v>81.933333333333337</v>
      </c>
      <c r="E403" s="232">
        <v>81.416666666666671</v>
      </c>
      <c r="F403" s="232">
        <v>80.783333333333331</v>
      </c>
      <c r="G403" s="232">
        <v>80.266666666666666</v>
      </c>
      <c r="H403" s="232">
        <v>82.566666666666677</v>
      </c>
      <c r="I403" s="232">
        <v>83.083333333333329</v>
      </c>
      <c r="J403" s="232">
        <v>83.716666666666683</v>
      </c>
      <c r="K403" s="231">
        <v>82.45</v>
      </c>
      <c r="L403" s="231">
        <v>81.3</v>
      </c>
      <c r="M403" s="231">
        <v>129.44556</v>
      </c>
      <c r="N403" s="1"/>
      <c r="O403" s="1"/>
    </row>
    <row r="404" spans="1:15" ht="12.75" customHeight="1">
      <c r="A404" s="30">
        <v>394</v>
      </c>
      <c r="B404" s="217" t="s">
        <v>271</v>
      </c>
      <c r="C404" s="231">
        <v>5399.3</v>
      </c>
      <c r="D404" s="232">
        <v>5397.6333333333341</v>
      </c>
      <c r="E404" s="232">
        <v>5386.7166666666681</v>
      </c>
      <c r="F404" s="232">
        <v>5374.1333333333341</v>
      </c>
      <c r="G404" s="232">
        <v>5363.2166666666681</v>
      </c>
      <c r="H404" s="232">
        <v>5410.2166666666681</v>
      </c>
      <c r="I404" s="232">
        <v>5421.1333333333341</v>
      </c>
      <c r="J404" s="232">
        <v>5433.7166666666681</v>
      </c>
      <c r="K404" s="231">
        <v>5408.55</v>
      </c>
      <c r="L404" s="231">
        <v>5385.05</v>
      </c>
      <c r="M404" s="231">
        <v>7.2349999999999998E-2</v>
      </c>
      <c r="N404" s="1"/>
      <c r="O404" s="1"/>
    </row>
    <row r="405" spans="1:15" ht="12.75" customHeight="1">
      <c r="A405" s="30">
        <v>395</v>
      </c>
      <c r="B405" s="217" t="s">
        <v>827</v>
      </c>
      <c r="C405" s="231">
        <v>1223.8499999999999</v>
      </c>
      <c r="D405" s="232">
        <v>1224.1166666666666</v>
      </c>
      <c r="E405" s="232">
        <v>1212.2333333333331</v>
      </c>
      <c r="F405" s="232">
        <v>1200.6166666666666</v>
      </c>
      <c r="G405" s="232">
        <v>1188.7333333333331</v>
      </c>
      <c r="H405" s="232">
        <v>1235.7333333333331</v>
      </c>
      <c r="I405" s="232">
        <v>1247.6166666666668</v>
      </c>
      <c r="J405" s="232">
        <v>1259.2333333333331</v>
      </c>
      <c r="K405" s="231">
        <v>1236</v>
      </c>
      <c r="L405" s="231">
        <v>1212.5</v>
      </c>
      <c r="M405" s="231">
        <v>0.72645000000000004</v>
      </c>
      <c r="N405" s="1"/>
      <c r="O405" s="1"/>
    </row>
    <row r="406" spans="1:15" ht="12.75" customHeight="1">
      <c r="A406" s="30">
        <v>396</v>
      </c>
      <c r="B406" s="217" t="s">
        <v>828</v>
      </c>
      <c r="C406" s="231">
        <v>328.85</v>
      </c>
      <c r="D406" s="232">
        <v>326.03333333333336</v>
      </c>
      <c r="E406" s="232">
        <v>320.26666666666671</v>
      </c>
      <c r="F406" s="232">
        <v>311.68333333333334</v>
      </c>
      <c r="G406" s="232">
        <v>305.91666666666669</v>
      </c>
      <c r="H406" s="232">
        <v>334.61666666666673</v>
      </c>
      <c r="I406" s="232">
        <v>340.38333333333338</v>
      </c>
      <c r="J406" s="232">
        <v>348.96666666666675</v>
      </c>
      <c r="K406" s="231">
        <v>331.8</v>
      </c>
      <c r="L406" s="231">
        <v>317.45</v>
      </c>
      <c r="M406" s="231">
        <v>1.3130200000000001</v>
      </c>
      <c r="N406" s="1"/>
      <c r="O406" s="1"/>
    </row>
    <row r="407" spans="1:15" ht="12.75" customHeight="1">
      <c r="A407" s="30">
        <v>397</v>
      </c>
      <c r="B407" s="217" t="s">
        <v>461</v>
      </c>
      <c r="C407" s="231">
        <v>2994.95</v>
      </c>
      <c r="D407" s="232">
        <v>2989.1833333333329</v>
      </c>
      <c r="E407" s="232">
        <v>2958.3666666666659</v>
      </c>
      <c r="F407" s="232">
        <v>2921.7833333333328</v>
      </c>
      <c r="G407" s="232">
        <v>2890.9666666666658</v>
      </c>
      <c r="H407" s="232">
        <v>3025.766666666666</v>
      </c>
      <c r="I407" s="232">
        <v>3056.5833333333326</v>
      </c>
      <c r="J407" s="232">
        <v>3093.1666666666661</v>
      </c>
      <c r="K407" s="231">
        <v>3020</v>
      </c>
      <c r="L407" s="231">
        <v>2952.6</v>
      </c>
      <c r="M407" s="231">
        <v>1.52871</v>
      </c>
      <c r="N407" s="1"/>
      <c r="O407" s="1"/>
    </row>
    <row r="408" spans="1:15" ht="12.75" customHeight="1">
      <c r="A408" s="30">
        <v>398</v>
      </c>
      <c r="B408" s="217" t="s">
        <v>860</v>
      </c>
      <c r="C408" s="231">
        <v>478.3</v>
      </c>
      <c r="D408" s="232">
        <v>477.11666666666662</v>
      </c>
      <c r="E408" s="232">
        <v>474.23333333333323</v>
      </c>
      <c r="F408" s="232">
        <v>470.16666666666663</v>
      </c>
      <c r="G408" s="232">
        <v>467.28333333333325</v>
      </c>
      <c r="H408" s="232">
        <v>481.18333333333322</v>
      </c>
      <c r="I408" s="232">
        <v>484.06666666666655</v>
      </c>
      <c r="J408" s="232">
        <v>488.13333333333321</v>
      </c>
      <c r="K408" s="231">
        <v>480</v>
      </c>
      <c r="L408" s="231">
        <v>473.05</v>
      </c>
      <c r="M408" s="231">
        <v>0.47264</v>
      </c>
      <c r="N408" s="1"/>
      <c r="O408" s="1"/>
    </row>
    <row r="409" spans="1:15" ht="12.75" customHeight="1">
      <c r="A409" s="30">
        <v>399</v>
      </c>
      <c r="B409" s="217" t="s">
        <v>462</v>
      </c>
      <c r="C409" s="231">
        <v>1149.5</v>
      </c>
      <c r="D409" s="232">
        <v>1147.1666666666667</v>
      </c>
      <c r="E409" s="232">
        <v>1126.3333333333335</v>
      </c>
      <c r="F409" s="232">
        <v>1103.1666666666667</v>
      </c>
      <c r="G409" s="232">
        <v>1082.3333333333335</v>
      </c>
      <c r="H409" s="232">
        <v>1170.3333333333335</v>
      </c>
      <c r="I409" s="232">
        <v>1191.166666666667</v>
      </c>
      <c r="J409" s="232">
        <v>1214.3333333333335</v>
      </c>
      <c r="K409" s="231">
        <v>1168</v>
      </c>
      <c r="L409" s="231">
        <v>1124</v>
      </c>
      <c r="M409" s="231">
        <v>0.23250000000000001</v>
      </c>
      <c r="N409" s="1"/>
      <c r="O409" s="1"/>
    </row>
    <row r="410" spans="1:15" ht="12.75" customHeight="1">
      <c r="A410" s="30">
        <v>400</v>
      </c>
      <c r="B410" s="217" t="s">
        <v>463</v>
      </c>
      <c r="C410" s="231">
        <v>278.60000000000002</v>
      </c>
      <c r="D410" s="232">
        <v>281.9666666666667</v>
      </c>
      <c r="E410" s="232">
        <v>272.63333333333338</v>
      </c>
      <c r="F410" s="232">
        <v>266.66666666666669</v>
      </c>
      <c r="G410" s="232">
        <v>257.33333333333337</v>
      </c>
      <c r="H410" s="232">
        <v>287.93333333333339</v>
      </c>
      <c r="I410" s="232">
        <v>297.26666666666665</v>
      </c>
      <c r="J410" s="232">
        <v>303.23333333333341</v>
      </c>
      <c r="K410" s="231">
        <v>291.3</v>
      </c>
      <c r="L410" s="231">
        <v>276</v>
      </c>
      <c r="M410" s="231">
        <v>33.412820000000004</v>
      </c>
      <c r="N410" s="1"/>
      <c r="O410" s="1"/>
    </row>
    <row r="411" spans="1:15" ht="12.75" customHeight="1">
      <c r="A411" s="30">
        <v>401</v>
      </c>
      <c r="B411" s="217" t="s">
        <v>464</v>
      </c>
      <c r="C411" s="231">
        <v>115.05</v>
      </c>
      <c r="D411" s="232">
        <v>115.76666666666667</v>
      </c>
      <c r="E411" s="232">
        <v>113.78333333333333</v>
      </c>
      <c r="F411" s="232">
        <v>112.51666666666667</v>
      </c>
      <c r="G411" s="232">
        <v>110.53333333333333</v>
      </c>
      <c r="H411" s="232">
        <v>117.03333333333333</v>
      </c>
      <c r="I411" s="232">
        <v>119.01666666666665</v>
      </c>
      <c r="J411" s="232">
        <v>120.28333333333333</v>
      </c>
      <c r="K411" s="231">
        <v>117.75</v>
      </c>
      <c r="L411" s="231">
        <v>114.5</v>
      </c>
      <c r="M411" s="231">
        <v>5.5327599999999997</v>
      </c>
      <c r="N411" s="1"/>
      <c r="O411" s="1"/>
    </row>
    <row r="412" spans="1:15" ht="12.75" customHeight="1">
      <c r="A412" s="30">
        <v>402</v>
      </c>
      <c r="B412" s="217" t="s">
        <v>861</v>
      </c>
      <c r="C412" s="231">
        <v>643.6</v>
      </c>
      <c r="D412" s="232">
        <v>642.9666666666667</v>
      </c>
      <c r="E412" s="232">
        <v>637.98333333333335</v>
      </c>
      <c r="F412" s="232">
        <v>632.36666666666667</v>
      </c>
      <c r="G412" s="232">
        <v>627.38333333333333</v>
      </c>
      <c r="H412" s="232">
        <v>648.58333333333337</v>
      </c>
      <c r="I412" s="232">
        <v>653.56666666666672</v>
      </c>
      <c r="J412" s="232">
        <v>659.18333333333339</v>
      </c>
      <c r="K412" s="231">
        <v>647.95000000000005</v>
      </c>
      <c r="L412" s="231">
        <v>637.35</v>
      </c>
      <c r="M412" s="231">
        <v>0.17212</v>
      </c>
      <c r="N412" s="1"/>
      <c r="O412" s="1"/>
    </row>
    <row r="413" spans="1:15" ht="12.75" customHeight="1">
      <c r="A413" s="30">
        <v>403</v>
      </c>
      <c r="B413" s="217" t="s">
        <v>187</v>
      </c>
      <c r="C413" s="231">
        <v>26214.9</v>
      </c>
      <c r="D413" s="232">
        <v>26206.633333333331</v>
      </c>
      <c r="E413" s="232">
        <v>25883.266666666663</v>
      </c>
      <c r="F413" s="232">
        <v>25551.633333333331</v>
      </c>
      <c r="G413" s="232">
        <v>25228.266666666663</v>
      </c>
      <c r="H413" s="232">
        <v>26538.266666666663</v>
      </c>
      <c r="I413" s="232">
        <v>26861.633333333331</v>
      </c>
      <c r="J413" s="232">
        <v>27193.266666666663</v>
      </c>
      <c r="K413" s="231">
        <v>26530</v>
      </c>
      <c r="L413" s="231">
        <v>25875</v>
      </c>
      <c r="M413" s="231">
        <v>0.93445999999999996</v>
      </c>
      <c r="N413" s="1"/>
      <c r="O413" s="1"/>
    </row>
    <row r="414" spans="1:15" ht="12.75" customHeight="1">
      <c r="A414" s="30">
        <v>404</v>
      </c>
      <c r="B414" s="217" t="s">
        <v>829</v>
      </c>
      <c r="C414" s="231">
        <v>44.2</v>
      </c>
      <c r="D414" s="232">
        <v>44.6</v>
      </c>
      <c r="E414" s="232">
        <v>43.7</v>
      </c>
      <c r="F414" s="232">
        <v>43.2</v>
      </c>
      <c r="G414" s="232">
        <v>42.300000000000004</v>
      </c>
      <c r="H414" s="232">
        <v>45.1</v>
      </c>
      <c r="I414" s="232">
        <v>45.999999999999993</v>
      </c>
      <c r="J414" s="232">
        <v>46.5</v>
      </c>
      <c r="K414" s="231">
        <v>45.5</v>
      </c>
      <c r="L414" s="231">
        <v>44.1</v>
      </c>
      <c r="M414" s="231">
        <v>36.50535</v>
      </c>
      <c r="N414" s="1"/>
      <c r="O414" s="1"/>
    </row>
    <row r="415" spans="1:15" ht="12.75" customHeight="1">
      <c r="A415" s="30">
        <v>405</v>
      </c>
      <c r="B415" t="s">
        <v>872</v>
      </c>
      <c r="C415" s="312">
        <v>1208.05</v>
      </c>
      <c r="D415" s="313">
        <v>1208.1499999999999</v>
      </c>
      <c r="E415" s="313">
        <v>1194.9999999999998</v>
      </c>
      <c r="F415" s="313">
        <v>1181.9499999999998</v>
      </c>
      <c r="G415" s="313">
        <v>1168.7999999999997</v>
      </c>
      <c r="H415" s="313">
        <v>1221.1999999999998</v>
      </c>
      <c r="I415" s="313">
        <v>1234.3499999999999</v>
      </c>
      <c r="J415" s="313">
        <v>1247.3999999999999</v>
      </c>
      <c r="K415" s="312">
        <v>1221.3</v>
      </c>
      <c r="L415" s="312">
        <v>1195.0999999999999</v>
      </c>
      <c r="M415" s="312">
        <v>6.5064700000000002</v>
      </c>
      <c r="N415" s="1"/>
      <c r="O415" s="1"/>
    </row>
    <row r="416" spans="1:15" ht="12.75" customHeight="1">
      <c r="A416" s="30">
        <v>406</v>
      </c>
      <c r="B416" s="217" t="s">
        <v>830</v>
      </c>
      <c r="C416" s="231">
        <v>287.39999999999998</v>
      </c>
      <c r="D416" s="232">
        <v>286.95</v>
      </c>
      <c r="E416" s="232">
        <v>283.84999999999997</v>
      </c>
      <c r="F416" s="232">
        <v>280.29999999999995</v>
      </c>
      <c r="G416" s="232">
        <v>277.19999999999993</v>
      </c>
      <c r="H416" s="232">
        <v>290.5</v>
      </c>
      <c r="I416" s="232">
        <v>293.60000000000002</v>
      </c>
      <c r="J416" s="232">
        <v>297.15000000000003</v>
      </c>
      <c r="K416" s="231">
        <v>290.05</v>
      </c>
      <c r="L416" s="231">
        <v>283.39999999999998</v>
      </c>
      <c r="M416" s="231">
        <v>1.5736000000000001</v>
      </c>
      <c r="N416" s="1"/>
      <c r="O416" s="1"/>
    </row>
    <row r="417" spans="1:15" ht="12.75" customHeight="1">
      <c r="A417" s="30">
        <v>407</v>
      </c>
      <c r="B417" s="217" t="s">
        <v>188</v>
      </c>
      <c r="C417" s="231">
        <v>3251.5</v>
      </c>
      <c r="D417" s="232">
        <v>3270.4500000000003</v>
      </c>
      <c r="E417" s="232">
        <v>3227.1000000000004</v>
      </c>
      <c r="F417" s="232">
        <v>3202.7000000000003</v>
      </c>
      <c r="G417" s="232">
        <v>3159.3500000000004</v>
      </c>
      <c r="H417" s="232">
        <v>3294.8500000000004</v>
      </c>
      <c r="I417" s="232">
        <v>3338.2</v>
      </c>
      <c r="J417" s="232">
        <v>3362.6000000000004</v>
      </c>
      <c r="K417" s="231">
        <v>3313.8</v>
      </c>
      <c r="L417" s="231">
        <v>3246.05</v>
      </c>
      <c r="M417" s="231">
        <v>5.1476600000000001</v>
      </c>
      <c r="N417" s="1"/>
      <c r="O417" s="1"/>
    </row>
    <row r="418" spans="1:15" ht="12.75" customHeight="1">
      <c r="A418" s="30">
        <v>408</v>
      </c>
      <c r="B418" s="217" t="s">
        <v>465</v>
      </c>
      <c r="C418" s="231">
        <v>579.95000000000005</v>
      </c>
      <c r="D418" s="232">
        <v>583.26666666666677</v>
      </c>
      <c r="E418" s="232">
        <v>572.58333333333348</v>
      </c>
      <c r="F418" s="232">
        <v>565.2166666666667</v>
      </c>
      <c r="G418" s="232">
        <v>554.53333333333342</v>
      </c>
      <c r="H418" s="232">
        <v>590.63333333333355</v>
      </c>
      <c r="I418" s="232">
        <v>601.31666666666672</v>
      </c>
      <c r="J418" s="232">
        <v>608.68333333333362</v>
      </c>
      <c r="K418" s="231">
        <v>593.95000000000005</v>
      </c>
      <c r="L418" s="231">
        <v>575.9</v>
      </c>
      <c r="M418" s="231">
        <v>0.46089000000000002</v>
      </c>
      <c r="N418" s="1"/>
      <c r="O418" s="1"/>
    </row>
    <row r="419" spans="1:15" ht="12.75" customHeight="1">
      <c r="A419" s="30">
        <v>409</v>
      </c>
      <c r="B419" s="217" t="s">
        <v>466</v>
      </c>
      <c r="C419" s="231">
        <v>3958.45</v>
      </c>
      <c r="D419" s="232">
        <v>3970.1666666666665</v>
      </c>
      <c r="E419" s="232">
        <v>3936.333333333333</v>
      </c>
      <c r="F419" s="232">
        <v>3914.2166666666667</v>
      </c>
      <c r="G419" s="232">
        <v>3880.3833333333332</v>
      </c>
      <c r="H419" s="232">
        <v>3992.2833333333328</v>
      </c>
      <c r="I419" s="232">
        <v>4026.1166666666659</v>
      </c>
      <c r="J419" s="232">
        <v>4048.2333333333327</v>
      </c>
      <c r="K419" s="231">
        <v>4004</v>
      </c>
      <c r="L419" s="231">
        <v>3948.05</v>
      </c>
      <c r="M419" s="231">
        <v>0.23247999999999999</v>
      </c>
      <c r="N419" s="1"/>
      <c r="O419" s="1"/>
    </row>
    <row r="420" spans="1:15" ht="12.75" customHeight="1">
      <c r="A420" s="30">
        <v>410</v>
      </c>
      <c r="B420" s="217" t="s">
        <v>798</v>
      </c>
      <c r="C420" s="231">
        <v>457.2</v>
      </c>
      <c r="D420" s="232">
        <v>460.41666666666669</v>
      </c>
      <c r="E420" s="232">
        <v>452.13333333333338</v>
      </c>
      <c r="F420" s="232">
        <v>447.06666666666672</v>
      </c>
      <c r="G420" s="232">
        <v>438.78333333333342</v>
      </c>
      <c r="H420" s="232">
        <v>465.48333333333335</v>
      </c>
      <c r="I420" s="232">
        <v>473.76666666666665</v>
      </c>
      <c r="J420" s="232">
        <v>478.83333333333331</v>
      </c>
      <c r="K420" s="231">
        <v>468.7</v>
      </c>
      <c r="L420" s="231">
        <v>455.35</v>
      </c>
      <c r="M420" s="231">
        <v>4.2036100000000003</v>
      </c>
      <c r="N420" s="1"/>
      <c r="O420" s="1"/>
    </row>
    <row r="421" spans="1:15" ht="12.75" customHeight="1">
      <c r="A421" s="30">
        <v>411</v>
      </c>
      <c r="B421" s="217" t="s">
        <v>467</v>
      </c>
      <c r="C421" s="231">
        <v>690.25</v>
      </c>
      <c r="D421" s="232">
        <v>697.83333333333337</v>
      </c>
      <c r="E421" s="232">
        <v>678.41666666666674</v>
      </c>
      <c r="F421" s="232">
        <v>666.58333333333337</v>
      </c>
      <c r="G421" s="232">
        <v>647.16666666666674</v>
      </c>
      <c r="H421" s="232">
        <v>709.66666666666674</v>
      </c>
      <c r="I421" s="232">
        <v>729.08333333333348</v>
      </c>
      <c r="J421" s="232">
        <v>740.91666666666674</v>
      </c>
      <c r="K421" s="231">
        <v>717.25</v>
      </c>
      <c r="L421" s="231">
        <v>686</v>
      </c>
      <c r="M421" s="231">
        <v>3.60419</v>
      </c>
      <c r="N421" s="1"/>
      <c r="O421" s="1"/>
    </row>
    <row r="422" spans="1:15" ht="12.75" customHeight="1">
      <c r="A422" s="30">
        <v>412</v>
      </c>
      <c r="B422" s="217" t="s">
        <v>831</v>
      </c>
      <c r="C422" s="231">
        <v>558.29999999999995</v>
      </c>
      <c r="D422" s="232">
        <v>556.5333333333333</v>
      </c>
      <c r="E422" s="232">
        <v>548.06666666666661</v>
      </c>
      <c r="F422" s="232">
        <v>537.83333333333326</v>
      </c>
      <c r="G422" s="232">
        <v>529.36666666666656</v>
      </c>
      <c r="H422" s="232">
        <v>566.76666666666665</v>
      </c>
      <c r="I422" s="232">
        <v>575.23333333333335</v>
      </c>
      <c r="J422" s="232">
        <v>585.4666666666667</v>
      </c>
      <c r="K422" s="231">
        <v>565</v>
      </c>
      <c r="L422" s="231">
        <v>546.29999999999995</v>
      </c>
      <c r="M422" s="231">
        <v>5.8383599999999998</v>
      </c>
      <c r="N422" s="1"/>
      <c r="O422" s="1"/>
    </row>
    <row r="423" spans="1:15" ht="12.75" customHeight="1">
      <c r="A423" s="30">
        <v>413</v>
      </c>
      <c r="B423" s="217" t="s">
        <v>186</v>
      </c>
      <c r="C423" s="231">
        <v>516.35</v>
      </c>
      <c r="D423" s="232">
        <v>516.91666666666663</v>
      </c>
      <c r="E423" s="232">
        <v>511.93333333333328</v>
      </c>
      <c r="F423" s="232">
        <v>507.51666666666665</v>
      </c>
      <c r="G423" s="232">
        <v>502.5333333333333</v>
      </c>
      <c r="H423" s="232">
        <v>521.33333333333326</v>
      </c>
      <c r="I423" s="232">
        <v>526.31666666666661</v>
      </c>
      <c r="J423" s="232">
        <v>530.73333333333323</v>
      </c>
      <c r="K423" s="231">
        <v>521.9</v>
      </c>
      <c r="L423" s="231">
        <v>512.5</v>
      </c>
      <c r="M423" s="231">
        <v>147.63050000000001</v>
      </c>
      <c r="N423" s="1"/>
      <c r="O423" s="1"/>
    </row>
    <row r="424" spans="1:15" ht="12.75" customHeight="1">
      <c r="A424" s="30">
        <v>414</v>
      </c>
      <c r="B424" s="217" t="s">
        <v>184</v>
      </c>
      <c r="C424" s="231">
        <v>84.55</v>
      </c>
      <c r="D424" s="232">
        <v>85.216666666666654</v>
      </c>
      <c r="E424" s="232">
        <v>83.333333333333314</v>
      </c>
      <c r="F424" s="232">
        <v>82.11666666666666</v>
      </c>
      <c r="G424" s="232">
        <v>80.23333333333332</v>
      </c>
      <c r="H424" s="232">
        <v>86.433333333333309</v>
      </c>
      <c r="I424" s="232">
        <v>88.316666666666663</v>
      </c>
      <c r="J424" s="232">
        <v>89.533333333333303</v>
      </c>
      <c r="K424" s="231">
        <v>87.1</v>
      </c>
      <c r="L424" s="231">
        <v>84</v>
      </c>
      <c r="M424" s="231">
        <v>195.37168</v>
      </c>
      <c r="N424" s="1"/>
      <c r="O424" s="1"/>
    </row>
    <row r="425" spans="1:15" ht="12.75" customHeight="1">
      <c r="A425" s="30">
        <v>415</v>
      </c>
      <c r="B425" s="217" t="s">
        <v>468</v>
      </c>
      <c r="C425" s="231">
        <v>294.95</v>
      </c>
      <c r="D425" s="232">
        <v>296.84999999999997</v>
      </c>
      <c r="E425" s="232">
        <v>292.09999999999991</v>
      </c>
      <c r="F425" s="232">
        <v>289.24999999999994</v>
      </c>
      <c r="G425" s="232">
        <v>284.49999999999989</v>
      </c>
      <c r="H425" s="232">
        <v>299.69999999999993</v>
      </c>
      <c r="I425" s="232">
        <v>304.45000000000005</v>
      </c>
      <c r="J425" s="232">
        <v>307.29999999999995</v>
      </c>
      <c r="K425" s="231">
        <v>301.60000000000002</v>
      </c>
      <c r="L425" s="231">
        <v>294</v>
      </c>
      <c r="M425" s="231">
        <v>2.2061799999999998</v>
      </c>
      <c r="N425" s="1"/>
      <c r="O425" s="1"/>
    </row>
    <row r="426" spans="1:15" ht="12.75" customHeight="1">
      <c r="A426" s="30">
        <v>416</v>
      </c>
      <c r="B426" s="217" t="s">
        <v>469</v>
      </c>
      <c r="C426" s="231">
        <v>166.25</v>
      </c>
      <c r="D426" s="232">
        <v>167.18333333333331</v>
      </c>
      <c r="E426" s="232">
        <v>164.46666666666661</v>
      </c>
      <c r="F426" s="232">
        <v>162.68333333333331</v>
      </c>
      <c r="G426" s="232">
        <v>159.96666666666661</v>
      </c>
      <c r="H426" s="232">
        <v>168.96666666666661</v>
      </c>
      <c r="I426" s="232">
        <v>171.68333333333331</v>
      </c>
      <c r="J426" s="232">
        <v>173.46666666666661</v>
      </c>
      <c r="K426" s="231">
        <v>169.9</v>
      </c>
      <c r="L426" s="231">
        <v>165.4</v>
      </c>
      <c r="M426" s="231">
        <v>2.9664899999999998</v>
      </c>
      <c r="N426" s="1"/>
      <c r="O426" s="1"/>
    </row>
    <row r="427" spans="1:15" ht="12.75" customHeight="1">
      <c r="A427" s="30">
        <v>417</v>
      </c>
      <c r="B427" s="217" t="s">
        <v>470</v>
      </c>
      <c r="C427" s="231">
        <v>368.9</v>
      </c>
      <c r="D427" s="232">
        <v>367.0333333333333</v>
      </c>
      <c r="E427" s="232">
        <v>361.91666666666663</v>
      </c>
      <c r="F427" s="232">
        <v>354.93333333333334</v>
      </c>
      <c r="G427" s="232">
        <v>349.81666666666666</v>
      </c>
      <c r="H427" s="232">
        <v>374.01666666666659</v>
      </c>
      <c r="I427" s="232">
        <v>379.13333333333327</v>
      </c>
      <c r="J427" s="232">
        <v>386.11666666666656</v>
      </c>
      <c r="K427" s="231">
        <v>372.15</v>
      </c>
      <c r="L427" s="231">
        <v>360.05</v>
      </c>
      <c r="M427" s="231">
        <v>0.64893999999999996</v>
      </c>
      <c r="N427" s="1"/>
      <c r="O427" s="1"/>
    </row>
    <row r="428" spans="1:15" ht="12.75" customHeight="1">
      <c r="A428" s="30">
        <v>418</v>
      </c>
      <c r="B428" s="217" t="s">
        <v>471</v>
      </c>
      <c r="C428" s="231">
        <v>462</v>
      </c>
      <c r="D428" s="232">
        <v>461.15000000000003</v>
      </c>
      <c r="E428" s="232">
        <v>455.80000000000007</v>
      </c>
      <c r="F428" s="232">
        <v>449.6</v>
      </c>
      <c r="G428" s="232">
        <v>444.25000000000006</v>
      </c>
      <c r="H428" s="232">
        <v>467.35000000000008</v>
      </c>
      <c r="I428" s="232">
        <v>472.7000000000001</v>
      </c>
      <c r="J428" s="232">
        <v>478.90000000000009</v>
      </c>
      <c r="K428" s="231">
        <v>466.5</v>
      </c>
      <c r="L428" s="231">
        <v>454.95</v>
      </c>
      <c r="M428" s="231">
        <v>6.4315600000000002</v>
      </c>
      <c r="N428" s="1"/>
      <c r="O428" s="1"/>
    </row>
    <row r="429" spans="1:15" ht="12.75" customHeight="1">
      <c r="A429" s="30">
        <v>419</v>
      </c>
      <c r="B429" s="217" t="s">
        <v>472</v>
      </c>
      <c r="C429" s="231">
        <v>190.8</v>
      </c>
      <c r="D429" s="232">
        <v>191.88333333333333</v>
      </c>
      <c r="E429" s="232">
        <v>188.41666666666666</v>
      </c>
      <c r="F429" s="232">
        <v>186.03333333333333</v>
      </c>
      <c r="G429" s="232">
        <v>182.56666666666666</v>
      </c>
      <c r="H429" s="232">
        <v>194.26666666666665</v>
      </c>
      <c r="I429" s="232">
        <v>197.73333333333335</v>
      </c>
      <c r="J429" s="232">
        <v>200.11666666666665</v>
      </c>
      <c r="K429" s="231">
        <v>195.35</v>
      </c>
      <c r="L429" s="231">
        <v>189.5</v>
      </c>
      <c r="M429" s="231">
        <v>4.3624200000000002</v>
      </c>
      <c r="N429" s="1"/>
      <c r="O429" s="1"/>
    </row>
    <row r="430" spans="1:15" ht="12.75" customHeight="1">
      <c r="A430" s="30">
        <v>420</v>
      </c>
      <c r="B430" s="217" t="s">
        <v>190</v>
      </c>
      <c r="C430" s="231">
        <v>968.55</v>
      </c>
      <c r="D430" s="232">
        <v>970.85</v>
      </c>
      <c r="E430" s="232">
        <v>963.7</v>
      </c>
      <c r="F430" s="232">
        <v>958.85</v>
      </c>
      <c r="G430" s="232">
        <v>951.7</v>
      </c>
      <c r="H430" s="232">
        <v>975.7</v>
      </c>
      <c r="I430" s="232">
        <v>982.84999999999991</v>
      </c>
      <c r="J430" s="232">
        <v>987.7</v>
      </c>
      <c r="K430" s="231">
        <v>978</v>
      </c>
      <c r="L430" s="231">
        <v>966</v>
      </c>
      <c r="M430" s="231">
        <v>26.051469999999998</v>
      </c>
      <c r="N430" s="1"/>
      <c r="O430" s="1"/>
    </row>
    <row r="431" spans="1:15" ht="12.75" customHeight="1">
      <c r="A431" s="30">
        <v>421</v>
      </c>
      <c r="B431" s="217" t="s">
        <v>191</v>
      </c>
      <c r="C431" s="231">
        <v>438.25</v>
      </c>
      <c r="D431" s="232">
        <v>438.59999999999997</v>
      </c>
      <c r="E431" s="232">
        <v>432.29999999999995</v>
      </c>
      <c r="F431" s="232">
        <v>426.34999999999997</v>
      </c>
      <c r="G431" s="232">
        <v>420.04999999999995</v>
      </c>
      <c r="H431" s="232">
        <v>444.54999999999995</v>
      </c>
      <c r="I431" s="232">
        <v>450.85</v>
      </c>
      <c r="J431" s="232">
        <v>456.79999999999995</v>
      </c>
      <c r="K431" s="231">
        <v>444.9</v>
      </c>
      <c r="L431" s="231">
        <v>432.65</v>
      </c>
      <c r="M431" s="231">
        <v>4.9630999999999998</v>
      </c>
      <c r="N431" s="1"/>
      <c r="O431" s="1"/>
    </row>
    <row r="432" spans="1:15" ht="12.75" customHeight="1">
      <c r="A432" s="30">
        <v>422</v>
      </c>
      <c r="B432" s="217" t="s">
        <v>473</v>
      </c>
      <c r="C432" s="231">
        <v>2313.9</v>
      </c>
      <c r="D432" s="232">
        <v>2307.9666666666667</v>
      </c>
      <c r="E432" s="232">
        <v>2281.9333333333334</v>
      </c>
      <c r="F432" s="232">
        <v>2249.9666666666667</v>
      </c>
      <c r="G432" s="232">
        <v>2223.9333333333334</v>
      </c>
      <c r="H432" s="232">
        <v>2339.9333333333334</v>
      </c>
      <c r="I432" s="232">
        <v>2365.9666666666672</v>
      </c>
      <c r="J432" s="232">
        <v>2397.9333333333334</v>
      </c>
      <c r="K432" s="231">
        <v>2334</v>
      </c>
      <c r="L432" s="231">
        <v>2276</v>
      </c>
      <c r="M432" s="231">
        <v>9.9479999999999999E-2</v>
      </c>
      <c r="N432" s="1"/>
      <c r="O432" s="1"/>
    </row>
    <row r="433" spans="1:15" ht="12.75" customHeight="1">
      <c r="A433" s="30">
        <v>423</v>
      </c>
      <c r="B433" s="217" t="s">
        <v>474</v>
      </c>
      <c r="C433" s="231">
        <v>979.6</v>
      </c>
      <c r="D433" s="232">
        <v>979.48333333333323</v>
      </c>
      <c r="E433" s="232">
        <v>971.21666666666647</v>
      </c>
      <c r="F433" s="232">
        <v>962.83333333333326</v>
      </c>
      <c r="G433" s="232">
        <v>954.56666666666649</v>
      </c>
      <c r="H433" s="232">
        <v>987.86666666666645</v>
      </c>
      <c r="I433" s="232">
        <v>996.1333333333331</v>
      </c>
      <c r="J433" s="232">
        <v>1004.5166666666664</v>
      </c>
      <c r="K433" s="231">
        <v>987.75</v>
      </c>
      <c r="L433" s="231">
        <v>971.1</v>
      </c>
      <c r="M433" s="231">
        <v>0.58552999999999999</v>
      </c>
      <c r="N433" s="1"/>
      <c r="O433" s="1"/>
    </row>
    <row r="434" spans="1:15" ht="12.75" customHeight="1">
      <c r="A434" s="30">
        <v>424</v>
      </c>
      <c r="B434" s="217" t="s">
        <v>475</v>
      </c>
      <c r="C434" s="231">
        <v>308.89999999999998</v>
      </c>
      <c r="D434" s="232">
        <v>311.51666666666671</v>
      </c>
      <c r="E434" s="232">
        <v>303.48333333333341</v>
      </c>
      <c r="F434" s="232">
        <v>298.06666666666672</v>
      </c>
      <c r="G434" s="232">
        <v>290.03333333333342</v>
      </c>
      <c r="H434" s="232">
        <v>316.93333333333339</v>
      </c>
      <c r="I434" s="232">
        <v>324.9666666666667</v>
      </c>
      <c r="J434" s="232">
        <v>330.38333333333338</v>
      </c>
      <c r="K434" s="231">
        <v>319.55</v>
      </c>
      <c r="L434" s="231">
        <v>306.10000000000002</v>
      </c>
      <c r="M434" s="231">
        <v>1.3321700000000001</v>
      </c>
      <c r="N434" s="1"/>
      <c r="O434" s="1"/>
    </row>
    <row r="435" spans="1:15" ht="12.75" customHeight="1">
      <c r="A435" s="30">
        <v>425</v>
      </c>
      <c r="B435" s="217" t="s">
        <v>476</v>
      </c>
      <c r="C435" s="231">
        <v>350.1</v>
      </c>
      <c r="D435" s="232">
        <v>350.43333333333334</v>
      </c>
      <c r="E435" s="232">
        <v>347.7166666666667</v>
      </c>
      <c r="F435" s="232">
        <v>345.33333333333337</v>
      </c>
      <c r="G435" s="232">
        <v>342.61666666666673</v>
      </c>
      <c r="H435" s="232">
        <v>352.81666666666666</v>
      </c>
      <c r="I435" s="232">
        <v>355.53333333333325</v>
      </c>
      <c r="J435" s="232">
        <v>357.91666666666663</v>
      </c>
      <c r="K435" s="231">
        <v>353.15</v>
      </c>
      <c r="L435" s="231">
        <v>348.05</v>
      </c>
      <c r="M435" s="231">
        <v>0.81025000000000003</v>
      </c>
      <c r="N435" s="1"/>
      <c r="O435" s="1"/>
    </row>
    <row r="436" spans="1:15" ht="12.75" customHeight="1">
      <c r="A436" s="30">
        <v>426</v>
      </c>
      <c r="B436" s="217" t="s">
        <v>477</v>
      </c>
      <c r="C436" s="231">
        <v>2729.45</v>
      </c>
      <c r="D436" s="232">
        <v>2717.2666666666664</v>
      </c>
      <c r="E436" s="232">
        <v>2684.5333333333328</v>
      </c>
      <c r="F436" s="232">
        <v>2639.6166666666663</v>
      </c>
      <c r="G436" s="232">
        <v>2606.8833333333328</v>
      </c>
      <c r="H436" s="232">
        <v>2762.1833333333329</v>
      </c>
      <c r="I436" s="232">
        <v>2794.9166666666665</v>
      </c>
      <c r="J436" s="232">
        <v>2839.833333333333</v>
      </c>
      <c r="K436" s="231">
        <v>2750</v>
      </c>
      <c r="L436" s="231">
        <v>2672.35</v>
      </c>
      <c r="M436" s="231">
        <v>0.85580000000000001</v>
      </c>
      <c r="N436" s="1"/>
      <c r="O436" s="1"/>
    </row>
    <row r="437" spans="1:15" ht="12.75" customHeight="1">
      <c r="A437" s="30">
        <v>427</v>
      </c>
      <c r="B437" s="217" t="s">
        <v>478</v>
      </c>
      <c r="C437" s="231">
        <v>479.1</v>
      </c>
      <c r="D437" s="232">
        <v>479.55</v>
      </c>
      <c r="E437" s="232">
        <v>475.75</v>
      </c>
      <c r="F437" s="232">
        <v>472.4</v>
      </c>
      <c r="G437" s="232">
        <v>468.59999999999997</v>
      </c>
      <c r="H437" s="232">
        <v>482.90000000000003</v>
      </c>
      <c r="I437" s="232">
        <v>486.7000000000001</v>
      </c>
      <c r="J437" s="232">
        <v>490.05000000000007</v>
      </c>
      <c r="K437" s="231">
        <v>483.35</v>
      </c>
      <c r="L437" s="231">
        <v>476.2</v>
      </c>
      <c r="M437" s="231">
        <v>2.33229</v>
      </c>
      <c r="N437" s="1"/>
      <c r="O437" s="1"/>
    </row>
    <row r="438" spans="1:15" ht="12.75" customHeight="1">
      <c r="A438" s="30">
        <v>428</v>
      </c>
      <c r="B438" s="217" t="s">
        <v>479</v>
      </c>
      <c r="C438" s="231">
        <v>8.3000000000000007</v>
      </c>
      <c r="D438" s="232">
        <v>8.3333333333333339</v>
      </c>
      <c r="E438" s="232">
        <v>8.1666666666666679</v>
      </c>
      <c r="F438" s="232">
        <v>8.0333333333333332</v>
      </c>
      <c r="G438" s="232">
        <v>7.8666666666666671</v>
      </c>
      <c r="H438" s="232">
        <v>8.4666666666666686</v>
      </c>
      <c r="I438" s="232">
        <v>8.6333333333333364</v>
      </c>
      <c r="J438" s="232">
        <v>8.7666666666666693</v>
      </c>
      <c r="K438" s="231">
        <v>8.5</v>
      </c>
      <c r="L438" s="231">
        <v>8.1999999999999993</v>
      </c>
      <c r="M438" s="231">
        <v>413.32864000000001</v>
      </c>
      <c r="N438" s="1"/>
      <c r="O438" s="1"/>
    </row>
    <row r="439" spans="1:15" ht="12.75" customHeight="1">
      <c r="A439" s="30">
        <v>429</v>
      </c>
      <c r="B439" s="217" t="s">
        <v>862</v>
      </c>
      <c r="C439" s="231">
        <v>253.4</v>
      </c>
      <c r="D439" s="232">
        <v>256.58333333333331</v>
      </c>
      <c r="E439" s="232">
        <v>248.71666666666664</v>
      </c>
      <c r="F439" s="232">
        <v>244.03333333333333</v>
      </c>
      <c r="G439" s="232">
        <v>236.16666666666666</v>
      </c>
      <c r="H439" s="232">
        <v>261.26666666666665</v>
      </c>
      <c r="I439" s="232">
        <v>269.13333333333333</v>
      </c>
      <c r="J439" s="232">
        <v>273.81666666666661</v>
      </c>
      <c r="K439" s="231">
        <v>264.45</v>
      </c>
      <c r="L439" s="231">
        <v>251.9</v>
      </c>
      <c r="M439" s="231">
        <v>1.49976</v>
      </c>
      <c r="N439" s="1"/>
      <c r="O439" s="1"/>
    </row>
    <row r="440" spans="1:15" ht="12.75" customHeight="1">
      <c r="A440" s="30">
        <v>430</v>
      </c>
      <c r="B440" s="217" t="s">
        <v>480</v>
      </c>
      <c r="C440" s="231">
        <v>1134.7</v>
      </c>
      <c r="D440" s="232">
        <v>1131.2333333333333</v>
      </c>
      <c r="E440" s="232">
        <v>1110.4666666666667</v>
      </c>
      <c r="F440" s="232">
        <v>1086.2333333333333</v>
      </c>
      <c r="G440" s="232">
        <v>1065.4666666666667</v>
      </c>
      <c r="H440" s="232">
        <v>1155.4666666666667</v>
      </c>
      <c r="I440" s="232">
        <v>1176.2333333333336</v>
      </c>
      <c r="J440" s="232">
        <v>1200.4666666666667</v>
      </c>
      <c r="K440" s="231">
        <v>1152</v>
      </c>
      <c r="L440" s="231">
        <v>1107</v>
      </c>
      <c r="M440" s="231">
        <v>6.0564400000000003</v>
      </c>
      <c r="N440" s="1"/>
      <c r="O440" s="1"/>
    </row>
    <row r="441" spans="1:15" ht="12.75" customHeight="1">
      <c r="A441" s="30">
        <v>431</v>
      </c>
      <c r="B441" s="217" t="s">
        <v>272</v>
      </c>
      <c r="C441" s="231">
        <v>579.29999999999995</v>
      </c>
      <c r="D441" s="232">
        <v>578.73333333333323</v>
      </c>
      <c r="E441" s="232">
        <v>572.96666666666647</v>
      </c>
      <c r="F441" s="232">
        <v>566.63333333333321</v>
      </c>
      <c r="G441" s="232">
        <v>560.86666666666645</v>
      </c>
      <c r="H441" s="232">
        <v>585.06666666666649</v>
      </c>
      <c r="I441" s="232">
        <v>590.83333333333314</v>
      </c>
      <c r="J441" s="232">
        <v>597.16666666666652</v>
      </c>
      <c r="K441" s="231">
        <v>584.5</v>
      </c>
      <c r="L441" s="231">
        <v>572.4</v>
      </c>
      <c r="M441" s="231">
        <v>7.6059000000000001</v>
      </c>
      <c r="N441" s="1"/>
      <c r="O441" s="1"/>
    </row>
    <row r="442" spans="1:15" ht="12.75" customHeight="1">
      <c r="A442" s="30">
        <v>432</v>
      </c>
      <c r="B442" s="217" t="s">
        <v>481</v>
      </c>
      <c r="C442" s="231">
        <v>1550.85</v>
      </c>
      <c r="D442" s="232">
        <v>1548.2666666666667</v>
      </c>
      <c r="E442" s="232">
        <v>1537.0333333333333</v>
      </c>
      <c r="F442" s="232">
        <v>1523.2166666666667</v>
      </c>
      <c r="G442" s="232">
        <v>1511.9833333333333</v>
      </c>
      <c r="H442" s="232">
        <v>1562.0833333333333</v>
      </c>
      <c r="I442" s="232">
        <v>1573.3166666666664</v>
      </c>
      <c r="J442" s="232">
        <v>1587.1333333333332</v>
      </c>
      <c r="K442" s="231">
        <v>1559.5</v>
      </c>
      <c r="L442" s="231">
        <v>1534.45</v>
      </c>
      <c r="M442" s="231">
        <v>0.12848000000000001</v>
      </c>
      <c r="N442" s="1"/>
      <c r="O442" s="1"/>
    </row>
    <row r="443" spans="1:15" ht="12.75" customHeight="1">
      <c r="A443" s="30">
        <v>433</v>
      </c>
      <c r="B443" s="217" t="s">
        <v>482</v>
      </c>
      <c r="C443" s="231">
        <v>472.35</v>
      </c>
      <c r="D443" s="232">
        <v>477.84999999999997</v>
      </c>
      <c r="E443" s="232">
        <v>456.69999999999993</v>
      </c>
      <c r="F443" s="232">
        <v>441.04999999999995</v>
      </c>
      <c r="G443" s="232">
        <v>419.89999999999992</v>
      </c>
      <c r="H443" s="232">
        <v>493.49999999999994</v>
      </c>
      <c r="I443" s="232">
        <v>514.64999999999986</v>
      </c>
      <c r="J443" s="232">
        <v>530.29999999999995</v>
      </c>
      <c r="K443" s="231">
        <v>499</v>
      </c>
      <c r="L443" s="231">
        <v>462.2</v>
      </c>
      <c r="M443" s="231">
        <v>18.21171</v>
      </c>
      <c r="N443" s="1"/>
      <c r="O443" s="1"/>
    </row>
    <row r="444" spans="1:15" ht="12.75" customHeight="1">
      <c r="A444" s="30">
        <v>434</v>
      </c>
      <c r="B444" s="217" t="s">
        <v>483</v>
      </c>
      <c r="C444" s="231">
        <v>742.7</v>
      </c>
      <c r="D444" s="232">
        <v>742.9666666666667</v>
      </c>
      <c r="E444" s="232">
        <v>736.73333333333335</v>
      </c>
      <c r="F444" s="232">
        <v>730.76666666666665</v>
      </c>
      <c r="G444" s="232">
        <v>724.5333333333333</v>
      </c>
      <c r="H444" s="232">
        <v>748.93333333333339</v>
      </c>
      <c r="I444" s="232">
        <v>755.16666666666674</v>
      </c>
      <c r="J444" s="232">
        <v>761.13333333333344</v>
      </c>
      <c r="K444" s="231">
        <v>749.2</v>
      </c>
      <c r="L444" s="231">
        <v>737</v>
      </c>
      <c r="M444" s="231">
        <v>0.21323</v>
      </c>
      <c r="N444" s="1"/>
      <c r="O444" s="1"/>
    </row>
    <row r="445" spans="1:15" ht="12.75" customHeight="1">
      <c r="A445" s="30">
        <v>435</v>
      </c>
      <c r="B445" s="217" t="s">
        <v>484</v>
      </c>
      <c r="C445" s="231">
        <v>31.9</v>
      </c>
      <c r="D445" s="232">
        <v>32</v>
      </c>
      <c r="E445" s="232">
        <v>31.65</v>
      </c>
      <c r="F445" s="232">
        <v>31.4</v>
      </c>
      <c r="G445" s="232">
        <v>31.049999999999997</v>
      </c>
      <c r="H445" s="232">
        <v>32.25</v>
      </c>
      <c r="I445" s="232">
        <v>32.599999999999994</v>
      </c>
      <c r="J445" s="232">
        <v>32.85</v>
      </c>
      <c r="K445" s="231">
        <v>32.35</v>
      </c>
      <c r="L445" s="231">
        <v>31.75</v>
      </c>
      <c r="M445" s="231">
        <v>31.641449999999999</v>
      </c>
      <c r="N445" s="1"/>
      <c r="O445" s="1"/>
    </row>
    <row r="446" spans="1:15" ht="12.75" customHeight="1">
      <c r="A446" s="30">
        <v>436</v>
      </c>
      <c r="B446" s="217" t="s">
        <v>203</v>
      </c>
      <c r="C446" s="231">
        <v>1114.3</v>
      </c>
      <c r="D446" s="232">
        <v>1116.4166666666667</v>
      </c>
      <c r="E446" s="232">
        <v>1105.9333333333334</v>
      </c>
      <c r="F446" s="232">
        <v>1097.5666666666666</v>
      </c>
      <c r="G446" s="232">
        <v>1087.0833333333333</v>
      </c>
      <c r="H446" s="232">
        <v>1124.7833333333335</v>
      </c>
      <c r="I446" s="232">
        <v>1135.2666666666667</v>
      </c>
      <c r="J446" s="232">
        <v>1143.6333333333337</v>
      </c>
      <c r="K446" s="231">
        <v>1126.9000000000001</v>
      </c>
      <c r="L446" s="231">
        <v>1108.05</v>
      </c>
      <c r="M446" s="231">
        <v>7.4614599999999998</v>
      </c>
      <c r="N446" s="1"/>
      <c r="O446" s="1"/>
    </row>
    <row r="447" spans="1:15" ht="12.75" customHeight="1">
      <c r="A447" s="30">
        <v>437</v>
      </c>
      <c r="B447" s="217" t="s">
        <v>485</v>
      </c>
      <c r="C447" s="231">
        <v>658</v>
      </c>
      <c r="D447" s="232">
        <v>654</v>
      </c>
      <c r="E447" s="232">
        <v>639.25</v>
      </c>
      <c r="F447" s="232">
        <v>620.5</v>
      </c>
      <c r="G447" s="232">
        <v>605.75</v>
      </c>
      <c r="H447" s="232">
        <v>672.75</v>
      </c>
      <c r="I447" s="232">
        <v>687.5</v>
      </c>
      <c r="J447" s="232">
        <v>706.25</v>
      </c>
      <c r="K447" s="231">
        <v>668.75</v>
      </c>
      <c r="L447" s="231">
        <v>635.25</v>
      </c>
      <c r="M447" s="231">
        <v>4.40998</v>
      </c>
      <c r="N447" s="1"/>
      <c r="O447" s="1"/>
    </row>
    <row r="448" spans="1:15" ht="12.75" customHeight="1">
      <c r="A448" s="30">
        <v>438</v>
      </c>
      <c r="B448" s="217" t="s">
        <v>192</v>
      </c>
      <c r="C448" s="231">
        <v>965.2</v>
      </c>
      <c r="D448" s="232">
        <v>975.11666666666679</v>
      </c>
      <c r="E448" s="232">
        <v>948.63333333333355</v>
      </c>
      <c r="F448" s="232">
        <v>932.06666666666672</v>
      </c>
      <c r="G448" s="232">
        <v>905.58333333333348</v>
      </c>
      <c r="H448" s="232">
        <v>991.68333333333362</v>
      </c>
      <c r="I448" s="232">
        <v>1018.1666666666667</v>
      </c>
      <c r="J448" s="232">
        <v>1034.7333333333336</v>
      </c>
      <c r="K448" s="231">
        <v>1001.6</v>
      </c>
      <c r="L448" s="231">
        <v>958.55</v>
      </c>
      <c r="M448" s="231">
        <v>18.03876</v>
      </c>
      <c r="N448" s="1"/>
      <c r="O448" s="1"/>
    </row>
    <row r="449" spans="1:15" ht="12.75" customHeight="1">
      <c r="A449" s="30">
        <v>439</v>
      </c>
      <c r="B449" s="217" t="s">
        <v>486</v>
      </c>
      <c r="C449" s="231">
        <v>209.3</v>
      </c>
      <c r="D449" s="232">
        <v>210.15</v>
      </c>
      <c r="E449" s="232">
        <v>207.9</v>
      </c>
      <c r="F449" s="232">
        <v>206.5</v>
      </c>
      <c r="G449" s="232">
        <v>204.25</v>
      </c>
      <c r="H449" s="232">
        <v>211.55</v>
      </c>
      <c r="I449" s="232">
        <v>213.8</v>
      </c>
      <c r="J449" s="232">
        <v>215.20000000000002</v>
      </c>
      <c r="K449" s="231">
        <v>212.4</v>
      </c>
      <c r="L449" s="231">
        <v>208.75</v>
      </c>
      <c r="M449" s="231">
        <v>3.0701499999999999</v>
      </c>
      <c r="N449" s="1"/>
      <c r="O449" s="1"/>
    </row>
    <row r="450" spans="1:15" ht="12.75" customHeight="1">
      <c r="A450" s="30">
        <v>440</v>
      </c>
      <c r="B450" s="217" t="s">
        <v>487</v>
      </c>
      <c r="C450" s="231">
        <v>1220.55</v>
      </c>
      <c r="D450" s="232">
        <v>1219.95</v>
      </c>
      <c r="E450" s="232">
        <v>1211.8500000000001</v>
      </c>
      <c r="F450" s="232">
        <v>1203.1500000000001</v>
      </c>
      <c r="G450" s="232">
        <v>1195.0500000000002</v>
      </c>
      <c r="H450" s="232">
        <v>1228.6500000000001</v>
      </c>
      <c r="I450" s="232">
        <v>1236.75</v>
      </c>
      <c r="J450" s="232">
        <v>1245.45</v>
      </c>
      <c r="K450" s="231">
        <v>1228.05</v>
      </c>
      <c r="L450" s="231">
        <v>1211.25</v>
      </c>
      <c r="M450" s="231">
        <v>1.83558</v>
      </c>
      <c r="N450" s="1"/>
      <c r="O450" s="1"/>
    </row>
    <row r="451" spans="1:15" ht="12.75" customHeight="1">
      <c r="A451" s="30">
        <v>441</v>
      </c>
      <c r="B451" s="217" t="s">
        <v>197</v>
      </c>
      <c r="C451" s="231">
        <v>3401.55</v>
      </c>
      <c r="D451" s="232">
        <v>3414.5166666666664</v>
      </c>
      <c r="E451" s="232">
        <v>3382.0333333333328</v>
      </c>
      <c r="F451" s="232">
        <v>3362.5166666666664</v>
      </c>
      <c r="G451" s="232">
        <v>3330.0333333333328</v>
      </c>
      <c r="H451" s="232">
        <v>3434.0333333333328</v>
      </c>
      <c r="I451" s="232">
        <v>3466.5166666666664</v>
      </c>
      <c r="J451" s="232">
        <v>3486.0333333333328</v>
      </c>
      <c r="K451" s="231">
        <v>3447</v>
      </c>
      <c r="L451" s="231">
        <v>3395</v>
      </c>
      <c r="M451" s="231">
        <v>12.1843</v>
      </c>
      <c r="N451" s="1"/>
      <c r="O451" s="1"/>
    </row>
    <row r="452" spans="1:15" ht="12.75" customHeight="1">
      <c r="A452" s="30">
        <v>442</v>
      </c>
      <c r="B452" s="217" t="s">
        <v>193</v>
      </c>
      <c r="C452" s="231">
        <v>721.45</v>
      </c>
      <c r="D452" s="232">
        <v>725.1</v>
      </c>
      <c r="E452" s="232">
        <v>716.2</v>
      </c>
      <c r="F452" s="232">
        <v>710.95</v>
      </c>
      <c r="G452" s="232">
        <v>702.05000000000007</v>
      </c>
      <c r="H452" s="232">
        <v>730.35</v>
      </c>
      <c r="I452" s="232">
        <v>739.24999999999989</v>
      </c>
      <c r="J452" s="232">
        <v>744.5</v>
      </c>
      <c r="K452" s="231">
        <v>734</v>
      </c>
      <c r="L452" s="231">
        <v>719.85</v>
      </c>
      <c r="M452" s="231">
        <v>16.906469999999999</v>
      </c>
      <c r="N452" s="1"/>
      <c r="O452" s="1"/>
    </row>
    <row r="453" spans="1:15" ht="12.75" customHeight="1">
      <c r="A453" s="30">
        <v>443</v>
      </c>
      <c r="B453" s="217" t="s">
        <v>273</v>
      </c>
      <c r="C453" s="231">
        <v>6517.95</v>
      </c>
      <c r="D453" s="232">
        <v>6545.95</v>
      </c>
      <c r="E453" s="232">
        <v>6472</v>
      </c>
      <c r="F453" s="232">
        <v>6426.05</v>
      </c>
      <c r="G453" s="232">
        <v>6352.1</v>
      </c>
      <c r="H453" s="232">
        <v>6591.9</v>
      </c>
      <c r="I453" s="232">
        <v>6665.8499999999985</v>
      </c>
      <c r="J453" s="232">
        <v>6711.7999999999993</v>
      </c>
      <c r="K453" s="231">
        <v>6619.9</v>
      </c>
      <c r="L453" s="231">
        <v>6500</v>
      </c>
      <c r="M453" s="231">
        <v>0.83155000000000001</v>
      </c>
      <c r="N453" s="1"/>
      <c r="O453" s="1"/>
    </row>
    <row r="454" spans="1:15" ht="12.75" customHeight="1">
      <c r="A454" s="30">
        <v>444</v>
      </c>
      <c r="B454" s="217" t="s">
        <v>832</v>
      </c>
      <c r="C454" s="231">
        <v>2006.2</v>
      </c>
      <c r="D454" s="232">
        <v>2029.7666666666667</v>
      </c>
      <c r="E454" s="232">
        <v>1976.4333333333334</v>
      </c>
      <c r="F454" s="232">
        <v>1946.6666666666667</v>
      </c>
      <c r="G454" s="232">
        <v>1893.3333333333335</v>
      </c>
      <c r="H454" s="232">
        <v>2059.5333333333333</v>
      </c>
      <c r="I454" s="232">
        <v>2112.8666666666668</v>
      </c>
      <c r="J454" s="232">
        <v>2142.6333333333332</v>
      </c>
      <c r="K454" s="231">
        <v>2083.1</v>
      </c>
      <c r="L454" s="231">
        <v>2000</v>
      </c>
      <c r="M454" s="231">
        <v>0.73428000000000004</v>
      </c>
      <c r="N454" s="1"/>
      <c r="O454" s="1"/>
    </row>
    <row r="455" spans="1:15" ht="12.75" customHeight="1">
      <c r="A455" s="30">
        <v>445</v>
      </c>
      <c r="B455" s="217" t="s">
        <v>488</v>
      </c>
      <c r="C455" s="231">
        <v>216.6</v>
      </c>
      <c r="D455" s="232">
        <v>217.11666666666665</v>
      </c>
      <c r="E455" s="232">
        <v>214.68333333333328</v>
      </c>
      <c r="F455" s="232">
        <v>212.76666666666662</v>
      </c>
      <c r="G455" s="232">
        <v>210.33333333333326</v>
      </c>
      <c r="H455" s="232">
        <v>219.0333333333333</v>
      </c>
      <c r="I455" s="232">
        <v>221.46666666666664</v>
      </c>
      <c r="J455" s="232">
        <v>223.38333333333333</v>
      </c>
      <c r="K455" s="231">
        <v>219.55</v>
      </c>
      <c r="L455" s="231">
        <v>215.2</v>
      </c>
      <c r="M455" s="231">
        <v>18.528749999999999</v>
      </c>
      <c r="N455" s="1"/>
      <c r="O455" s="1"/>
    </row>
    <row r="456" spans="1:15" ht="12.75" customHeight="1">
      <c r="A456" s="30">
        <v>446</v>
      </c>
      <c r="B456" s="217" t="s">
        <v>194</v>
      </c>
      <c r="C456" s="231">
        <v>429.45</v>
      </c>
      <c r="D456" s="232">
        <v>431.18333333333334</v>
      </c>
      <c r="E456" s="232">
        <v>426.51666666666665</v>
      </c>
      <c r="F456" s="232">
        <v>423.58333333333331</v>
      </c>
      <c r="G456" s="232">
        <v>418.91666666666663</v>
      </c>
      <c r="H456" s="232">
        <v>434.11666666666667</v>
      </c>
      <c r="I456" s="232">
        <v>438.7833333333333</v>
      </c>
      <c r="J456" s="232">
        <v>441.7166666666667</v>
      </c>
      <c r="K456" s="231">
        <v>435.85</v>
      </c>
      <c r="L456" s="231">
        <v>428.25</v>
      </c>
      <c r="M456" s="231">
        <v>72.091300000000004</v>
      </c>
      <c r="N456" s="1"/>
      <c r="O456" s="1"/>
    </row>
    <row r="457" spans="1:15" ht="12.75" customHeight="1">
      <c r="A457" s="30">
        <v>447</v>
      </c>
      <c r="B457" s="217" t="s">
        <v>195</v>
      </c>
      <c r="C457" s="231">
        <v>202.3</v>
      </c>
      <c r="D457" s="232">
        <v>203.81666666666669</v>
      </c>
      <c r="E457" s="232">
        <v>200.08333333333337</v>
      </c>
      <c r="F457" s="232">
        <v>197.86666666666667</v>
      </c>
      <c r="G457" s="232">
        <v>194.13333333333335</v>
      </c>
      <c r="H457" s="232">
        <v>206.03333333333339</v>
      </c>
      <c r="I457" s="232">
        <v>209.76666666666668</v>
      </c>
      <c r="J457" s="232">
        <v>211.98333333333341</v>
      </c>
      <c r="K457" s="231">
        <v>207.55</v>
      </c>
      <c r="L457" s="231">
        <v>201.6</v>
      </c>
      <c r="M457" s="231">
        <v>150.48335</v>
      </c>
      <c r="N457" s="1"/>
      <c r="O457" s="1"/>
    </row>
    <row r="458" spans="1:15" ht="12.75" customHeight="1">
      <c r="A458" s="30">
        <v>448</v>
      </c>
      <c r="B458" s="217" t="s">
        <v>196</v>
      </c>
      <c r="C458" s="231">
        <v>111.15</v>
      </c>
      <c r="D458" s="232">
        <v>111.83333333333333</v>
      </c>
      <c r="E458" s="232">
        <v>109.96666666666665</v>
      </c>
      <c r="F458" s="232">
        <v>108.78333333333333</v>
      </c>
      <c r="G458" s="232">
        <v>106.91666666666666</v>
      </c>
      <c r="H458" s="232">
        <v>113.01666666666665</v>
      </c>
      <c r="I458" s="232">
        <v>114.88333333333333</v>
      </c>
      <c r="J458" s="232">
        <v>116.06666666666665</v>
      </c>
      <c r="K458" s="231">
        <v>113.7</v>
      </c>
      <c r="L458" s="231">
        <v>110.65</v>
      </c>
      <c r="M458" s="231">
        <v>243.91211000000001</v>
      </c>
      <c r="N458" s="1"/>
      <c r="O458" s="1"/>
    </row>
    <row r="459" spans="1:15" ht="12.75" customHeight="1">
      <c r="A459" s="30">
        <v>449</v>
      </c>
      <c r="B459" s="217" t="s">
        <v>787</v>
      </c>
      <c r="C459" s="231">
        <v>57.3</v>
      </c>
      <c r="D459" s="232">
        <v>58.766666666666673</v>
      </c>
      <c r="E459" s="232">
        <v>54.783333333333346</v>
      </c>
      <c r="F459" s="232">
        <v>52.266666666666673</v>
      </c>
      <c r="G459" s="232">
        <v>48.283333333333346</v>
      </c>
      <c r="H459" s="232">
        <v>61.283333333333346</v>
      </c>
      <c r="I459" s="232">
        <v>65.26666666666668</v>
      </c>
      <c r="J459" s="232">
        <v>67.783333333333346</v>
      </c>
      <c r="K459" s="231">
        <v>62.75</v>
      </c>
      <c r="L459" s="231">
        <v>56.25</v>
      </c>
      <c r="M459" s="231">
        <v>93.669110000000003</v>
      </c>
      <c r="N459" s="1"/>
      <c r="O459" s="1"/>
    </row>
    <row r="460" spans="1:15" ht="12.75" customHeight="1">
      <c r="A460" s="30">
        <v>450</v>
      </c>
      <c r="B460" s="217" t="s">
        <v>489</v>
      </c>
      <c r="C460" s="231">
        <v>2536.5</v>
      </c>
      <c r="D460" s="232">
        <v>2544.2999999999997</v>
      </c>
      <c r="E460" s="232">
        <v>2493.6999999999994</v>
      </c>
      <c r="F460" s="232">
        <v>2450.8999999999996</v>
      </c>
      <c r="G460" s="232">
        <v>2400.2999999999993</v>
      </c>
      <c r="H460" s="232">
        <v>2587.0999999999995</v>
      </c>
      <c r="I460" s="232">
        <v>2637.7</v>
      </c>
      <c r="J460" s="232">
        <v>2680.4999999999995</v>
      </c>
      <c r="K460" s="231">
        <v>2594.9</v>
      </c>
      <c r="L460" s="231">
        <v>2501.5</v>
      </c>
      <c r="M460" s="231">
        <v>0.12461</v>
      </c>
      <c r="N460" s="1"/>
      <c r="O460" s="1"/>
    </row>
    <row r="461" spans="1:15" ht="12.75" customHeight="1">
      <c r="A461" s="30">
        <v>451</v>
      </c>
      <c r="B461" s="217" t="s">
        <v>198</v>
      </c>
      <c r="C461" s="231">
        <v>1125.7</v>
      </c>
      <c r="D461" s="232">
        <v>1125.9833333333333</v>
      </c>
      <c r="E461" s="232">
        <v>1117.7166666666667</v>
      </c>
      <c r="F461" s="232">
        <v>1109.7333333333333</v>
      </c>
      <c r="G461" s="232">
        <v>1101.4666666666667</v>
      </c>
      <c r="H461" s="232">
        <v>1133.9666666666667</v>
      </c>
      <c r="I461" s="232">
        <v>1142.2333333333336</v>
      </c>
      <c r="J461" s="232">
        <v>1150.2166666666667</v>
      </c>
      <c r="K461" s="231">
        <v>1134.25</v>
      </c>
      <c r="L461" s="231">
        <v>1118</v>
      </c>
      <c r="M461" s="231">
        <v>26.74708</v>
      </c>
      <c r="N461" s="1"/>
      <c r="O461" s="1"/>
    </row>
    <row r="462" spans="1:15" ht="12.75" customHeight="1">
      <c r="A462" s="30">
        <v>452</v>
      </c>
      <c r="B462" s="217" t="s">
        <v>863</v>
      </c>
      <c r="C462" s="231">
        <v>597.5</v>
      </c>
      <c r="D462" s="232">
        <v>604.16666666666663</v>
      </c>
      <c r="E462" s="232">
        <v>586.33333333333326</v>
      </c>
      <c r="F462" s="232">
        <v>575.16666666666663</v>
      </c>
      <c r="G462" s="232">
        <v>557.33333333333326</v>
      </c>
      <c r="H462" s="232">
        <v>615.33333333333326</v>
      </c>
      <c r="I462" s="232">
        <v>633.16666666666652</v>
      </c>
      <c r="J462" s="232">
        <v>644.33333333333326</v>
      </c>
      <c r="K462" s="231">
        <v>622</v>
      </c>
      <c r="L462" s="231">
        <v>593</v>
      </c>
      <c r="M462" s="231">
        <v>10.451129999999999</v>
      </c>
      <c r="N462" s="1"/>
      <c r="O462" s="1"/>
    </row>
    <row r="463" spans="1:15" ht="12.75" customHeight="1">
      <c r="A463" s="30">
        <v>453</v>
      </c>
      <c r="B463" s="217" t="s">
        <v>490</v>
      </c>
      <c r="C463" s="231">
        <v>102.7</v>
      </c>
      <c r="D463" s="232">
        <v>102.91666666666667</v>
      </c>
      <c r="E463" s="232">
        <v>101.83333333333334</v>
      </c>
      <c r="F463" s="232">
        <v>100.96666666666667</v>
      </c>
      <c r="G463" s="232">
        <v>99.88333333333334</v>
      </c>
      <c r="H463" s="232">
        <v>103.78333333333335</v>
      </c>
      <c r="I463" s="232">
        <v>104.86666666666669</v>
      </c>
      <c r="J463" s="232">
        <v>105.73333333333335</v>
      </c>
      <c r="K463" s="231">
        <v>104</v>
      </c>
      <c r="L463" s="231">
        <v>102.05</v>
      </c>
      <c r="M463" s="231">
        <v>3.8116300000000001</v>
      </c>
      <c r="N463" s="1"/>
      <c r="O463" s="1"/>
    </row>
    <row r="464" spans="1:15" ht="12.75" customHeight="1">
      <c r="A464" s="30">
        <v>454</v>
      </c>
      <c r="B464" s="217" t="s">
        <v>180</v>
      </c>
      <c r="C464" s="231">
        <v>723.5</v>
      </c>
      <c r="D464" s="232">
        <v>721.75</v>
      </c>
      <c r="E464" s="232">
        <v>710.5</v>
      </c>
      <c r="F464" s="232">
        <v>697.5</v>
      </c>
      <c r="G464" s="232">
        <v>686.25</v>
      </c>
      <c r="H464" s="232">
        <v>734.75</v>
      </c>
      <c r="I464" s="232">
        <v>746</v>
      </c>
      <c r="J464" s="232">
        <v>759</v>
      </c>
      <c r="K464" s="231">
        <v>733</v>
      </c>
      <c r="L464" s="231">
        <v>708.75</v>
      </c>
      <c r="M464" s="231">
        <v>9.6644000000000005</v>
      </c>
      <c r="N464" s="1"/>
      <c r="O464" s="1"/>
    </row>
    <row r="465" spans="1:15" ht="12.75" customHeight="1">
      <c r="A465" s="30">
        <v>455</v>
      </c>
      <c r="B465" s="217" t="s">
        <v>491</v>
      </c>
      <c r="C465" s="231">
        <v>2127.25</v>
      </c>
      <c r="D465" s="232">
        <v>2092.2833333333333</v>
      </c>
      <c r="E465" s="232">
        <v>2020.0166666666664</v>
      </c>
      <c r="F465" s="232">
        <v>1912.7833333333331</v>
      </c>
      <c r="G465" s="232">
        <v>1840.5166666666662</v>
      </c>
      <c r="H465" s="232">
        <v>2199.5166666666664</v>
      </c>
      <c r="I465" s="232">
        <v>2271.7833333333338</v>
      </c>
      <c r="J465" s="232">
        <v>2379.0166666666669</v>
      </c>
      <c r="K465" s="231">
        <v>2164.5500000000002</v>
      </c>
      <c r="L465" s="231">
        <v>1985.05</v>
      </c>
      <c r="M465" s="231">
        <v>1.7906</v>
      </c>
      <c r="N465" s="1"/>
      <c r="O465" s="1"/>
    </row>
    <row r="466" spans="1:15" ht="12.75" customHeight="1">
      <c r="A466" s="30">
        <v>456</v>
      </c>
      <c r="B466" s="217" t="s">
        <v>492</v>
      </c>
      <c r="C466" s="231">
        <v>474.2</v>
      </c>
      <c r="D466" s="232">
        <v>475.10000000000008</v>
      </c>
      <c r="E466" s="232">
        <v>471.70000000000016</v>
      </c>
      <c r="F466" s="232">
        <v>469.2000000000001</v>
      </c>
      <c r="G466" s="232">
        <v>465.80000000000018</v>
      </c>
      <c r="H466" s="232">
        <v>477.60000000000014</v>
      </c>
      <c r="I466" s="232">
        <v>481.00000000000011</v>
      </c>
      <c r="J466" s="232">
        <v>483.50000000000011</v>
      </c>
      <c r="K466" s="231">
        <v>478.5</v>
      </c>
      <c r="L466" s="231">
        <v>472.6</v>
      </c>
      <c r="M466" s="231">
        <v>0.31117</v>
      </c>
      <c r="N466" s="1"/>
      <c r="O466" s="1"/>
    </row>
    <row r="467" spans="1:15" ht="12.75" customHeight="1">
      <c r="A467" s="30">
        <v>457</v>
      </c>
      <c r="B467" s="217" t="s">
        <v>493</v>
      </c>
      <c r="C467" s="231">
        <v>3026.25</v>
      </c>
      <c r="D467" s="232">
        <v>3032.15</v>
      </c>
      <c r="E467" s="232">
        <v>2979.3</v>
      </c>
      <c r="F467" s="232">
        <v>2932.35</v>
      </c>
      <c r="G467" s="232">
        <v>2879.5</v>
      </c>
      <c r="H467" s="232">
        <v>3079.1000000000004</v>
      </c>
      <c r="I467" s="232">
        <v>3131.95</v>
      </c>
      <c r="J467" s="232">
        <v>3178.9000000000005</v>
      </c>
      <c r="K467" s="231">
        <v>3085</v>
      </c>
      <c r="L467" s="231">
        <v>2985.2</v>
      </c>
      <c r="M467" s="231">
        <v>0.38483000000000001</v>
      </c>
      <c r="N467" s="1"/>
      <c r="O467" s="1"/>
    </row>
    <row r="468" spans="1:15" ht="12.75" customHeight="1">
      <c r="A468" s="30">
        <v>458</v>
      </c>
      <c r="B468" s="217" t="s">
        <v>199</v>
      </c>
      <c r="C468" s="231">
        <v>2431.5500000000002</v>
      </c>
      <c r="D468" s="232">
        <v>2436.25</v>
      </c>
      <c r="E468" s="232">
        <v>2409.6999999999998</v>
      </c>
      <c r="F468" s="232">
        <v>2387.85</v>
      </c>
      <c r="G468" s="232">
        <v>2361.2999999999997</v>
      </c>
      <c r="H468" s="232">
        <v>2458.1</v>
      </c>
      <c r="I468" s="232">
        <v>2484.65</v>
      </c>
      <c r="J468" s="232">
        <v>2506.5</v>
      </c>
      <c r="K468" s="231">
        <v>2462.8000000000002</v>
      </c>
      <c r="L468" s="231">
        <v>2414.4</v>
      </c>
      <c r="M468" s="231">
        <v>10.98118</v>
      </c>
      <c r="N468" s="1"/>
      <c r="O468" s="1"/>
    </row>
    <row r="469" spans="1:15" ht="12.75" customHeight="1">
      <c r="A469" s="30">
        <v>459</v>
      </c>
      <c r="B469" s="217" t="s">
        <v>200</v>
      </c>
      <c r="C469" s="231">
        <v>1480.95</v>
      </c>
      <c r="D469" s="232">
        <v>1483.5666666666668</v>
      </c>
      <c r="E469" s="232">
        <v>1473.7333333333336</v>
      </c>
      <c r="F469" s="232">
        <v>1466.5166666666667</v>
      </c>
      <c r="G469" s="232">
        <v>1456.6833333333334</v>
      </c>
      <c r="H469" s="232">
        <v>1490.7833333333338</v>
      </c>
      <c r="I469" s="232">
        <v>1500.6166666666672</v>
      </c>
      <c r="J469" s="232">
        <v>1507.8333333333339</v>
      </c>
      <c r="K469" s="231">
        <v>1493.4</v>
      </c>
      <c r="L469" s="231">
        <v>1476.35</v>
      </c>
      <c r="M469" s="231">
        <v>1.4824600000000001</v>
      </c>
      <c r="N469" s="1"/>
      <c r="O469" s="1"/>
    </row>
    <row r="470" spans="1:15" ht="12.75" customHeight="1">
      <c r="A470" s="30">
        <v>460</v>
      </c>
      <c r="B470" s="217" t="s">
        <v>201</v>
      </c>
      <c r="C470" s="231">
        <v>495.9</v>
      </c>
      <c r="D470" s="232">
        <v>496.41666666666669</v>
      </c>
      <c r="E470" s="232">
        <v>488.03333333333336</v>
      </c>
      <c r="F470" s="232">
        <v>480.16666666666669</v>
      </c>
      <c r="G470" s="232">
        <v>471.78333333333336</v>
      </c>
      <c r="H470" s="232">
        <v>504.28333333333336</v>
      </c>
      <c r="I470" s="232">
        <v>512.66666666666674</v>
      </c>
      <c r="J470" s="232">
        <v>520.5333333333333</v>
      </c>
      <c r="K470" s="231">
        <v>504.8</v>
      </c>
      <c r="L470" s="231">
        <v>488.55</v>
      </c>
      <c r="M470" s="231">
        <v>15.63125</v>
      </c>
      <c r="N470" s="1"/>
      <c r="O470" s="1"/>
    </row>
    <row r="471" spans="1:15" ht="12.75" customHeight="1">
      <c r="A471" s="30">
        <v>461</v>
      </c>
      <c r="B471" s="217" t="s">
        <v>617</v>
      </c>
      <c r="C471" s="231">
        <v>641.35</v>
      </c>
      <c r="D471" s="232">
        <v>642.21666666666658</v>
      </c>
      <c r="E471" s="232">
        <v>634.43333333333317</v>
      </c>
      <c r="F471" s="232">
        <v>627.51666666666654</v>
      </c>
      <c r="G471" s="232">
        <v>619.73333333333312</v>
      </c>
      <c r="H471" s="232">
        <v>649.13333333333321</v>
      </c>
      <c r="I471" s="232">
        <v>656.91666666666674</v>
      </c>
      <c r="J471" s="232">
        <v>663.83333333333326</v>
      </c>
      <c r="K471" s="231">
        <v>650</v>
      </c>
      <c r="L471" s="231">
        <v>635.29999999999995</v>
      </c>
      <c r="M471" s="231">
        <v>0.17455999999999999</v>
      </c>
      <c r="N471" s="1"/>
      <c r="O471" s="1"/>
    </row>
    <row r="472" spans="1:15" ht="12.75" customHeight="1">
      <c r="A472" s="30">
        <v>462</v>
      </c>
      <c r="B472" s="217" t="s">
        <v>202</v>
      </c>
      <c r="C472" s="231">
        <v>1343.85</v>
      </c>
      <c r="D472" s="232">
        <v>1339.9333333333334</v>
      </c>
      <c r="E472" s="232">
        <v>1327.4166666666667</v>
      </c>
      <c r="F472" s="232">
        <v>1310.9833333333333</v>
      </c>
      <c r="G472" s="232">
        <v>1298.4666666666667</v>
      </c>
      <c r="H472" s="232">
        <v>1356.3666666666668</v>
      </c>
      <c r="I472" s="232">
        <v>1368.8833333333332</v>
      </c>
      <c r="J472" s="232">
        <v>1385.3166666666668</v>
      </c>
      <c r="K472" s="231">
        <v>1352.45</v>
      </c>
      <c r="L472" s="231">
        <v>1323.5</v>
      </c>
      <c r="M472" s="231">
        <v>5.5603600000000002</v>
      </c>
      <c r="N472" s="1"/>
      <c r="O472" s="1"/>
    </row>
    <row r="473" spans="1:15" ht="12.75" customHeight="1">
      <c r="A473" s="30">
        <v>463</v>
      </c>
      <c r="B473" s="217" t="s">
        <v>494</v>
      </c>
      <c r="C473" s="231">
        <v>31.15</v>
      </c>
      <c r="D473" s="232">
        <v>31.266666666666669</v>
      </c>
      <c r="E473" s="232">
        <v>30.983333333333338</v>
      </c>
      <c r="F473" s="232">
        <v>30.81666666666667</v>
      </c>
      <c r="G473" s="232">
        <v>30.533333333333339</v>
      </c>
      <c r="H473" s="232">
        <v>31.433333333333337</v>
      </c>
      <c r="I473" s="232">
        <v>31.716666666666669</v>
      </c>
      <c r="J473" s="232">
        <v>31.883333333333336</v>
      </c>
      <c r="K473" s="231">
        <v>31.55</v>
      </c>
      <c r="L473" s="231">
        <v>31.1</v>
      </c>
      <c r="M473" s="231">
        <v>29.316299999999998</v>
      </c>
      <c r="N473" s="1"/>
      <c r="O473" s="1"/>
    </row>
    <row r="474" spans="1:15" ht="12.75" customHeight="1">
      <c r="A474" s="30">
        <v>464</v>
      </c>
      <c r="B474" s="217" t="s">
        <v>833</v>
      </c>
      <c r="C474" s="231">
        <v>273.10000000000002</v>
      </c>
      <c r="D474" s="232">
        <v>273.3</v>
      </c>
      <c r="E474" s="232">
        <v>270.90000000000003</v>
      </c>
      <c r="F474" s="232">
        <v>268.70000000000005</v>
      </c>
      <c r="G474" s="232">
        <v>266.30000000000007</v>
      </c>
      <c r="H474" s="232">
        <v>275.5</v>
      </c>
      <c r="I474" s="232">
        <v>277.89999999999998</v>
      </c>
      <c r="J474" s="232">
        <v>280.09999999999997</v>
      </c>
      <c r="K474" s="231">
        <v>275.7</v>
      </c>
      <c r="L474" s="231">
        <v>271.10000000000002</v>
      </c>
      <c r="M474" s="231">
        <v>1.7061599999999999</v>
      </c>
      <c r="N474" s="1"/>
      <c r="O474" s="1"/>
    </row>
    <row r="475" spans="1:15" ht="12.75" customHeight="1">
      <c r="A475" s="30">
        <v>465</v>
      </c>
      <c r="B475" s="217" t="s">
        <v>495</v>
      </c>
      <c r="C475" s="231">
        <v>304.3</v>
      </c>
      <c r="D475" s="232">
        <v>306.25</v>
      </c>
      <c r="E475" s="232">
        <v>299.85000000000002</v>
      </c>
      <c r="F475" s="232">
        <v>295.40000000000003</v>
      </c>
      <c r="G475" s="232">
        <v>289.00000000000006</v>
      </c>
      <c r="H475" s="232">
        <v>310.7</v>
      </c>
      <c r="I475" s="232">
        <v>317.09999999999997</v>
      </c>
      <c r="J475" s="232">
        <v>321.54999999999995</v>
      </c>
      <c r="K475" s="231">
        <v>312.64999999999998</v>
      </c>
      <c r="L475" s="231">
        <v>301.8</v>
      </c>
      <c r="M475" s="231">
        <v>19.108129999999999</v>
      </c>
      <c r="N475" s="1"/>
      <c r="O475" s="1"/>
    </row>
    <row r="476" spans="1:15" ht="12.75" customHeight="1">
      <c r="A476" s="30">
        <v>466</v>
      </c>
      <c r="B476" s="217" t="s">
        <v>496</v>
      </c>
      <c r="C476" s="231">
        <v>2515.5500000000002</v>
      </c>
      <c r="D476" s="232">
        <v>2526.3333333333335</v>
      </c>
      <c r="E476" s="232">
        <v>2492.2166666666672</v>
      </c>
      <c r="F476" s="232">
        <v>2468.8833333333337</v>
      </c>
      <c r="G476" s="232">
        <v>2434.7666666666673</v>
      </c>
      <c r="H476" s="232">
        <v>2549.666666666667</v>
      </c>
      <c r="I476" s="232">
        <v>2583.7833333333328</v>
      </c>
      <c r="J476" s="232">
        <v>2607.1166666666668</v>
      </c>
      <c r="K476" s="231">
        <v>2560.4499999999998</v>
      </c>
      <c r="L476" s="231">
        <v>2503</v>
      </c>
      <c r="M476" s="231">
        <v>1.16862</v>
      </c>
      <c r="N476" s="1"/>
      <c r="O476" s="1"/>
    </row>
    <row r="477" spans="1:15" ht="12.75" customHeight="1">
      <c r="A477" s="30">
        <v>467</v>
      </c>
      <c r="B477" s="217" t="s">
        <v>497</v>
      </c>
      <c r="C477" s="231">
        <v>445.25</v>
      </c>
      <c r="D477" s="232">
        <v>453.73333333333335</v>
      </c>
      <c r="E477" s="232">
        <v>434.51666666666671</v>
      </c>
      <c r="F477" s="232">
        <v>423.78333333333336</v>
      </c>
      <c r="G477" s="232">
        <v>404.56666666666672</v>
      </c>
      <c r="H477" s="232">
        <v>464.4666666666667</v>
      </c>
      <c r="I477" s="232">
        <v>483.68333333333339</v>
      </c>
      <c r="J477" s="232">
        <v>494.41666666666669</v>
      </c>
      <c r="K477" s="231">
        <v>472.95</v>
      </c>
      <c r="L477" s="231">
        <v>443</v>
      </c>
      <c r="M477" s="231">
        <v>8.3511600000000001</v>
      </c>
      <c r="N477" s="1"/>
      <c r="O477" s="1"/>
    </row>
    <row r="478" spans="1:15" ht="12.75" customHeight="1">
      <c r="A478" s="30">
        <v>468</v>
      </c>
      <c r="B478" s="217" t="s">
        <v>864</v>
      </c>
      <c r="C478" s="231">
        <v>506.85</v>
      </c>
      <c r="D478" s="232">
        <v>503.8</v>
      </c>
      <c r="E478" s="232">
        <v>497.1</v>
      </c>
      <c r="F478" s="232">
        <v>487.35</v>
      </c>
      <c r="G478" s="232">
        <v>480.65000000000003</v>
      </c>
      <c r="H478" s="232">
        <v>513.54999999999995</v>
      </c>
      <c r="I478" s="232">
        <v>520.25</v>
      </c>
      <c r="J478" s="232">
        <v>530</v>
      </c>
      <c r="K478" s="231">
        <v>510.5</v>
      </c>
      <c r="L478" s="231">
        <v>494.05</v>
      </c>
      <c r="M478" s="231">
        <v>2.7582100000000001</v>
      </c>
      <c r="N478" s="1"/>
      <c r="O478" s="1"/>
    </row>
    <row r="479" spans="1:15" ht="12.75" customHeight="1">
      <c r="A479" s="30">
        <v>469</v>
      </c>
      <c r="B479" s="217" t="s">
        <v>206</v>
      </c>
      <c r="C479" s="231">
        <v>739.3</v>
      </c>
      <c r="D479" s="232">
        <v>741.71666666666658</v>
      </c>
      <c r="E479" s="232">
        <v>734.13333333333321</v>
      </c>
      <c r="F479" s="232">
        <v>728.96666666666658</v>
      </c>
      <c r="G479" s="232">
        <v>721.38333333333321</v>
      </c>
      <c r="H479" s="232">
        <v>746.88333333333321</v>
      </c>
      <c r="I479" s="232">
        <v>754.46666666666647</v>
      </c>
      <c r="J479" s="232">
        <v>759.63333333333321</v>
      </c>
      <c r="K479" s="231">
        <v>749.3</v>
      </c>
      <c r="L479" s="231">
        <v>736.55</v>
      </c>
      <c r="M479" s="231">
        <v>19.503209999999999</v>
      </c>
      <c r="N479" s="1"/>
      <c r="O479" s="1"/>
    </row>
    <row r="480" spans="1:15" ht="12.75" customHeight="1">
      <c r="A480" s="30">
        <v>470</v>
      </c>
      <c r="B480" s="217" t="s">
        <v>498</v>
      </c>
      <c r="C480" s="231">
        <v>674.4</v>
      </c>
      <c r="D480" s="232">
        <v>675.13333333333333</v>
      </c>
      <c r="E480" s="232">
        <v>668.26666666666665</v>
      </c>
      <c r="F480" s="232">
        <v>662.13333333333333</v>
      </c>
      <c r="G480" s="232">
        <v>655.26666666666665</v>
      </c>
      <c r="H480" s="232">
        <v>681.26666666666665</v>
      </c>
      <c r="I480" s="232">
        <v>688.13333333333321</v>
      </c>
      <c r="J480" s="232">
        <v>694.26666666666665</v>
      </c>
      <c r="K480" s="231">
        <v>682</v>
      </c>
      <c r="L480" s="231">
        <v>669</v>
      </c>
      <c r="M480" s="231">
        <v>0.46805999999999998</v>
      </c>
      <c r="N480" s="1"/>
      <c r="O480" s="1"/>
    </row>
    <row r="481" spans="1:15" ht="12.75" customHeight="1">
      <c r="A481" s="30">
        <v>471</v>
      </c>
      <c r="B481" s="217" t="s">
        <v>205</v>
      </c>
      <c r="C481" s="231">
        <v>7205.75</v>
      </c>
      <c r="D481" s="232">
        <v>7243.2</v>
      </c>
      <c r="E481" s="232">
        <v>7154.5499999999993</v>
      </c>
      <c r="F481" s="232">
        <v>7103.3499999999995</v>
      </c>
      <c r="G481" s="232">
        <v>7014.6999999999989</v>
      </c>
      <c r="H481" s="232">
        <v>7294.4</v>
      </c>
      <c r="I481" s="232">
        <v>7383.0499999999993</v>
      </c>
      <c r="J481" s="232">
        <v>7434.25</v>
      </c>
      <c r="K481" s="231">
        <v>7331.85</v>
      </c>
      <c r="L481" s="231">
        <v>7192</v>
      </c>
      <c r="M481" s="231">
        <v>4.0254799999999999</v>
      </c>
      <c r="N481" s="1"/>
      <c r="O481" s="1"/>
    </row>
    <row r="482" spans="1:15" ht="12.75" customHeight="1">
      <c r="A482" s="30">
        <v>472</v>
      </c>
      <c r="B482" s="217" t="s">
        <v>274</v>
      </c>
      <c r="C482" s="231">
        <v>67.599999999999994</v>
      </c>
      <c r="D482" s="232">
        <v>68.11666666666666</v>
      </c>
      <c r="E482" s="232">
        <v>66.73333333333332</v>
      </c>
      <c r="F482" s="232">
        <v>65.86666666666666</v>
      </c>
      <c r="G482" s="232">
        <v>64.48333333333332</v>
      </c>
      <c r="H482" s="232">
        <v>68.98333333333332</v>
      </c>
      <c r="I482" s="232">
        <v>70.366666666666674</v>
      </c>
      <c r="J482" s="232">
        <v>71.23333333333332</v>
      </c>
      <c r="K482" s="231">
        <v>69.5</v>
      </c>
      <c r="L482" s="231">
        <v>67.25</v>
      </c>
      <c r="M482" s="231">
        <v>77.081199999999995</v>
      </c>
      <c r="N482" s="1"/>
      <c r="O482" s="1"/>
    </row>
    <row r="483" spans="1:15" ht="12.75" customHeight="1">
      <c r="A483" s="30">
        <v>473</v>
      </c>
      <c r="B483" s="217" t="s">
        <v>204</v>
      </c>
      <c r="C483" s="231">
        <v>1445.85</v>
      </c>
      <c r="D483" s="232">
        <v>1448.6000000000001</v>
      </c>
      <c r="E483" s="232">
        <v>1433.2500000000002</v>
      </c>
      <c r="F483" s="232">
        <v>1420.65</v>
      </c>
      <c r="G483" s="232">
        <v>1405.3000000000002</v>
      </c>
      <c r="H483" s="232">
        <v>1461.2000000000003</v>
      </c>
      <c r="I483" s="232">
        <v>1476.5500000000002</v>
      </c>
      <c r="J483" s="232">
        <v>1489.1500000000003</v>
      </c>
      <c r="K483" s="231">
        <v>1463.95</v>
      </c>
      <c r="L483" s="231">
        <v>1436</v>
      </c>
      <c r="M483" s="231">
        <v>3.03593</v>
      </c>
      <c r="N483" s="1"/>
      <c r="O483" s="1"/>
    </row>
    <row r="484" spans="1:15" ht="12.75" customHeight="1">
      <c r="A484" s="30">
        <v>474</v>
      </c>
      <c r="B484" s="241" t="s">
        <v>153</v>
      </c>
      <c r="C484" s="242">
        <v>745.55</v>
      </c>
      <c r="D484" s="242">
        <v>746.51666666666677</v>
      </c>
      <c r="E484" s="242">
        <v>741.03333333333353</v>
      </c>
      <c r="F484" s="242">
        <v>736.51666666666677</v>
      </c>
      <c r="G484" s="242">
        <v>731.03333333333353</v>
      </c>
      <c r="H484" s="242">
        <v>751.03333333333353</v>
      </c>
      <c r="I484" s="242">
        <v>756.51666666666688</v>
      </c>
      <c r="J484" s="241">
        <v>761.03333333333353</v>
      </c>
      <c r="K484" s="241">
        <v>752</v>
      </c>
      <c r="L484" s="241">
        <v>742</v>
      </c>
      <c r="M484" s="217">
        <v>5.9546999999999999</v>
      </c>
      <c r="N484" s="1"/>
      <c r="O484" s="1"/>
    </row>
    <row r="485" spans="1:15" ht="12.75" customHeight="1">
      <c r="A485" s="30">
        <v>475</v>
      </c>
      <c r="B485" s="241" t="s">
        <v>275</v>
      </c>
      <c r="C485" s="242">
        <v>241.4</v>
      </c>
      <c r="D485" s="242">
        <v>243.61666666666667</v>
      </c>
      <c r="E485" s="242">
        <v>235.08333333333334</v>
      </c>
      <c r="F485" s="242">
        <v>228.76666666666668</v>
      </c>
      <c r="G485" s="242">
        <v>220.23333333333335</v>
      </c>
      <c r="H485" s="242">
        <v>249.93333333333334</v>
      </c>
      <c r="I485" s="242">
        <v>258.46666666666664</v>
      </c>
      <c r="J485" s="241">
        <v>264.7833333333333</v>
      </c>
      <c r="K485" s="241">
        <v>252.15</v>
      </c>
      <c r="L485" s="241">
        <v>237.3</v>
      </c>
      <c r="M485" s="217">
        <v>7.40421</v>
      </c>
      <c r="N485" s="1"/>
      <c r="O485" s="1"/>
    </row>
    <row r="486" spans="1:15" ht="12.75" customHeight="1">
      <c r="A486" s="30">
        <v>476</v>
      </c>
      <c r="B486" s="241" t="s">
        <v>499</v>
      </c>
      <c r="C486" s="231">
        <v>2432.6999999999998</v>
      </c>
      <c r="D486" s="232">
        <v>2426.2333333333331</v>
      </c>
      <c r="E486" s="232">
        <v>2389.4166666666661</v>
      </c>
      <c r="F486" s="232">
        <v>2346.1333333333328</v>
      </c>
      <c r="G486" s="232">
        <v>2309.3166666666657</v>
      </c>
      <c r="H486" s="232">
        <v>2469.5166666666664</v>
      </c>
      <c r="I486" s="232">
        <v>2506.333333333333</v>
      </c>
      <c r="J486" s="232">
        <v>2549.6166666666668</v>
      </c>
      <c r="K486" s="231">
        <v>2463.0500000000002</v>
      </c>
      <c r="L486" s="231">
        <v>2382.9499999999998</v>
      </c>
      <c r="M486" s="231">
        <v>0.25683</v>
      </c>
      <c r="N486" s="1"/>
      <c r="O486" s="1"/>
    </row>
    <row r="487" spans="1:15" ht="12.75" customHeight="1">
      <c r="A487" s="30">
        <v>477</v>
      </c>
      <c r="B487" s="241" t="s">
        <v>500</v>
      </c>
      <c r="C487" s="242">
        <v>665.9</v>
      </c>
      <c r="D487" s="242">
        <v>663.94999999999993</v>
      </c>
      <c r="E487" s="242">
        <v>659.94999999999982</v>
      </c>
      <c r="F487" s="242">
        <v>653.99999999999989</v>
      </c>
      <c r="G487" s="242">
        <v>649.99999999999977</v>
      </c>
      <c r="H487" s="242">
        <v>669.89999999999986</v>
      </c>
      <c r="I487" s="242">
        <v>673.90000000000009</v>
      </c>
      <c r="J487" s="241">
        <v>679.84999999999991</v>
      </c>
      <c r="K487" s="241">
        <v>667.95</v>
      </c>
      <c r="L487" s="241">
        <v>658</v>
      </c>
      <c r="M487" s="217">
        <v>0.69120000000000004</v>
      </c>
      <c r="N487" s="1"/>
      <c r="O487" s="1"/>
    </row>
    <row r="488" spans="1:15" ht="12.75" customHeight="1">
      <c r="A488" s="30">
        <v>478</v>
      </c>
      <c r="B488" s="241" t="s">
        <v>501</v>
      </c>
      <c r="C488" s="231">
        <v>321.8</v>
      </c>
      <c r="D488" s="232">
        <v>325.5</v>
      </c>
      <c r="E488" s="232">
        <v>313</v>
      </c>
      <c r="F488" s="232">
        <v>304.2</v>
      </c>
      <c r="G488" s="232">
        <v>291.7</v>
      </c>
      <c r="H488" s="232">
        <v>334.3</v>
      </c>
      <c r="I488" s="232">
        <v>346.8</v>
      </c>
      <c r="J488" s="232">
        <v>355.6</v>
      </c>
      <c r="K488" s="231">
        <v>338</v>
      </c>
      <c r="L488" s="231">
        <v>316.7</v>
      </c>
      <c r="M488" s="231">
        <v>4.0178500000000001</v>
      </c>
      <c r="N488" s="1"/>
      <c r="O488" s="1"/>
    </row>
    <row r="489" spans="1:15" ht="12.75" customHeight="1">
      <c r="A489" s="30">
        <v>479</v>
      </c>
      <c r="B489" s="241" t="s">
        <v>502</v>
      </c>
      <c r="C489" s="242">
        <v>313.2</v>
      </c>
      <c r="D489" s="242">
        <v>311.83333333333331</v>
      </c>
      <c r="E489" s="232">
        <v>308.36666666666662</v>
      </c>
      <c r="F489" s="232">
        <v>303.5333333333333</v>
      </c>
      <c r="G489" s="232">
        <v>300.06666666666661</v>
      </c>
      <c r="H489" s="232">
        <v>316.66666666666663</v>
      </c>
      <c r="I489" s="232">
        <v>320.13333333333333</v>
      </c>
      <c r="J489" s="232">
        <v>324.96666666666664</v>
      </c>
      <c r="K489" s="231">
        <v>315.3</v>
      </c>
      <c r="L489" s="231">
        <v>307</v>
      </c>
      <c r="M489" s="231">
        <v>2.46584</v>
      </c>
      <c r="N489" s="1"/>
      <c r="O489" s="1"/>
    </row>
    <row r="490" spans="1:15" ht="12.75" customHeight="1">
      <c r="A490" s="30">
        <v>480</v>
      </c>
      <c r="B490" s="241" t="s">
        <v>503</v>
      </c>
      <c r="C490" s="231">
        <v>258.8</v>
      </c>
      <c r="D490" s="232">
        <v>259.06666666666666</v>
      </c>
      <c r="E490" s="232">
        <v>255.0333333333333</v>
      </c>
      <c r="F490" s="232">
        <v>251.26666666666665</v>
      </c>
      <c r="G490" s="232">
        <v>247.23333333333329</v>
      </c>
      <c r="H490" s="232">
        <v>262.83333333333331</v>
      </c>
      <c r="I490" s="232">
        <v>266.86666666666673</v>
      </c>
      <c r="J490" s="232">
        <v>270.63333333333333</v>
      </c>
      <c r="K490" s="231">
        <v>263.10000000000002</v>
      </c>
      <c r="L490" s="231">
        <v>255.3</v>
      </c>
      <c r="M490" s="231">
        <v>1.1977100000000001</v>
      </c>
      <c r="N490" s="1"/>
      <c r="O490" s="1"/>
    </row>
    <row r="491" spans="1:15" ht="12.75" customHeight="1">
      <c r="A491" s="30">
        <v>481</v>
      </c>
      <c r="B491" s="241" t="s">
        <v>276</v>
      </c>
      <c r="C491" s="242">
        <v>1306.75</v>
      </c>
      <c r="D491" s="242">
        <v>1312.5166666666667</v>
      </c>
      <c r="E491" s="232">
        <v>1292.2333333333333</v>
      </c>
      <c r="F491" s="232">
        <v>1277.7166666666667</v>
      </c>
      <c r="G491" s="232">
        <v>1257.4333333333334</v>
      </c>
      <c r="H491" s="232">
        <v>1327.0333333333333</v>
      </c>
      <c r="I491" s="232">
        <v>1347.3166666666666</v>
      </c>
      <c r="J491" s="232">
        <v>1361.8333333333333</v>
      </c>
      <c r="K491" s="231">
        <v>1332.8</v>
      </c>
      <c r="L491" s="231">
        <v>1298</v>
      </c>
      <c r="M491" s="231">
        <v>8.3104999999999993</v>
      </c>
      <c r="N491" s="1"/>
      <c r="O491" s="1"/>
    </row>
    <row r="492" spans="1:15" ht="12.75" customHeight="1">
      <c r="A492" s="30">
        <v>482</v>
      </c>
      <c r="B492" s="217" t="s">
        <v>865</v>
      </c>
      <c r="C492" s="231">
        <v>1154.45</v>
      </c>
      <c r="D492" s="232">
        <v>1158.6333333333334</v>
      </c>
      <c r="E492" s="232">
        <v>1137.3166666666668</v>
      </c>
      <c r="F492" s="232">
        <v>1120.1833333333334</v>
      </c>
      <c r="G492" s="232">
        <v>1098.8666666666668</v>
      </c>
      <c r="H492" s="232">
        <v>1175.7666666666669</v>
      </c>
      <c r="I492" s="232">
        <v>1197.0833333333335</v>
      </c>
      <c r="J492" s="232">
        <v>1214.2166666666669</v>
      </c>
      <c r="K492" s="231">
        <v>1179.95</v>
      </c>
      <c r="L492" s="231">
        <v>1141.5</v>
      </c>
      <c r="M492" s="231">
        <v>1.02112</v>
      </c>
      <c r="N492" s="1"/>
      <c r="O492" s="1"/>
    </row>
    <row r="493" spans="1:15" ht="12.75" customHeight="1">
      <c r="A493" s="30">
        <v>483</v>
      </c>
      <c r="B493" s="217" t="s">
        <v>207</v>
      </c>
      <c r="C493" s="242">
        <v>303.25</v>
      </c>
      <c r="D493" s="242">
        <v>304.08333333333331</v>
      </c>
      <c r="E493" s="232">
        <v>300.31666666666661</v>
      </c>
      <c r="F493" s="232">
        <v>297.38333333333327</v>
      </c>
      <c r="G493" s="232">
        <v>293.61666666666656</v>
      </c>
      <c r="H493" s="232">
        <v>307.01666666666665</v>
      </c>
      <c r="I493" s="232">
        <v>310.78333333333342</v>
      </c>
      <c r="J493" s="232">
        <v>313.7166666666667</v>
      </c>
      <c r="K493" s="231">
        <v>307.85000000000002</v>
      </c>
      <c r="L493" s="231">
        <v>301.14999999999998</v>
      </c>
      <c r="M493" s="231">
        <v>61.669229999999999</v>
      </c>
      <c r="N493" s="1"/>
      <c r="O493" s="1"/>
    </row>
    <row r="494" spans="1:15" ht="12.75" customHeight="1">
      <c r="A494" s="30">
        <v>484</v>
      </c>
      <c r="B494" s="217" t="s">
        <v>834</v>
      </c>
      <c r="C494" s="231">
        <v>390.1</v>
      </c>
      <c r="D494" s="232">
        <v>391.9666666666667</v>
      </c>
      <c r="E494" s="232">
        <v>385.43333333333339</v>
      </c>
      <c r="F494" s="232">
        <v>380.76666666666671</v>
      </c>
      <c r="G494" s="232">
        <v>374.23333333333341</v>
      </c>
      <c r="H494" s="232">
        <v>396.63333333333338</v>
      </c>
      <c r="I494" s="232">
        <v>403.16666666666669</v>
      </c>
      <c r="J494" s="232">
        <v>407.83333333333337</v>
      </c>
      <c r="K494" s="231">
        <v>398.5</v>
      </c>
      <c r="L494" s="231">
        <v>387.3</v>
      </c>
      <c r="M494" s="231">
        <v>0.27847</v>
      </c>
      <c r="N494" s="1"/>
      <c r="O494" s="1"/>
    </row>
    <row r="495" spans="1:15" ht="12.75" customHeight="1">
      <c r="A495" s="30">
        <v>485</v>
      </c>
      <c r="B495" s="217" t="s">
        <v>504</v>
      </c>
      <c r="C495" s="242">
        <v>1875.8</v>
      </c>
      <c r="D495" s="242">
        <v>1867.6000000000001</v>
      </c>
      <c r="E495" s="232">
        <v>1853.2000000000003</v>
      </c>
      <c r="F495" s="232">
        <v>1830.6000000000001</v>
      </c>
      <c r="G495" s="232">
        <v>1816.2000000000003</v>
      </c>
      <c r="H495" s="232">
        <v>1890.2000000000003</v>
      </c>
      <c r="I495" s="232">
        <v>1904.6000000000004</v>
      </c>
      <c r="J495" s="232">
        <v>1927.2000000000003</v>
      </c>
      <c r="K495" s="231">
        <v>1882</v>
      </c>
      <c r="L495" s="231">
        <v>1845</v>
      </c>
      <c r="M495" s="231">
        <v>0.40338000000000002</v>
      </c>
      <c r="N495" s="1"/>
      <c r="O495" s="1"/>
    </row>
    <row r="496" spans="1:15" ht="12.75" customHeight="1">
      <c r="A496" s="30">
        <v>486</v>
      </c>
      <c r="B496" s="217" t="s">
        <v>127</v>
      </c>
      <c r="C496" s="242">
        <v>7</v>
      </c>
      <c r="D496" s="242">
        <v>7.0333333333333341</v>
      </c>
      <c r="E496" s="232">
        <v>6.866666666666668</v>
      </c>
      <c r="F496" s="232">
        <v>6.7333333333333343</v>
      </c>
      <c r="G496" s="232">
        <v>6.5666666666666682</v>
      </c>
      <c r="H496" s="232">
        <v>7.1666666666666679</v>
      </c>
      <c r="I496" s="232">
        <v>7.3333333333333339</v>
      </c>
      <c r="J496" s="232">
        <v>7.4666666666666677</v>
      </c>
      <c r="K496" s="231">
        <v>7.2</v>
      </c>
      <c r="L496" s="231">
        <v>6.9</v>
      </c>
      <c r="M496" s="231">
        <v>941.72202000000004</v>
      </c>
      <c r="N496" s="1"/>
      <c r="O496" s="1"/>
    </row>
    <row r="497" spans="1:15" ht="12.75" customHeight="1">
      <c r="A497" s="30">
        <v>487</v>
      </c>
      <c r="B497" s="217" t="s">
        <v>208</v>
      </c>
      <c r="C497" s="242">
        <v>914.2</v>
      </c>
      <c r="D497" s="242">
        <v>912.46666666666658</v>
      </c>
      <c r="E497" s="232">
        <v>897.53333333333319</v>
      </c>
      <c r="F497" s="232">
        <v>880.86666666666656</v>
      </c>
      <c r="G497" s="232">
        <v>865.93333333333317</v>
      </c>
      <c r="H497" s="232">
        <v>929.13333333333321</v>
      </c>
      <c r="I497" s="232">
        <v>944.06666666666661</v>
      </c>
      <c r="J497" s="232">
        <v>960.73333333333323</v>
      </c>
      <c r="K497" s="231">
        <v>927.4</v>
      </c>
      <c r="L497" s="231">
        <v>895.8</v>
      </c>
      <c r="M497" s="231">
        <v>78.763490000000004</v>
      </c>
      <c r="N497" s="1"/>
      <c r="O497" s="1"/>
    </row>
    <row r="498" spans="1:15" ht="12.75" customHeight="1">
      <c r="A498" s="30">
        <v>488</v>
      </c>
      <c r="B498" s="217" t="s">
        <v>505</v>
      </c>
      <c r="C498" s="242">
        <v>187.3</v>
      </c>
      <c r="D498" s="242">
        <v>189.20000000000002</v>
      </c>
      <c r="E498" s="232">
        <v>184.20000000000005</v>
      </c>
      <c r="F498" s="232">
        <v>181.10000000000002</v>
      </c>
      <c r="G498" s="232">
        <v>176.10000000000005</v>
      </c>
      <c r="H498" s="232">
        <v>192.30000000000004</v>
      </c>
      <c r="I498" s="232">
        <v>197.29999999999998</v>
      </c>
      <c r="J498" s="232">
        <v>200.40000000000003</v>
      </c>
      <c r="K498" s="231">
        <v>194.2</v>
      </c>
      <c r="L498" s="231">
        <v>186.1</v>
      </c>
      <c r="M498" s="231">
        <v>3.5318000000000001</v>
      </c>
      <c r="N498" s="1"/>
      <c r="O498" s="1"/>
    </row>
    <row r="499" spans="1:15" ht="12.75" customHeight="1">
      <c r="A499" s="30">
        <v>489</v>
      </c>
      <c r="B499" s="217" t="s">
        <v>506</v>
      </c>
      <c r="C499" s="242">
        <v>68.400000000000006</v>
      </c>
      <c r="D499" s="242">
        <v>69.283333333333346</v>
      </c>
      <c r="E499" s="232">
        <v>67.166666666666686</v>
      </c>
      <c r="F499" s="232">
        <v>65.933333333333337</v>
      </c>
      <c r="G499" s="232">
        <v>63.816666666666677</v>
      </c>
      <c r="H499" s="232">
        <v>70.516666666666694</v>
      </c>
      <c r="I499" s="232">
        <v>72.63333333333334</v>
      </c>
      <c r="J499" s="232">
        <v>73.866666666666703</v>
      </c>
      <c r="K499" s="231">
        <v>71.400000000000006</v>
      </c>
      <c r="L499" s="231">
        <v>68.05</v>
      </c>
      <c r="M499" s="231">
        <v>5.9271900000000004</v>
      </c>
      <c r="N499" s="1"/>
      <c r="O499" s="1"/>
    </row>
    <row r="500" spans="1:15" ht="12.75" customHeight="1">
      <c r="A500" s="30">
        <v>490</v>
      </c>
      <c r="B500" s="217" t="s">
        <v>507</v>
      </c>
      <c r="C500" s="242">
        <v>656.2</v>
      </c>
      <c r="D500" s="242">
        <v>664.85</v>
      </c>
      <c r="E500" s="232">
        <v>644.70000000000005</v>
      </c>
      <c r="F500" s="232">
        <v>633.20000000000005</v>
      </c>
      <c r="G500" s="232">
        <v>613.05000000000007</v>
      </c>
      <c r="H500" s="232">
        <v>676.35</v>
      </c>
      <c r="I500" s="232">
        <v>696.49999999999989</v>
      </c>
      <c r="J500" s="232">
        <v>708</v>
      </c>
      <c r="K500" s="231">
        <v>685</v>
      </c>
      <c r="L500" s="231">
        <v>653.35</v>
      </c>
      <c r="M500" s="231">
        <v>2.7061500000000001</v>
      </c>
      <c r="N500" s="1"/>
      <c r="O500" s="1"/>
    </row>
    <row r="501" spans="1:15" ht="12.75" customHeight="1">
      <c r="A501" s="30">
        <v>491</v>
      </c>
      <c r="B501" s="217" t="s">
        <v>277</v>
      </c>
      <c r="C501" s="242">
        <v>1279.05</v>
      </c>
      <c r="D501" s="242">
        <v>1282.2</v>
      </c>
      <c r="E501" s="232">
        <v>1266.8500000000001</v>
      </c>
      <c r="F501" s="232">
        <v>1254.6500000000001</v>
      </c>
      <c r="G501" s="232">
        <v>1239.3000000000002</v>
      </c>
      <c r="H501" s="232">
        <v>1294.4000000000001</v>
      </c>
      <c r="I501" s="232">
        <v>1309.75</v>
      </c>
      <c r="J501" s="232">
        <v>1321.95</v>
      </c>
      <c r="K501" s="231">
        <v>1297.55</v>
      </c>
      <c r="L501" s="231">
        <v>1270</v>
      </c>
      <c r="M501" s="231">
        <v>0.88453999999999999</v>
      </c>
      <c r="N501" s="1"/>
      <c r="O501" s="1"/>
    </row>
    <row r="502" spans="1:15" ht="12.75" customHeight="1">
      <c r="A502" s="30">
        <v>492</v>
      </c>
      <c r="B502" s="217" t="s">
        <v>209</v>
      </c>
      <c r="C502" s="217">
        <v>395.15</v>
      </c>
      <c r="D502" s="242">
        <v>396.65000000000003</v>
      </c>
      <c r="E502" s="232">
        <v>392.95000000000005</v>
      </c>
      <c r="F502" s="232">
        <v>390.75</v>
      </c>
      <c r="G502" s="232">
        <v>387.05</v>
      </c>
      <c r="H502" s="232">
        <v>398.85000000000008</v>
      </c>
      <c r="I502" s="232">
        <v>402.55</v>
      </c>
      <c r="J502" s="232">
        <v>404.75000000000011</v>
      </c>
      <c r="K502" s="231">
        <v>400.35</v>
      </c>
      <c r="L502" s="231">
        <v>394.45</v>
      </c>
      <c r="M502" s="231">
        <v>34.41686</v>
      </c>
      <c r="N502" s="1"/>
      <c r="O502" s="1"/>
    </row>
    <row r="503" spans="1:15" ht="12.75" customHeight="1">
      <c r="A503" s="30">
        <v>493</v>
      </c>
      <c r="B503" s="217" t="s">
        <v>508</v>
      </c>
      <c r="C503" s="217">
        <v>196.35</v>
      </c>
      <c r="D503" s="242">
        <v>198.83333333333334</v>
      </c>
      <c r="E503" s="232">
        <v>191.7166666666667</v>
      </c>
      <c r="F503" s="232">
        <v>187.08333333333334</v>
      </c>
      <c r="G503" s="232">
        <v>179.9666666666667</v>
      </c>
      <c r="H503" s="232">
        <v>203.4666666666667</v>
      </c>
      <c r="I503" s="232">
        <v>210.58333333333331</v>
      </c>
      <c r="J503" s="232">
        <v>215.2166666666667</v>
      </c>
      <c r="K503" s="231">
        <v>205.95</v>
      </c>
      <c r="L503" s="231">
        <v>194.2</v>
      </c>
      <c r="M503" s="231">
        <v>40.156280000000002</v>
      </c>
      <c r="N503" s="1"/>
      <c r="O503" s="1"/>
    </row>
    <row r="504" spans="1:15" ht="12.75" customHeight="1">
      <c r="A504" s="30">
        <v>494</v>
      </c>
      <c r="B504" s="217" t="s">
        <v>278</v>
      </c>
      <c r="C504" s="217">
        <v>16.3</v>
      </c>
      <c r="D504" s="242">
        <v>16.366666666666667</v>
      </c>
      <c r="E504" s="232">
        <v>16.033333333333335</v>
      </c>
      <c r="F504" s="232">
        <v>15.766666666666669</v>
      </c>
      <c r="G504" s="232">
        <v>15.433333333333337</v>
      </c>
      <c r="H504" s="232">
        <v>16.633333333333333</v>
      </c>
      <c r="I504" s="232">
        <v>16.966666666666661</v>
      </c>
      <c r="J504" s="232">
        <v>17.233333333333331</v>
      </c>
      <c r="K504" s="231">
        <v>16.7</v>
      </c>
      <c r="L504" s="231">
        <v>16.100000000000001</v>
      </c>
      <c r="M504" s="231">
        <v>1060.84194</v>
      </c>
      <c r="N504" s="1"/>
      <c r="O504" s="1"/>
    </row>
    <row r="505" spans="1:15" ht="12.75" customHeight="1">
      <c r="A505" s="30">
        <v>495</v>
      </c>
      <c r="B505" s="217" t="s">
        <v>835</v>
      </c>
      <c r="C505" s="217">
        <v>10221.75</v>
      </c>
      <c r="D505" s="242">
        <v>10225.85</v>
      </c>
      <c r="E505" s="232">
        <v>10161.700000000001</v>
      </c>
      <c r="F505" s="232">
        <v>10101.65</v>
      </c>
      <c r="G505" s="232">
        <v>10037.5</v>
      </c>
      <c r="H505" s="232">
        <v>10285.900000000001</v>
      </c>
      <c r="I505" s="232">
        <v>10350.049999999999</v>
      </c>
      <c r="J505" s="232">
        <v>10410.100000000002</v>
      </c>
      <c r="K505" s="231">
        <v>10290</v>
      </c>
      <c r="L505" s="231">
        <v>10165.799999999999</v>
      </c>
      <c r="M505" s="231">
        <v>3.2259999999999997E-2</v>
      </c>
      <c r="N505" s="1"/>
      <c r="O505" s="1"/>
    </row>
    <row r="506" spans="1:15" ht="12.75" customHeight="1">
      <c r="A506" s="30">
        <v>496</v>
      </c>
      <c r="B506" s="217" t="s">
        <v>210</v>
      </c>
      <c r="C506" s="242">
        <v>206.35</v>
      </c>
      <c r="D506" s="232">
        <v>205.78333333333333</v>
      </c>
      <c r="E506" s="232">
        <v>200.56666666666666</v>
      </c>
      <c r="F506" s="232">
        <v>194.78333333333333</v>
      </c>
      <c r="G506" s="232">
        <v>189.56666666666666</v>
      </c>
      <c r="H506" s="232">
        <v>211.56666666666666</v>
      </c>
      <c r="I506" s="232">
        <v>216.7833333333333</v>
      </c>
      <c r="J506" s="231">
        <v>222.56666666666666</v>
      </c>
      <c r="K506" s="231">
        <v>211</v>
      </c>
      <c r="L506" s="231">
        <v>200</v>
      </c>
      <c r="M506" s="217">
        <v>58.676769999999998</v>
      </c>
      <c r="N506" s="1"/>
      <c r="O506" s="1"/>
    </row>
    <row r="507" spans="1:15" ht="12.75" customHeight="1">
      <c r="A507" s="30">
        <v>497</v>
      </c>
      <c r="B507" s="217" t="s">
        <v>509</v>
      </c>
      <c r="C507" s="242">
        <v>286.10000000000002</v>
      </c>
      <c r="D507" s="232">
        <v>292.86666666666662</v>
      </c>
      <c r="E507" s="232">
        <v>277.28333333333325</v>
      </c>
      <c r="F507" s="232">
        <v>268.46666666666664</v>
      </c>
      <c r="G507" s="232">
        <v>252.88333333333327</v>
      </c>
      <c r="H507" s="232">
        <v>301.68333333333322</v>
      </c>
      <c r="I507" s="232">
        <v>317.26666666666659</v>
      </c>
      <c r="J507" s="231">
        <v>326.0833333333332</v>
      </c>
      <c r="K507" s="231">
        <v>308.45</v>
      </c>
      <c r="L507" s="231">
        <v>284.05</v>
      </c>
      <c r="M507" s="217">
        <v>104.32576</v>
      </c>
      <c r="N507" s="1"/>
      <c r="O507" s="1"/>
    </row>
    <row r="508" spans="1:15" ht="12.75" customHeight="1">
      <c r="A508" s="30">
        <v>498</v>
      </c>
      <c r="B508" s="217" t="s">
        <v>808</v>
      </c>
      <c r="C508" s="217">
        <v>52.95</v>
      </c>
      <c r="D508" s="242">
        <v>53.65</v>
      </c>
      <c r="E508" s="232">
        <v>51.9</v>
      </c>
      <c r="F508" s="232">
        <v>50.85</v>
      </c>
      <c r="G508" s="232">
        <v>49.1</v>
      </c>
      <c r="H508" s="232">
        <v>54.699999999999996</v>
      </c>
      <c r="I508" s="232">
        <v>56.449999999999996</v>
      </c>
      <c r="J508" s="232">
        <v>57.499999999999993</v>
      </c>
      <c r="K508" s="231">
        <v>55.4</v>
      </c>
      <c r="L508" s="231">
        <v>52.6</v>
      </c>
      <c r="M508" s="231">
        <v>758.02021000000002</v>
      </c>
      <c r="N508" s="1"/>
      <c r="O508" s="1"/>
    </row>
    <row r="509" spans="1:15" ht="12.75" customHeight="1">
      <c r="A509" s="30">
        <v>499</v>
      </c>
      <c r="B509" s="217" t="s">
        <v>799</v>
      </c>
      <c r="C509" s="217">
        <v>464.25</v>
      </c>
      <c r="D509" s="242">
        <v>464.60000000000008</v>
      </c>
      <c r="E509" s="232">
        <v>459.75000000000017</v>
      </c>
      <c r="F509" s="232">
        <v>455.25000000000011</v>
      </c>
      <c r="G509" s="232">
        <v>450.4000000000002</v>
      </c>
      <c r="H509" s="232">
        <v>469.10000000000014</v>
      </c>
      <c r="I509" s="232">
        <v>473.95000000000005</v>
      </c>
      <c r="J509" s="232">
        <v>478.4500000000001</v>
      </c>
      <c r="K509" s="231">
        <v>469.45</v>
      </c>
      <c r="L509" s="231">
        <v>460.1</v>
      </c>
      <c r="M509" s="231">
        <v>7.1521699999999999</v>
      </c>
      <c r="N509" s="1"/>
      <c r="O509" s="1"/>
    </row>
    <row r="510" spans="1:15" ht="12.75" customHeight="1">
      <c r="A510" s="265">
        <v>500</v>
      </c>
      <c r="B510" s="217" t="s">
        <v>510</v>
      </c>
      <c r="C510" s="242">
        <v>1447.55</v>
      </c>
      <c r="D510" s="232">
        <v>1449.2166666666665</v>
      </c>
      <c r="E510" s="232">
        <v>1436.133333333333</v>
      </c>
      <c r="F510" s="232">
        <v>1424.7166666666665</v>
      </c>
      <c r="G510" s="232">
        <v>1411.633333333333</v>
      </c>
      <c r="H510" s="232">
        <v>1460.633333333333</v>
      </c>
      <c r="I510" s="232">
        <v>1473.7166666666665</v>
      </c>
      <c r="J510" s="231">
        <v>1485.133333333333</v>
      </c>
      <c r="K510" s="231">
        <v>1462.3</v>
      </c>
      <c r="L510" s="231">
        <v>1437.8</v>
      </c>
      <c r="M510" s="217">
        <v>0.34378999999999998</v>
      </c>
      <c r="N510" s="1"/>
      <c r="O510" s="1"/>
    </row>
    <row r="511" spans="1:15" ht="12.75" customHeight="1">
      <c r="A511" s="217">
        <v>501</v>
      </c>
      <c r="B511" s="217" t="s">
        <v>511</v>
      </c>
      <c r="C511" s="217">
        <v>1459.35</v>
      </c>
      <c r="D511" s="242">
        <v>1449.8666666666668</v>
      </c>
      <c r="E511" s="232">
        <v>1433.7333333333336</v>
      </c>
      <c r="F511" s="232">
        <v>1408.1166666666668</v>
      </c>
      <c r="G511" s="232">
        <v>1391.9833333333336</v>
      </c>
      <c r="H511" s="232">
        <v>1475.4833333333336</v>
      </c>
      <c r="I511" s="232">
        <v>1491.6166666666668</v>
      </c>
      <c r="J511" s="232">
        <v>1517.2333333333336</v>
      </c>
      <c r="K511" s="231">
        <v>1466</v>
      </c>
      <c r="L511" s="231">
        <v>1424.25</v>
      </c>
      <c r="M511" s="231">
        <v>0.29736000000000001</v>
      </c>
      <c r="N511" s="1"/>
      <c r="O511" s="1"/>
    </row>
    <row r="512" spans="1:15" ht="12.75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61" t="s">
        <v>281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6" t="s">
        <v>211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6" t="s">
        <v>212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6" t="s">
        <v>213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46" t="s">
        <v>214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46" t="s">
        <v>215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65" t="s">
        <v>217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5" t="s">
        <v>218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5" t="s">
        <v>219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5" t="s">
        <v>220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65" t="s">
        <v>221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65" t="s">
        <v>222</v>
      </c>
      <c r="N529" s="1"/>
      <c r="O529" s="1"/>
    </row>
    <row r="530" spans="1:15" ht="12.75" customHeight="1">
      <c r="A530" s="65" t="s">
        <v>223</v>
      </c>
      <c r="N530" s="1"/>
      <c r="O530" s="1"/>
    </row>
    <row r="531" spans="1:15" ht="12.75" customHeight="1">
      <c r="A531" s="65" t="s">
        <v>224</v>
      </c>
      <c r="N531" s="1"/>
      <c r="O531" s="1"/>
    </row>
    <row r="532" spans="1:15" ht="12.75" customHeight="1">
      <c r="A532" s="65" t="s">
        <v>225</v>
      </c>
      <c r="N532" s="1"/>
      <c r="O532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466"/>
  <sheetViews>
    <sheetView zoomScale="85" zoomScaleNormal="85" workbookViewId="0">
      <pane ySplit="9" topLeftCell="A10" activePane="bottomLeft" state="frozen"/>
      <selection pane="bottomLeft" activeCell="D18" sqref="D18"/>
    </sheetView>
  </sheetViews>
  <sheetFormatPr defaultColWidth="17.285156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35" width="9.28515625" customWidth="1"/>
  </cols>
  <sheetData>
    <row r="1" spans="1:35" ht="12" customHeight="1">
      <c r="A1" s="69" t="s">
        <v>283</v>
      </c>
      <c r="B1" s="70"/>
      <c r="C1" s="71"/>
      <c r="D1" s="72"/>
      <c r="E1" s="70"/>
      <c r="F1" s="70"/>
      <c r="G1" s="70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  <c r="AD1" s="73"/>
      <c r="AE1" s="73"/>
      <c r="AF1" s="73"/>
      <c r="AG1" s="73"/>
      <c r="AH1" s="73"/>
      <c r="AI1" s="73"/>
    </row>
    <row r="2" spans="1:35" ht="12.75" customHeight="1">
      <c r="A2" s="74"/>
      <c r="B2" s="75"/>
      <c r="C2" s="76"/>
      <c r="D2" s="77"/>
      <c r="E2" s="75"/>
      <c r="F2" s="75"/>
      <c r="G2" s="75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3"/>
      <c r="AI2" s="73"/>
    </row>
    <row r="3" spans="1:35" ht="12.75" customHeight="1">
      <c r="A3" s="74"/>
      <c r="B3" s="75"/>
      <c r="C3" s="76"/>
      <c r="D3" s="77"/>
      <c r="E3" s="75"/>
      <c r="F3" s="75"/>
      <c r="G3" s="75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</row>
    <row r="4" spans="1:35" ht="12.75" customHeight="1">
      <c r="A4" s="74"/>
      <c r="B4" s="75"/>
      <c r="C4" s="76"/>
      <c r="D4" s="77"/>
      <c r="E4" s="75"/>
      <c r="F4" s="75"/>
      <c r="G4" s="75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</row>
    <row r="5" spans="1:35" ht="6" customHeight="1">
      <c r="A5" s="394"/>
      <c r="B5" s="395"/>
      <c r="C5" s="394"/>
      <c r="D5" s="395"/>
      <c r="E5" s="70"/>
      <c r="F5" s="70"/>
      <c r="G5" s="70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</row>
    <row r="6" spans="1:35" ht="26.25" customHeight="1">
      <c r="A6" s="73"/>
      <c r="B6" s="78"/>
      <c r="C6" s="66"/>
      <c r="D6" s="66"/>
      <c r="E6" s="240" t="s">
        <v>282</v>
      </c>
      <c r="F6" s="70"/>
      <c r="G6" s="70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/>
      <c r="AG6" s="73"/>
      <c r="AH6" s="73"/>
      <c r="AI6" s="73"/>
    </row>
    <row r="7" spans="1:35" ht="16.5" customHeight="1">
      <c r="A7" s="79" t="s">
        <v>512</v>
      </c>
      <c r="B7" s="396" t="s">
        <v>513</v>
      </c>
      <c r="C7" s="395"/>
      <c r="D7" s="7">
        <f>Main!B10</f>
        <v>44980</v>
      </c>
      <c r="E7" s="80"/>
      <c r="F7" s="70"/>
      <c r="G7" s="81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3"/>
      <c r="AE7" s="73"/>
      <c r="AF7" s="73"/>
      <c r="AG7" s="73"/>
      <c r="AH7" s="73"/>
      <c r="AI7" s="73"/>
    </row>
    <row r="8" spans="1:35" ht="12.75" customHeight="1">
      <c r="A8" s="69"/>
      <c r="B8" s="70"/>
      <c r="C8" s="71"/>
      <c r="D8" s="72"/>
      <c r="E8" s="80"/>
      <c r="F8" s="80"/>
      <c r="G8" s="80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3"/>
      <c r="AE8" s="73"/>
      <c r="AF8" s="73"/>
      <c r="AG8" s="73"/>
      <c r="AH8" s="73"/>
      <c r="AI8" s="73"/>
    </row>
    <row r="9" spans="1:35" ht="51">
      <c r="A9" s="82" t="s">
        <v>514</v>
      </c>
      <c r="B9" s="83" t="s">
        <v>515</v>
      </c>
      <c r="C9" s="83" t="s">
        <v>516</v>
      </c>
      <c r="D9" s="83" t="s">
        <v>517</v>
      </c>
      <c r="E9" s="83" t="s">
        <v>518</v>
      </c>
      <c r="F9" s="83" t="s">
        <v>519</v>
      </c>
      <c r="G9" s="83" t="s">
        <v>520</v>
      </c>
      <c r="H9" s="83" t="s">
        <v>521</v>
      </c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3"/>
      <c r="AI9" s="73"/>
    </row>
    <row r="10" spans="1:35" ht="12.75" customHeight="1">
      <c r="A10" s="84">
        <v>44979</v>
      </c>
      <c r="B10" s="29">
        <v>539773</v>
      </c>
      <c r="C10" s="28" t="s">
        <v>1053</v>
      </c>
      <c r="D10" s="28" t="s">
        <v>1022</v>
      </c>
      <c r="E10" s="28" t="s">
        <v>522</v>
      </c>
      <c r="F10" s="85">
        <v>1121738</v>
      </c>
      <c r="G10" s="29">
        <v>4.13</v>
      </c>
      <c r="H10" s="29" t="s">
        <v>302</v>
      </c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</row>
    <row r="11" spans="1:35" ht="12.75" customHeight="1">
      <c r="A11" s="84">
        <v>44979</v>
      </c>
      <c r="B11" s="29">
        <v>539773</v>
      </c>
      <c r="C11" s="28" t="s">
        <v>1053</v>
      </c>
      <c r="D11" s="28" t="s">
        <v>1022</v>
      </c>
      <c r="E11" s="28" t="s">
        <v>523</v>
      </c>
      <c r="F11" s="85">
        <v>1121738</v>
      </c>
      <c r="G11" s="29">
        <v>4.18</v>
      </c>
      <c r="H11" s="29" t="s">
        <v>302</v>
      </c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3"/>
    </row>
    <row r="12" spans="1:35" ht="12.75" customHeight="1">
      <c r="A12" s="84">
        <v>44979</v>
      </c>
      <c r="B12" s="29">
        <v>539773</v>
      </c>
      <c r="C12" s="28" t="s">
        <v>1053</v>
      </c>
      <c r="D12" s="28" t="s">
        <v>1054</v>
      </c>
      <c r="E12" s="28" t="s">
        <v>523</v>
      </c>
      <c r="F12" s="85">
        <v>322472</v>
      </c>
      <c r="G12" s="29">
        <v>4.3600000000000003</v>
      </c>
      <c r="H12" s="29" t="s">
        <v>302</v>
      </c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3"/>
      <c r="AE12" s="73"/>
      <c r="AF12" s="73"/>
      <c r="AG12" s="73"/>
      <c r="AH12" s="73"/>
      <c r="AI12" s="73"/>
    </row>
    <row r="13" spans="1:35" ht="12.75" customHeight="1">
      <c r="A13" s="84">
        <v>44979</v>
      </c>
      <c r="B13" s="29">
        <v>539773</v>
      </c>
      <c r="C13" s="28" t="s">
        <v>1053</v>
      </c>
      <c r="D13" s="28" t="s">
        <v>1054</v>
      </c>
      <c r="E13" s="28" t="s">
        <v>522</v>
      </c>
      <c r="F13" s="85">
        <v>1544725</v>
      </c>
      <c r="G13" s="29">
        <v>4.16</v>
      </c>
      <c r="H13" s="29" t="s">
        <v>302</v>
      </c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3"/>
      <c r="AE13" s="73"/>
      <c r="AF13" s="73"/>
      <c r="AG13" s="73"/>
      <c r="AH13" s="73"/>
      <c r="AI13" s="73"/>
    </row>
    <row r="14" spans="1:35" ht="12.75" customHeight="1">
      <c r="A14" s="84">
        <v>44979</v>
      </c>
      <c r="B14" s="29">
        <v>532386</v>
      </c>
      <c r="C14" s="28" t="s">
        <v>1055</v>
      </c>
      <c r="D14" s="28" t="s">
        <v>1056</v>
      </c>
      <c r="E14" s="28" t="s">
        <v>522</v>
      </c>
      <c r="F14" s="85">
        <v>85500</v>
      </c>
      <c r="G14" s="29">
        <v>14.12</v>
      </c>
      <c r="H14" s="29" t="s">
        <v>302</v>
      </c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73"/>
      <c r="AF14" s="73"/>
      <c r="AG14" s="73"/>
      <c r="AH14" s="73"/>
      <c r="AI14" s="73"/>
    </row>
    <row r="15" spans="1:35" ht="12.75" customHeight="1">
      <c r="A15" s="84">
        <v>44979</v>
      </c>
      <c r="B15" s="29">
        <v>532386</v>
      </c>
      <c r="C15" s="28" t="s">
        <v>1055</v>
      </c>
      <c r="D15" s="28" t="s">
        <v>1057</v>
      </c>
      <c r="E15" s="28" t="s">
        <v>523</v>
      </c>
      <c r="F15" s="85">
        <v>80000</v>
      </c>
      <c r="G15" s="29">
        <v>14.1</v>
      </c>
      <c r="H15" s="29" t="s">
        <v>302</v>
      </c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3"/>
      <c r="AE15" s="73"/>
      <c r="AF15" s="73"/>
      <c r="AG15" s="73"/>
      <c r="AH15" s="73"/>
      <c r="AI15" s="73"/>
    </row>
    <row r="16" spans="1:35" ht="12.75" customHeight="1">
      <c r="A16" s="84">
        <v>44979</v>
      </c>
      <c r="B16" s="29">
        <v>543435</v>
      </c>
      <c r="C16" s="28" t="s">
        <v>1058</v>
      </c>
      <c r="D16" s="28" t="s">
        <v>1059</v>
      </c>
      <c r="E16" s="28" t="s">
        <v>522</v>
      </c>
      <c r="F16" s="85">
        <v>15000</v>
      </c>
      <c r="G16" s="29">
        <v>240</v>
      </c>
      <c r="H16" s="29" t="s">
        <v>302</v>
      </c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3"/>
      <c r="AE16" s="73"/>
      <c r="AF16" s="73"/>
      <c r="AG16" s="73"/>
      <c r="AH16" s="73"/>
      <c r="AI16" s="73"/>
    </row>
    <row r="17" spans="1:35" ht="12.75" customHeight="1">
      <c r="A17" s="84">
        <v>44979</v>
      </c>
      <c r="B17" s="29">
        <v>543435</v>
      </c>
      <c r="C17" s="28" t="s">
        <v>1058</v>
      </c>
      <c r="D17" s="28" t="s">
        <v>994</v>
      </c>
      <c r="E17" s="28" t="s">
        <v>523</v>
      </c>
      <c r="F17" s="85">
        <v>13500</v>
      </c>
      <c r="G17" s="29">
        <v>240.01</v>
      </c>
      <c r="H17" s="29" t="s">
        <v>302</v>
      </c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73"/>
      <c r="AE17" s="73"/>
      <c r="AF17" s="73"/>
      <c r="AG17" s="73"/>
      <c r="AH17" s="73"/>
      <c r="AI17" s="73"/>
    </row>
    <row r="18" spans="1:35" ht="12.75" customHeight="1">
      <c r="A18" s="84">
        <v>44979</v>
      </c>
      <c r="B18" s="29">
        <v>539559</v>
      </c>
      <c r="C18" s="28" t="s">
        <v>1060</v>
      </c>
      <c r="D18" s="28" t="s">
        <v>1061</v>
      </c>
      <c r="E18" s="28" t="s">
        <v>523</v>
      </c>
      <c r="F18" s="85">
        <v>250000</v>
      </c>
      <c r="G18" s="29">
        <v>17.100000000000001</v>
      </c>
      <c r="H18" s="29" t="s">
        <v>302</v>
      </c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3"/>
      <c r="AE18" s="73"/>
      <c r="AF18" s="73"/>
      <c r="AG18" s="73"/>
      <c r="AH18" s="73"/>
      <c r="AI18" s="73"/>
    </row>
    <row r="19" spans="1:35" ht="12.75" customHeight="1">
      <c r="A19" s="84">
        <v>44979</v>
      </c>
      <c r="B19" s="29">
        <v>539559</v>
      </c>
      <c r="C19" s="28" t="s">
        <v>1060</v>
      </c>
      <c r="D19" s="28" t="s">
        <v>1062</v>
      </c>
      <c r="E19" s="28" t="s">
        <v>523</v>
      </c>
      <c r="F19" s="85">
        <v>300000</v>
      </c>
      <c r="G19" s="29">
        <v>17.100000000000001</v>
      </c>
      <c r="H19" s="29" t="s">
        <v>302</v>
      </c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73"/>
      <c r="X19" s="73"/>
      <c r="Y19" s="73"/>
      <c r="Z19" s="73"/>
      <c r="AA19" s="73"/>
      <c r="AB19" s="73"/>
      <c r="AC19" s="73"/>
      <c r="AD19" s="73"/>
      <c r="AE19" s="73"/>
      <c r="AF19" s="73"/>
      <c r="AG19" s="73"/>
      <c r="AH19" s="73"/>
      <c r="AI19" s="73"/>
    </row>
    <row r="20" spans="1:35" ht="12.75" customHeight="1">
      <c r="A20" s="84">
        <v>44979</v>
      </c>
      <c r="B20" s="29">
        <v>539559</v>
      </c>
      <c r="C20" s="28" t="s">
        <v>1060</v>
      </c>
      <c r="D20" s="28" t="s">
        <v>1063</v>
      </c>
      <c r="E20" s="28" t="s">
        <v>522</v>
      </c>
      <c r="F20" s="85">
        <v>700000</v>
      </c>
      <c r="G20" s="29">
        <v>15.5</v>
      </c>
      <c r="H20" s="29" t="s">
        <v>302</v>
      </c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3"/>
      <c r="Y20" s="73"/>
      <c r="Z20" s="73"/>
      <c r="AA20" s="73"/>
      <c r="AB20" s="73"/>
      <c r="AC20" s="73"/>
      <c r="AD20" s="73"/>
      <c r="AE20" s="73"/>
      <c r="AF20" s="73"/>
      <c r="AG20" s="73"/>
      <c r="AH20" s="73"/>
      <c r="AI20" s="73"/>
    </row>
    <row r="21" spans="1:35" ht="12.75" customHeight="1">
      <c r="A21" s="84">
        <v>44979</v>
      </c>
      <c r="B21" s="29">
        <v>539559</v>
      </c>
      <c r="C21" s="28" t="s">
        <v>1060</v>
      </c>
      <c r="D21" s="28" t="s">
        <v>1064</v>
      </c>
      <c r="E21" s="28" t="s">
        <v>523</v>
      </c>
      <c r="F21" s="85">
        <v>477980</v>
      </c>
      <c r="G21" s="29">
        <v>17.100000000000001</v>
      </c>
      <c r="H21" s="29" t="s">
        <v>302</v>
      </c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3"/>
      <c r="AE21" s="73"/>
      <c r="AF21" s="73"/>
      <c r="AG21" s="73"/>
      <c r="AH21" s="73"/>
      <c r="AI21" s="73"/>
    </row>
    <row r="22" spans="1:35" ht="12.75" customHeight="1">
      <c r="A22" s="84">
        <v>44979</v>
      </c>
      <c r="B22" s="29">
        <v>539559</v>
      </c>
      <c r="C22" s="28" t="s">
        <v>1060</v>
      </c>
      <c r="D22" s="28" t="s">
        <v>1065</v>
      </c>
      <c r="E22" s="28" t="s">
        <v>523</v>
      </c>
      <c r="F22" s="85">
        <v>322521</v>
      </c>
      <c r="G22" s="29">
        <v>17.100000000000001</v>
      </c>
      <c r="H22" s="29" t="s">
        <v>302</v>
      </c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3"/>
      <c r="AE22" s="73"/>
      <c r="AF22" s="73"/>
      <c r="AG22" s="73"/>
      <c r="AH22" s="73"/>
      <c r="AI22" s="73"/>
    </row>
    <row r="23" spans="1:35" ht="12.75" customHeight="1">
      <c r="A23" s="84">
        <v>44979</v>
      </c>
      <c r="B23" s="29">
        <v>539405</v>
      </c>
      <c r="C23" s="28" t="s">
        <v>1066</v>
      </c>
      <c r="D23" s="28" t="s">
        <v>1067</v>
      </c>
      <c r="E23" s="28" t="s">
        <v>523</v>
      </c>
      <c r="F23" s="85">
        <v>19596</v>
      </c>
      <c r="G23" s="29">
        <v>17.850000000000001</v>
      </c>
      <c r="H23" s="29" t="s">
        <v>302</v>
      </c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3"/>
      <c r="AE23" s="73"/>
      <c r="AF23" s="73"/>
      <c r="AG23" s="73"/>
      <c r="AH23" s="73"/>
      <c r="AI23" s="73"/>
    </row>
    <row r="24" spans="1:35" ht="12.75" customHeight="1">
      <c r="A24" s="84">
        <v>44979</v>
      </c>
      <c r="B24" s="29">
        <v>539405</v>
      </c>
      <c r="C24" s="28" t="s">
        <v>1066</v>
      </c>
      <c r="D24" s="28" t="s">
        <v>1068</v>
      </c>
      <c r="E24" s="28" t="s">
        <v>523</v>
      </c>
      <c r="F24" s="85">
        <v>20000</v>
      </c>
      <c r="G24" s="29">
        <v>17.899999999999999</v>
      </c>
      <c r="H24" s="29" t="s">
        <v>302</v>
      </c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3"/>
      <c r="AE24" s="73"/>
      <c r="AF24" s="73"/>
      <c r="AG24" s="73"/>
      <c r="AH24" s="73"/>
      <c r="AI24" s="73"/>
    </row>
    <row r="25" spans="1:35" ht="12.75" customHeight="1">
      <c r="A25" s="84">
        <v>44979</v>
      </c>
      <c r="B25" s="29">
        <v>539405</v>
      </c>
      <c r="C25" s="28" t="s">
        <v>1066</v>
      </c>
      <c r="D25" s="28" t="s">
        <v>1069</v>
      </c>
      <c r="E25" s="28" t="s">
        <v>522</v>
      </c>
      <c r="F25" s="85">
        <v>25000</v>
      </c>
      <c r="G25" s="29">
        <v>17.88</v>
      </c>
      <c r="H25" s="29" t="s">
        <v>302</v>
      </c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3"/>
      <c r="AE25" s="73"/>
      <c r="AF25" s="73"/>
      <c r="AG25" s="73"/>
      <c r="AH25" s="73"/>
      <c r="AI25" s="73"/>
    </row>
    <row r="26" spans="1:35" ht="12.75" customHeight="1">
      <c r="A26" s="84">
        <v>44979</v>
      </c>
      <c r="B26" s="29">
        <v>540811</v>
      </c>
      <c r="C26" s="28" t="s">
        <v>1070</v>
      </c>
      <c r="D26" s="28" t="s">
        <v>1071</v>
      </c>
      <c r="E26" s="28" t="s">
        <v>523</v>
      </c>
      <c r="F26" s="85">
        <v>100000</v>
      </c>
      <c r="G26" s="29">
        <v>13.99</v>
      </c>
      <c r="H26" s="29" t="s">
        <v>302</v>
      </c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</row>
    <row r="27" spans="1:35" ht="12.75" customHeight="1">
      <c r="A27" s="84">
        <v>44979</v>
      </c>
      <c r="B27" s="29">
        <v>540811</v>
      </c>
      <c r="C27" s="28" t="s">
        <v>1070</v>
      </c>
      <c r="D27" s="28" t="s">
        <v>1072</v>
      </c>
      <c r="E27" s="28" t="s">
        <v>522</v>
      </c>
      <c r="F27" s="85">
        <v>80000</v>
      </c>
      <c r="G27" s="29">
        <v>13.99</v>
      </c>
      <c r="H27" s="29" t="s">
        <v>302</v>
      </c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73"/>
      <c r="T27" s="73"/>
      <c r="U27" s="73"/>
      <c r="V27" s="73"/>
      <c r="W27" s="73"/>
      <c r="X27" s="73"/>
      <c r="Y27" s="73"/>
      <c r="Z27" s="73"/>
      <c r="AA27" s="73"/>
      <c r="AB27" s="73"/>
      <c r="AC27" s="73"/>
      <c r="AD27" s="73"/>
      <c r="AE27" s="73"/>
      <c r="AF27" s="73"/>
      <c r="AG27" s="73"/>
      <c r="AH27" s="73"/>
      <c r="AI27" s="73"/>
    </row>
    <row r="28" spans="1:35" ht="12.75" customHeight="1">
      <c r="A28" s="84">
        <v>44979</v>
      </c>
      <c r="B28" s="29">
        <v>540266</v>
      </c>
      <c r="C28" s="28" t="s">
        <v>1012</v>
      </c>
      <c r="D28" s="28" t="s">
        <v>1013</v>
      </c>
      <c r="E28" s="28" t="s">
        <v>523</v>
      </c>
      <c r="F28" s="85">
        <v>40000</v>
      </c>
      <c r="G28" s="29">
        <v>41.06</v>
      </c>
      <c r="H28" s="29" t="s">
        <v>302</v>
      </c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73"/>
      <c r="V28" s="73"/>
      <c r="W28" s="73"/>
      <c r="X28" s="73"/>
      <c r="Y28" s="73"/>
      <c r="Z28" s="73"/>
      <c r="AA28" s="73"/>
      <c r="AB28" s="73"/>
      <c r="AC28" s="73"/>
      <c r="AD28" s="73"/>
      <c r="AE28" s="73"/>
      <c r="AF28" s="73"/>
      <c r="AG28" s="73"/>
      <c r="AH28" s="73"/>
      <c r="AI28" s="73"/>
    </row>
    <row r="29" spans="1:35" ht="12.75" customHeight="1">
      <c r="A29" s="84">
        <v>44979</v>
      </c>
      <c r="B29" s="29">
        <v>540266</v>
      </c>
      <c r="C29" s="28" t="s">
        <v>1012</v>
      </c>
      <c r="D29" s="28" t="s">
        <v>1014</v>
      </c>
      <c r="E29" s="28" t="s">
        <v>523</v>
      </c>
      <c r="F29" s="85">
        <v>40000</v>
      </c>
      <c r="G29" s="29">
        <v>41.05</v>
      </c>
      <c r="H29" s="29" t="s">
        <v>302</v>
      </c>
      <c r="I29" s="73"/>
      <c r="J29" s="73"/>
      <c r="K29" s="73"/>
      <c r="L29" s="73"/>
      <c r="M29" s="73"/>
      <c r="N29" s="73"/>
      <c r="O29" s="73"/>
      <c r="P29" s="73"/>
      <c r="Q29" s="73"/>
      <c r="R29" s="73"/>
      <c r="S29" s="73"/>
      <c r="T29" s="73"/>
      <c r="U29" s="73"/>
      <c r="V29" s="73"/>
      <c r="W29" s="73"/>
      <c r="X29" s="73"/>
      <c r="Y29" s="73"/>
      <c r="Z29" s="73"/>
      <c r="AA29" s="73"/>
      <c r="AB29" s="73"/>
      <c r="AC29" s="73"/>
      <c r="AD29" s="73"/>
      <c r="AE29" s="73"/>
      <c r="AF29" s="73"/>
      <c r="AG29" s="73"/>
      <c r="AH29" s="73"/>
      <c r="AI29" s="73"/>
    </row>
    <row r="30" spans="1:35" ht="12.75" customHeight="1">
      <c r="A30" s="84">
        <v>44979</v>
      </c>
      <c r="B30" s="29">
        <v>531913</v>
      </c>
      <c r="C30" s="28" t="s">
        <v>967</v>
      </c>
      <c r="D30" s="28" t="s">
        <v>1015</v>
      </c>
      <c r="E30" s="28" t="s">
        <v>523</v>
      </c>
      <c r="F30" s="85">
        <v>30658</v>
      </c>
      <c r="G30" s="29">
        <v>11.7</v>
      </c>
      <c r="H30" s="29" t="s">
        <v>302</v>
      </c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3"/>
      <c r="AE30" s="73"/>
      <c r="AF30" s="73"/>
      <c r="AG30" s="73"/>
      <c r="AH30" s="73"/>
      <c r="AI30" s="73"/>
    </row>
    <row r="31" spans="1:35" ht="12.75" customHeight="1">
      <c r="A31" s="84">
        <v>44979</v>
      </c>
      <c r="B31" s="29">
        <v>531913</v>
      </c>
      <c r="C31" s="28" t="s">
        <v>967</v>
      </c>
      <c r="D31" s="28" t="s">
        <v>1016</v>
      </c>
      <c r="E31" s="28" t="s">
        <v>523</v>
      </c>
      <c r="F31" s="85">
        <v>40814</v>
      </c>
      <c r="G31" s="29">
        <v>11.7</v>
      </c>
      <c r="H31" s="29" t="s">
        <v>302</v>
      </c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73"/>
      <c r="V31" s="73"/>
      <c r="W31" s="73"/>
      <c r="X31" s="73"/>
      <c r="Y31" s="73"/>
      <c r="Z31" s="73"/>
      <c r="AA31" s="73"/>
      <c r="AB31" s="73"/>
      <c r="AC31" s="73"/>
      <c r="AD31" s="73"/>
      <c r="AE31" s="73"/>
      <c r="AF31" s="73"/>
      <c r="AG31" s="73"/>
      <c r="AH31" s="73"/>
      <c r="AI31" s="73"/>
    </row>
    <row r="32" spans="1:35" ht="12.75" customHeight="1">
      <c r="A32" s="84">
        <v>44979</v>
      </c>
      <c r="B32" s="29">
        <v>530663</v>
      </c>
      <c r="C32" s="28" t="s">
        <v>1073</v>
      </c>
      <c r="D32" s="28" t="s">
        <v>1074</v>
      </c>
      <c r="E32" s="28" t="s">
        <v>523</v>
      </c>
      <c r="F32" s="85">
        <v>326595</v>
      </c>
      <c r="G32" s="29">
        <v>2.25</v>
      </c>
      <c r="H32" s="29" t="s">
        <v>302</v>
      </c>
      <c r="I32" s="73"/>
      <c r="J32" s="73"/>
      <c r="K32" s="73"/>
      <c r="L32" s="73"/>
      <c r="M32" s="73"/>
      <c r="N32" s="73"/>
      <c r="O32" s="73"/>
      <c r="P32" s="73"/>
      <c r="Q32" s="73"/>
      <c r="R32" s="73"/>
      <c r="S32" s="73"/>
      <c r="T32" s="73"/>
      <c r="U32" s="73"/>
      <c r="V32" s="73"/>
      <c r="W32" s="73"/>
      <c r="X32" s="73"/>
      <c r="Y32" s="73"/>
      <c r="Z32" s="73"/>
      <c r="AA32" s="73"/>
      <c r="AB32" s="73"/>
      <c r="AC32" s="73"/>
      <c r="AD32" s="73"/>
      <c r="AE32" s="73"/>
      <c r="AF32" s="73"/>
      <c r="AG32" s="73"/>
      <c r="AH32" s="73"/>
      <c r="AI32" s="73"/>
    </row>
    <row r="33" spans="1:35" ht="12.75" customHeight="1">
      <c r="A33" s="84">
        <v>44979</v>
      </c>
      <c r="B33" s="29">
        <v>530663</v>
      </c>
      <c r="C33" s="28" t="s">
        <v>1073</v>
      </c>
      <c r="D33" s="28" t="s">
        <v>1075</v>
      </c>
      <c r="E33" s="28" t="s">
        <v>522</v>
      </c>
      <c r="F33" s="85">
        <v>531885</v>
      </c>
      <c r="G33" s="29">
        <v>2.19</v>
      </c>
      <c r="H33" s="29" t="s">
        <v>302</v>
      </c>
      <c r="I33" s="73"/>
      <c r="J33" s="73"/>
      <c r="K33" s="73"/>
      <c r="L33" s="73"/>
      <c r="M33" s="73"/>
      <c r="N33" s="73"/>
      <c r="O33" s="73"/>
      <c r="P33" s="73"/>
      <c r="Q33" s="73"/>
      <c r="R33" s="73"/>
      <c r="S33" s="73"/>
      <c r="T33" s="73"/>
      <c r="U33" s="73"/>
      <c r="V33" s="73"/>
      <c r="W33" s="73"/>
      <c r="X33" s="73"/>
      <c r="Y33" s="73"/>
      <c r="Z33" s="73"/>
      <c r="AA33" s="73"/>
      <c r="AB33" s="73"/>
      <c r="AC33" s="73"/>
      <c r="AD33" s="73"/>
      <c r="AE33" s="73"/>
      <c r="AF33" s="73"/>
      <c r="AG33" s="73"/>
      <c r="AH33" s="73"/>
      <c r="AI33" s="73"/>
    </row>
    <row r="34" spans="1:35" ht="12.75" customHeight="1">
      <c r="A34" s="84">
        <v>44979</v>
      </c>
      <c r="B34" s="29">
        <v>530663</v>
      </c>
      <c r="C34" s="28" t="s">
        <v>1073</v>
      </c>
      <c r="D34" s="28" t="s">
        <v>1076</v>
      </c>
      <c r="E34" s="28" t="s">
        <v>523</v>
      </c>
      <c r="F34" s="85">
        <v>249501</v>
      </c>
      <c r="G34" s="29">
        <v>2.17</v>
      </c>
      <c r="H34" s="29" t="s">
        <v>302</v>
      </c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/>
      <c r="T34" s="73"/>
      <c r="U34" s="73"/>
      <c r="V34" s="73"/>
      <c r="W34" s="73"/>
      <c r="X34" s="73"/>
      <c r="Y34" s="73"/>
      <c r="Z34" s="73"/>
      <c r="AA34" s="73"/>
      <c r="AB34" s="73"/>
      <c r="AC34" s="73"/>
      <c r="AD34" s="73"/>
      <c r="AE34" s="73"/>
      <c r="AF34" s="73"/>
      <c r="AG34" s="73"/>
      <c r="AH34" s="73"/>
      <c r="AI34" s="73"/>
    </row>
    <row r="35" spans="1:35" ht="12.75" customHeight="1">
      <c r="A35" s="84">
        <v>44979</v>
      </c>
      <c r="B35" s="29">
        <v>530663</v>
      </c>
      <c r="C35" s="28" t="s">
        <v>1073</v>
      </c>
      <c r="D35" s="28" t="s">
        <v>1077</v>
      </c>
      <c r="E35" s="28" t="s">
        <v>523</v>
      </c>
      <c r="F35" s="85">
        <v>268314</v>
      </c>
      <c r="G35" s="29">
        <v>2.23</v>
      </c>
      <c r="H35" s="29" t="s">
        <v>302</v>
      </c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3"/>
      <c r="AE35" s="73"/>
      <c r="AF35" s="73"/>
      <c r="AG35" s="73"/>
      <c r="AH35" s="73"/>
      <c r="AI35" s="73"/>
    </row>
    <row r="36" spans="1:35" ht="12.75" customHeight="1">
      <c r="A36" s="84">
        <v>44979</v>
      </c>
      <c r="B36" s="29">
        <v>530663</v>
      </c>
      <c r="C36" s="28" t="s">
        <v>1073</v>
      </c>
      <c r="D36" s="28" t="s">
        <v>1077</v>
      </c>
      <c r="E36" s="28" t="s">
        <v>522</v>
      </c>
      <c r="F36" s="85">
        <v>18</v>
      </c>
      <c r="G36" s="29">
        <v>2.21</v>
      </c>
      <c r="H36" s="29" t="s">
        <v>302</v>
      </c>
      <c r="I36" s="73"/>
      <c r="J36" s="73"/>
      <c r="K36" s="73"/>
      <c r="L36" s="73"/>
      <c r="M36" s="73"/>
      <c r="N36" s="73"/>
      <c r="O36" s="73"/>
      <c r="P36" s="73"/>
      <c r="Q36" s="73"/>
      <c r="R36" s="73"/>
      <c r="S36" s="73"/>
      <c r="T36" s="73"/>
      <c r="U36" s="73"/>
      <c r="V36" s="73"/>
      <c r="W36" s="73"/>
      <c r="X36" s="73"/>
      <c r="Y36" s="73"/>
      <c r="Z36" s="73"/>
      <c r="AA36" s="73"/>
      <c r="AB36" s="73"/>
      <c r="AC36" s="73"/>
      <c r="AD36" s="73"/>
      <c r="AE36" s="73"/>
      <c r="AF36" s="73"/>
      <c r="AG36" s="73"/>
      <c r="AH36" s="73"/>
      <c r="AI36" s="73"/>
    </row>
    <row r="37" spans="1:35" ht="12.75" customHeight="1">
      <c r="A37" s="84">
        <v>44979</v>
      </c>
      <c r="B37" s="29">
        <v>530663</v>
      </c>
      <c r="C37" s="28" t="s">
        <v>1073</v>
      </c>
      <c r="D37" s="28" t="s">
        <v>1076</v>
      </c>
      <c r="E37" s="28" t="s">
        <v>522</v>
      </c>
      <c r="F37" s="85">
        <v>21775</v>
      </c>
      <c r="G37" s="29">
        <v>2.1800000000000002</v>
      </c>
      <c r="H37" s="29" t="s">
        <v>302</v>
      </c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73"/>
      <c r="AB37" s="73"/>
      <c r="AC37" s="73"/>
      <c r="AD37" s="73"/>
      <c r="AE37" s="73"/>
      <c r="AF37" s="73"/>
      <c r="AG37" s="73"/>
      <c r="AH37" s="73"/>
      <c r="AI37" s="73"/>
    </row>
    <row r="38" spans="1:35" ht="12.75" customHeight="1">
      <c r="A38" s="84">
        <v>44979</v>
      </c>
      <c r="B38" s="29">
        <v>526967</v>
      </c>
      <c r="C38" s="28" t="s">
        <v>968</v>
      </c>
      <c r="D38" s="28" t="s">
        <v>1078</v>
      </c>
      <c r="E38" s="28" t="s">
        <v>522</v>
      </c>
      <c r="F38" s="85">
        <v>57000</v>
      </c>
      <c r="G38" s="29">
        <v>10.050000000000001</v>
      </c>
      <c r="H38" s="29" t="s">
        <v>302</v>
      </c>
      <c r="I38" s="73"/>
      <c r="J38" s="73"/>
      <c r="K38" s="73"/>
      <c r="L38" s="73"/>
      <c r="M38" s="73"/>
      <c r="N38" s="73"/>
      <c r="O38" s="73"/>
      <c r="P38" s="73"/>
      <c r="Q38" s="73"/>
      <c r="R38" s="73"/>
      <c r="S38" s="73"/>
      <c r="T38" s="73"/>
      <c r="U38" s="73"/>
      <c r="V38" s="73"/>
      <c r="W38" s="73"/>
      <c r="X38" s="73"/>
      <c r="Y38" s="73"/>
      <c r="Z38" s="73"/>
      <c r="AA38" s="73"/>
      <c r="AB38" s="73"/>
      <c r="AC38" s="73"/>
      <c r="AD38" s="73"/>
      <c r="AE38" s="73"/>
      <c r="AF38" s="73"/>
      <c r="AG38" s="73"/>
      <c r="AH38" s="73"/>
      <c r="AI38" s="73"/>
    </row>
    <row r="39" spans="1:35" ht="12.75" customHeight="1">
      <c r="A39" s="84">
        <v>44979</v>
      </c>
      <c r="B39" s="29">
        <v>526967</v>
      </c>
      <c r="C39" s="28" t="s">
        <v>968</v>
      </c>
      <c r="D39" s="28" t="s">
        <v>990</v>
      </c>
      <c r="E39" s="28" t="s">
        <v>523</v>
      </c>
      <c r="F39" s="85">
        <v>50000</v>
      </c>
      <c r="G39" s="29">
        <v>10.5</v>
      </c>
      <c r="H39" s="29" t="s">
        <v>302</v>
      </c>
      <c r="I39" s="73"/>
      <c r="J39" s="73"/>
      <c r="K39" s="73"/>
      <c r="L39" s="73"/>
      <c r="M39" s="73"/>
      <c r="N39" s="73"/>
      <c r="O39" s="73"/>
      <c r="P39" s="73"/>
      <c r="Q39" s="73"/>
      <c r="R39" s="73"/>
      <c r="S39" s="73"/>
      <c r="T39" s="73"/>
      <c r="U39" s="73"/>
      <c r="V39" s="73"/>
      <c r="W39" s="73"/>
      <c r="X39" s="73"/>
      <c r="Y39" s="73"/>
      <c r="Z39" s="73"/>
      <c r="AA39" s="73"/>
      <c r="AB39" s="73"/>
      <c r="AC39" s="73"/>
      <c r="AD39" s="73"/>
      <c r="AE39" s="73"/>
      <c r="AF39" s="73"/>
      <c r="AG39" s="73"/>
      <c r="AH39" s="73"/>
      <c r="AI39" s="73"/>
    </row>
    <row r="40" spans="1:35" ht="12.75" customHeight="1">
      <c r="A40" s="84">
        <v>44979</v>
      </c>
      <c r="B40" s="29">
        <v>526967</v>
      </c>
      <c r="C40" s="28" t="s">
        <v>968</v>
      </c>
      <c r="D40" s="28" t="s">
        <v>969</v>
      </c>
      <c r="E40" s="28" t="s">
        <v>522</v>
      </c>
      <c r="F40" s="85">
        <v>49804</v>
      </c>
      <c r="G40" s="29">
        <v>10.61</v>
      </c>
      <c r="H40" s="29" t="s">
        <v>302</v>
      </c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3"/>
      <c r="AE40" s="73"/>
      <c r="AF40" s="73"/>
      <c r="AG40" s="73"/>
      <c r="AH40" s="73"/>
      <c r="AI40" s="73"/>
    </row>
    <row r="41" spans="1:35" ht="12.75" customHeight="1">
      <c r="A41" s="84">
        <v>44979</v>
      </c>
      <c r="B41" s="29">
        <v>526967</v>
      </c>
      <c r="C41" s="28" t="s">
        <v>968</v>
      </c>
      <c r="D41" s="28" t="s">
        <v>969</v>
      </c>
      <c r="E41" s="28" t="s">
        <v>523</v>
      </c>
      <c r="F41" s="85">
        <v>100000</v>
      </c>
      <c r="G41" s="29">
        <v>10.050000000000001</v>
      </c>
      <c r="H41" s="29" t="s">
        <v>302</v>
      </c>
      <c r="I41" s="73"/>
      <c r="J41" s="73"/>
      <c r="K41" s="73"/>
      <c r="L41" s="73"/>
      <c r="M41" s="73"/>
      <c r="N41" s="73"/>
      <c r="O41" s="73"/>
      <c r="P41" s="73"/>
      <c r="Q41" s="73"/>
      <c r="R41" s="73"/>
      <c r="S41" s="73"/>
      <c r="T41" s="73"/>
      <c r="U41" s="73"/>
      <c r="V41" s="73"/>
      <c r="W41" s="73"/>
      <c r="X41" s="73"/>
      <c r="Y41" s="73"/>
      <c r="Z41" s="73"/>
      <c r="AA41" s="73"/>
      <c r="AB41" s="73"/>
      <c r="AC41" s="73"/>
      <c r="AD41" s="73"/>
      <c r="AE41" s="73"/>
      <c r="AF41" s="73"/>
      <c r="AG41" s="73"/>
      <c r="AH41" s="73"/>
      <c r="AI41" s="73"/>
    </row>
    <row r="42" spans="1:35" ht="12.75" customHeight="1">
      <c r="A42" s="84">
        <v>44979</v>
      </c>
      <c r="B42" s="29">
        <v>543769</v>
      </c>
      <c r="C42" s="28" t="s">
        <v>1017</v>
      </c>
      <c r="D42" s="28" t="s">
        <v>1079</v>
      </c>
      <c r="E42" s="28" t="s">
        <v>522</v>
      </c>
      <c r="F42" s="85">
        <v>92000</v>
      </c>
      <c r="G42" s="29">
        <v>21.62</v>
      </c>
      <c r="H42" s="29" t="s">
        <v>302</v>
      </c>
      <c r="I42" s="73"/>
      <c r="J42" s="73"/>
      <c r="K42" s="73"/>
      <c r="L42" s="73"/>
      <c r="M42" s="73"/>
      <c r="N42" s="73"/>
      <c r="O42" s="73"/>
      <c r="P42" s="73"/>
      <c r="Q42" s="73"/>
      <c r="R42" s="73"/>
      <c r="S42" s="73"/>
      <c r="T42" s="73"/>
      <c r="U42" s="73"/>
      <c r="V42" s="73"/>
      <c r="W42" s="73"/>
      <c r="X42" s="73"/>
      <c r="Y42" s="73"/>
      <c r="Z42" s="73"/>
      <c r="AA42" s="73"/>
      <c r="AB42" s="73"/>
      <c r="AC42" s="73"/>
      <c r="AD42" s="73"/>
      <c r="AE42" s="73"/>
      <c r="AF42" s="73"/>
      <c r="AG42" s="73"/>
      <c r="AH42" s="73"/>
      <c r="AI42" s="73"/>
    </row>
    <row r="43" spans="1:35" ht="12.75" customHeight="1">
      <c r="A43" s="84">
        <v>44979</v>
      </c>
      <c r="B43" s="29">
        <v>541083</v>
      </c>
      <c r="C43" s="28" t="s">
        <v>1080</v>
      </c>
      <c r="D43" s="28" t="s">
        <v>1081</v>
      </c>
      <c r="E43" s="28" t="s">
        <v>522</v>
      </c>
      <c r="F43" s="85">
        <v>50000</v>
      </c>
      <c r="G43" s="29">
        <v>467.36</v>
      </c>
      <c r="H43" s="29" t="s">
        <v>302</v>
      </c>
      <c r="I43" s="73"/>
      <c r="J43" s="73"/>
      <c r="K43" s="73"/>
      <c r="L43" s="73"/>
      <c r="M43" s="73"/>
      <c r="N43" s="73"/>
      <c r="O43" s="73"/>
      <c r="P43" s="73"/>
      <c r="Q43" s="73"/>
      <c r="R43" s="73"/>
      <c r="S43" s="73"/>
      <c r="T43" s="73"/>
      <c r="U43" s="73"/>
      <c r="V43" s="73"/>
      <c r="W43" s="73"/>
      <c r="X43" s="73"/>
      <c r="Y43" s="73"/>
      <c r="Z43" s="73"/>
      <c r="AA43" s="73"/>
      <c r="AB43" s="73"/>
      <c r="AC43" s="73"/>
      <c r="AD43" s="73"/>
      <c r="AE43" s="73"/>
      <c r="AF43" s="73"/>
      <c r="AG43" s="73"/>
      <c r="AH43" s="73"/>
      <c r="AI43" s="73"/>
    </row>
    <row r="44" spans="1:35" ht="12.75" customHeight="1">
      <c r="A44" s="84">
        <v>44979</v>
      </c>
      <c r="B44" s="29">
        <v>543667</v>
      </c>
      <c r="C44" s="28" t="s">
        <v>1082</v>
      </c>
      <c r="D44" s="28" t="s">
        <v>1083</v>
      </c>
      <c r="E44" s="28" t="s">
        <v>523</v>
      </c>
      <c r="F44" s="85">
        <v>3300000</v>
      </c>
      <c r="G44" s="29">
        <v>42.9</v>
      </c>
      <c r="H44" s="29" t="s">
        <v>302</v>
      </c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73"/>
      <c r="W44" s="73"/>
      <c r="X44" s="73"/>
      <c r="Y44" s="73"/>
      <c r="Z44" s="73"/>
      <c r="AA44" s="73"/>
      <c r="AB44" s="73"/>
      <c r="AC44" s="73"/>
      <c r="AD44" s="73"/>
      <c r="AE44" s="73"/>
      <c r="AF44" s="73"/>
      <c r="AG44" s="73"/>
      <c r="AH44" s="73"/>
      <c r="AI44" s="73"/>
    </row>
    <row r="45" spans="1:35" ht="12.75" customHeight="1">
      <c r="A45" s="84">
        <v>44979</v>
      </c>
      <c r="B45" s="29">
        <v>543667</v>
      </c>
      <c r="C45" s="28" t="s">
        <v>1082</v>
      </c>
      <c r="D45" s="28" t="s">
        <v>1084</v>
      </c>
      <c r="E45" s="28" t="s">
        <v>522</v>
      </c>
      <c r="F45" s="85">
        <v>3300000</v>
      </c>
      <c r="G45" s="29">
        <v>42.9</v>
      </c>
      <c r="H45" s="29" t="s">
        <v>302</v>
      </c>
      <c r="I45" s="73"/>
      <c r="J45" s="73"/>
      <c r="K45" s="73"/>
      <c r="L45" s="73"/>
      <c r="M45" s="73"/>
      <c r="N45" s="73"/>
      <c r="O45" s="73"/>
      <c r="P45" s="73"/>
      <c r="Q45" s="73"/>
      <c r="R45" s="73"/>
      <c r="S45" s="73"/>
      <c r="T45" s="73"/>
      <c r="U45" s="73"/>
      <c r="V45" s="73"/>
      <c r="W45" s="73"/>
      <c r="X45" s="73"/>
      <c r="Y45" s="73"/>
      <c r="Z45" s="73"/>
      <c r="AA45" s="73"/>
      <c r="AB45" s="73"/>
      <c r="AC45" s="73"/>
      <c r="AD45" s="73"/>
      <c r="AE45" s="73"/>
      <c r="AF45" s="73"/>
      <c r="AG45" s="73"/>
      <c r="AH45" s="73"/>
      <c r="AI45" s="73"/>
    </row>
    <row r="46" spans="1:35" ht="12.75" customHeight="1">
      <c r="A46" s="84">
        <v>44979</v>
      </c>
      <c r="B46" s="29">
        <v>543286</v>
      </c>
      <c r="C46" s="28" t="s">
        <v>1019</v>
      </c>
      <c r="D46" s="28" t="s">
        <v>1085</v>
      </c>
      <c r="E46" s="28" t="s">
        <v>522</v>
      </c>
      <c r="F46" s="85">
        <v>42000</v>
      </c>
      <c r="G46" s="29">
        <v>21.93</v>
      </c>
      <c r="H46" s="29" t="s">
        <v>302</v>
      </c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3"/>
      <c r="AC46" s="73"/>
      <c r="AD46" s="73"/>
      <c r="AE46" s="73"/>
      <c r="AF46" s="73"/>
      <c r="AG46" s="73"/>
      <c r="AH46" s="73"/>
      <c r="AI46" s="73"/>
    </row>
    <row r="47" spans="1:35" ht="12.75" customHeight="1">
      <c r="A47" s="84">
        <v>44979</v>
      </c>
      <c r="B47" s="29">
        <v>531784</v>
      </c>
      <c r="C47" s="28" t="s">
        <v>972</v>
      </c>
      <c r="D47" s="28" t="s">
        <v>1086</v>
      </c>
      <c r="E47" s="28" t="s">
        <v>522</v>
      </c>
      <c r="F47" s="85">
        <v>325085</v>
      </c>
      <c r="G47" s="29">
        <v>1.71</v>
      </c>
      <c r="H47" s="29" t="s">
        <v>302</v>
      </c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3"/>
      <c r="AC47" s="73"/>
      <c r="AD47" s="73"/>
      <c r="AE47" s="73"/>
      <c r="AF47" s="73"/>
      <c r="AG47" s="73"/>
      <c r="AH47" s="73"/>
      <c r="AI47" s="73"/>
    </row>
    <row r="48" spans="1:35" ht="12.75" customHeight="1">
      <c r="A48" s="84">
        <v>44979</v>
      </c>
      <c r="B48" s="29">
        <v>505523</v>
      </c>
      <c r="C48" s="28" t="s">
        <v>1087</v>
      </c>
      <c r="D48" s="28" t="s">
        <v>1088</v>
      </c>
      <c r="E48" s="28" t="s">
        <v>522</v>
      </c>
      <c r="F48" s="85">
        <v>1100198</v>
      </c>
      <c r="G48" s="29">
        <v>1.29</v>
      </c>
      <c r="H48" s="29" t="s">
        <v>302</v>
      </c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3"/>
      <c r="AC48" s="73"/>
      <c r="AD48" s="73"/>
      <c r="AE48" s="73"/>
      <c r="AF48" s="73"/>
      <c r="AG48" s="73"/>
      <c r="AH48" s="73"/>
      <c r="AI48" s="73"/>
    </row>
    <row r="49" spans="1:35" ht="12.75" customHeight="1">
      <c r="A49" s="84">
        <v>44979</v>
      </c>
      <c r="B49" s="29">
        <v>539767</v>
      </c>
      <c r="C49" s="28" t="s">
        <v>1089</v>
      </c>
      <c r="D49" s="28" t="s">
        <v>1090</v>
      </c>
      <c r="E49" s="28" t="s">
        <v>522</v>
      </c>
      <c r="F49" s="85">
        <v>19285</v>
      </c>
      <c r="G49" s="29">
        <v>14.95</v>
      </c>
      <c r="H49" s="29" t="s">
        <v>302</v>
      </c>
      <c r="I49" s="73"/>
      <c r="J49" s="73"/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3"/>
      <c r="V49" s="73"/>
      <c r="W49" s="73"/>
      <c r="X49" s="73"/>
      <c r="Y49" s="73"/>
      <c r="Z49" s="73"/>
      <c r="AA49" s="73"/>
      <c r="AB49" s="73"/>
      <c r="AC49" s="73"/>
      <c r="AD49" s="73"/>
      <c r="AE49" s="73"/>
      <c r="AF49" s="73"/>
      <c r="AG49" s="73"/>
      <c r="AH49" s="73"/>
      <c r="AI49" s="73"/>
    </row>
    <row r="50" spans="1:35" ht="12.75" customHeight="1">
      <c r="A50" s="84">
        <v>44979</v>
      </c>
      <c r="B50" s="29">
        <v>539767</v>
      </c>
      <c r="C50" s="28" t="s">
        <v>1089</v>
      </c>
      <c r="D50" s="28" t="s">
        <v>1020</v>
      </c>
      <c r="E50" s="28" t="s">
        <v>523</v>
      </c>
      <c r="F50" s="85">
        <v>25000</v>
      </c>
      <c r="G50" s="29">
        <v>14.95</v>
      </c>
      <c r="H50" s="29" t="s">
        <v>302</v>
      </c>
      <c r="I50" s="73"/>
      <c r="J50" s="73"/>
      <c r="K50" s="73"/>
      <c r="L50" s="73"/>
      <c r="M50" s="73"/>
      <c r="N50" s="73"/>
      <c r="O50" s="73"/>
      <c r="P50" s="73"/>
      <c r="Q50" s="73"/>
      <c r="R50" s="73"/>
      <c r="S50" s="73"/>
      <c r="T50" s="73"/>
      <c r="U50" s="73"/>
      <c r="V50" s="73"/>
      <c r="W50" s="73"/>
      <c r="X50" s="73"/>
      <c r="Y50" s="73"/>
      <c r="Z50" s="73"/>
      <c r="AA50" s="73"/>
      <c r="AB50" s="73"/>
      <c r="AC50" s="73"/>
      <c r="AD50" s="73"/>
      <c r="AE50" s="73"/>
      <c r="AF50" s="73"/>
      <c r="AG50" s="73"/>
      <c r="AH50" s="73"/>
      <c r="AI50" s="73"/>
    </row>
    <row r="51" spans="1:35" ht="12.75" customHeight="1">
      <c r="A51" s="84">
        <v>44979</v>
      </c>
      <c r="B51" s="29">
        <v>539767</v>
      </c>
      <c r="C51" s="28" t="s">
        <v>1089</v>
      </c>
      <c r="D51" s="28" t="s">
        <v>1091</v>
      </c>
      <c r="E51" s="28" t="s">
        <v>522</v>
      </c>
      <c r="F51" s="85">
        <v>25000</v>
      </c>
      <c r="G51" s="29">
        <v>14.95</v>
      </c>
      <c r="H51" s="29" t="s">
        <v>302</v>
      </c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3"/>
      <c r="AB51" s="73"/>
      <c r="AC51" s="73"/>
      <c r="AD51" s="73"/>
      <c r="AE51" s="73"/>
      <c r="AF51" s="73"/>
      <c r="AG51" s="73"/>
      <c r="AH51" s="73"/>
      <c r="AI51" s="73"/>
    </row>
    <row r="52" spans="1:35" ht="12.75" customHeight="1">
      <c r="A52" s="84">
        <v>44979</v>
      </c>
      <c r="B52" s="29">
        <v>543207</v>
      </c>
      <c r="C52" s="28" t="s">
        <v>1092</v>
      </c>
      <c r="D52" s="28" t="s">
        <v>1093</v>
      </c>
      <c r="E52" s="28" t="s">
        <v>522</v>
      </c>
      <c r="F52" s="85">
        <v>73502</v>
      </c>
      <c r="G52" s="29">
        <v>5.5</v>
      </c>
      <c r="H52" s="29" t="s">
        <v>302</v>
      </c>
      <c r="I52" s="73"/>
      <c r="J52" s="73"/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3"/>
      <c r="V52" s="73"/>
      <c r="W52" s="73"/>
      <c r="X52" s="73"/>
      <c r="Y52" s="73"/>
      <c r="Z52" s="73"/>
      <c r="AA52" s="73"/>
      <c r="AB52" s="73"/>
      <c r="AC52" s="73"/>
      <c r="AD52" s="73"/>
      <c r="AE52" s="73"/>
      <c r="AF52" s="73"/>
      <c r="AG52" s="73"/>
      <c r="AH52" s="73"/>
      <c r="AI52" s="73"/>
    </row>
    <row r="53" spans="1:35" ht="12.75" customHeight="1">
      <c r="A53" s="84">
        <v>44979</v>
      </c>
      <c r="B53" s="29">
        <v>543207</v>
      </c>
      <c r="C53" s="28" t="s">
        <v>1092</v>
      </c>
      <c r="D53" s="28" t="s">
        <v>1094</v>
      </c>
      <c r="E53" s="28" t="s">
        <v>523</v>
      </c>
      <c r="F53" s="85">
        <v>57666</v>
      </c>
      <c r="G53" s="29">
        <v>5.5</v>
      </c>
      <c r="H53" s="29" t="s">
        <v>302</v>
      </c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3"/>
      <c r="AB53" s="73"/>
      <c r="AC53" s="73"/>
      <c r="AD53" s="73"/>
      <c r="AE53" s="73"/>
      <c r="AF53" s="73"/>
      <c r="AG53" s="73"/>
      <c r="AH53" s="73"/>
      <c r="AI53" s="73"/>
    </row>
    <row r="54" spans="1:35" ht="12.75" customHeight="1">
      <c r="A54" s="84">
        <v>44979</v>
      </c>
      <c r="B54" s="29">
        <v>543207</v>
      </c>
      <c r="C54" s="28" t="s">
        <v>1092</v>
      </c>
      <c r="D54" s="28" t="s">
        <v>1094</v>
      </c>
      <c r="E54" s="28" t="s">
        <v>522</v>
      </c>
      <c r="F54" s="85">
        <v>47939</v>
      </c>
      <c r="G54" s="29">
        <v>5.29</v>
      </c>
      <c r="H54" s="29" t="s">
        <v>302</v>
      </c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3"/>
      <c r="Z54" s="73"/>
      <c r="AA54" s="73"/>
      <c r="AB54" s="73"/>
      <c r="AC54" s="73"/>
      <c r="AD54" s="73"/>
      <c r="AE54" s="73"/>
      <c r="AF54" s="73"/>
      <c r="AG54" s="73"/>
      <c r="AH54" s="73"/>
      <c r="AI54" s="73"/>
    </row>
    <row r="55" spans="1:35" ht="12.75" customHeight="1">
      <c r="A55" s="84">
        <v>44979</v>
      </c>
      <c r="B55" s="29">
        <v>543282</v>
      </c>
      <c r="C55" s="28" t="s">
        <v>1095</v>
      </c>
      <c r="D55" s="28" t="s">
        <v>1096</v>
      </c>
      <c r="E55" s="28" t="s">
        <v>522</v>
      </c>
      <c r="F55" s="85">
        <v>3000</v>
      </c>
      <c r="G55" s="29">
        <v>165.48</v>
      </c>
      <c r="H55" s="29" t="s">
        <v>302</v>
      </c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3"/>
      <c r="AB55" s="73"/>
      <c r="AC55" s="73"/>
      <c r="AD55" s="73"/>
      <c r="AE55" s="73"/>
      <c r="AF55" s="73"/>
      <c r="AG55" s="73"/>
      <c r="AH55" s="73"/>
      <c r="AI55" s="73"/>
    </row>
    <row r="56" spans="1:35" ht="12.75" customHeight="1">
      <c r="A56" s="84">
        <v>44979</v>
      </c>
      <c r="B56" s="29">
        <v>543282</v>
      </c>
      <c r="C56" s="28" t="s">
        <v>1095</v>
      </c>
      <c r="D56" s="28" t="s">
        <v>1097</v>
      </c>
      <c r="E56" s="28" t="s">
        <v>522</v>
      </c>
      <c r="F56" s="85">
        <v>3000</v>
      </c>
      <c r="G56" s="29">
        <v>181.2</v>
      </c>
      <c r="H56" s="29" t="s">
        <v>302</v>
      </c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3"/>
      <c r="AB56" s="73"/>
      <c r="AC56" s="73"/>
      <c r="AD56" s="73"/>
      <c r="AE56" s="73"/>
      <c r="AF56" s="73"/>
      <c r="AG56" s="73"/>
      <c r="AH56" s="73"/>
      <c r="AI56" s="73"/>
    </row>
    <row r="57" spans="1:35" ht="12.75" customHeight="1">
      <c r="A57" s="84">
        <v>44979</v>
      </c>
      <c r="B57" s="29">
        <v>543282</v>
      </c>
      <c r="C57" s="28" t="s">
        <v>1095</v>
      </c>
      <c r="D57" s="28" t="s">
        <v>1098</v>
      </c>
      <c r="E57" s="28" t="s">
        <v>523</v>
      </c>
      <c r="F57" s="85">
        <v>4200</v>
      </c>
      <c r="G57" s="29">
        <v>181.2</v>
      </c>
      <c r="H57" s="29" t="s">
        <v>302</v>
      </c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3"/>
      <c r="AB57" s="73"/>
      <c r="AC57" s="73"/>
      <c r="AD57" s="73"/>
      <c r="AE57" s="73"/>
      <c r="AF57" s="73"/>
      <c r="AG57" s="73"/>
      <c r="AH57" s="73"/>
      <c r="AI57" s="73"/>
    </row>
    <row r="58" spans="1:35" ht="12.75" customHeight="1">
      <c r="A58" s="84">
        <v>44979</v>
      </c>
      <c r="B58" s="29">
        <v>531802</v>
      </c>
      <c r="C58" s="28" t="s">
        <v>1099</v>
      </c>
      <c r="D58" s="28" t="s">
        <v>1100</v>
      </c>
      <c r="E58" s="28" t="s">
        <v>523</v>
      </c>
      <c r="F58" s="85">
        <v>80000</v>
      </c>
      <c r="G58" s="29">
        <v>34.69</v>
      </c>
      <c r="H58" s="29" t="s">
        <v>302</v>
      </c>
      <c r="I58" s="73"/>
      <c r="J58" s="73"/>
      <c r="K58" s="73"/>
      <c r="L58" s="73"/>
      <c r="M58" s="73"/>
      <c r="N58" s="73"/>
      <c r="O58" s="73"/>
      <c r="P58" s="73"/>
      <c r="Q58" s="73"/>
      <c r="R58" s="73"/>
      <c r="S58" s="73"/>
      <c r="T58" s="73"/>
      <c r="U58" s="73"/>
      <c r="V58" s="73"/>
      <c r="W58" s="73"/>
      <c r="X58" s="73"/>
      <c r="Y58" s="73"/>
      <c r="Z58" s="73"/>
      <c r="AA58" s="73"/>
      <c r="AB58" s="73"/>
      <c r="AC58" s="73"/>
      <c r="AD58" s="73"/>
      <c r="AE58" s="73"/>
      <c r="AF58" s="73"/>
      <c r="AG58" s="73"/>
      <c r="AH58" s="73"/>
      <c r="AI58" s="73"/>
    </row>
    <row r="59" spans="1:35" ht="12.75" customHeight="1">
      <c r="A59" s="84">
        <v>44979</v>
      </c>
      <c r="B59" s="29">
        <v>543366</v>
      </c>
      <c r="C59" s="28" t="s">
        <v>1101</v>
      </c>
      <c r="D59" s="28" t="s">
        <v>1102</v>
      </c>
      <c r="E59" s="28" t="s">
        <v>523</v>
      </c>
      <c r="F59" s="85">
        <v>6000</v>
      </c>
      <c r="G59" s="29">
        <v>81.400000000000006</v>
      </c>
      <c r="H59" s="29" t="s">
        <v>302</v>
      </c>
      <c r="I59" s="73"/>
      <c r="J59" s="73"/>
      <c r="K59" s="73"/>
      <c r="L59" s="73"/>
      <c r="M59" s="73"/>
      <c r="N59" s="73"/>
      <c r="O59" s="73"/>
      <c r="P59" s="73"/>
      <c r="Q59" s="73"/>
      <c r="R59" s="73"/>
      <c r="S59" s="73"/>
      <c r="T59" s="73"/>
      <c r="U59" s="73"/>
      <c r="V59" s="73"/>
      <c r="W59" s="73"/>
      <c r="X59" s="73"/>
      <c r="Y59" s="73"/>
      <c r="Z59" s="73"/>
      <c r="AA59" s="73"/>
      <c r="AB59" s="73"/>
      <c r="AC59" s="73"/>
      <c r="AD59" s="73"/>
      <c r="AE59" s="73"/>
      <c r="AF59" s="73"/>
      <c r="AG59" s="73"/>
      <c r="AH59" s="73"/>
      <c r="AI59" s="73"/>
    </row>
    <row r="60" spans="1:35" ht="12.75" customHeight="1">
      <c r="A60" s="84">
        <v>44979</v>
      </c>
      <c r="B60" s="29">
        <v>543366</v>
      </c>
      <c r="C60" s="28" t="s">
        <v>1101</v>
      </c>
      <c r="D60" s="28" t="s">
        <v>1103</v>
      </c>
      <c r="E60" s="28" t="s">
        <v>522</v>
      </c>
      <c r="F60" s="85">
        <v>4800</v>
      </c>
      <c r="G60" s="29">
        <v>81.400000000000006</v>
      </c>
      <c r="H60" s="29" t="s">
        <v>302</v>
      </c>
      <c r="I60" s="73"/>
      <c r="J60" s="73"/>
      <c r="K60" s="73"/>
      <c r="L60" s="73"/>
      <c r="M60" s="73"/>
      <c r="N60" s="73"/>
      <c r="O60" s="73"/>
      <c r="P60" s="73"/>
      <c r="Q60" s="73"/>
      <c r="R60" s="73"/>
      <c r="S60" s="73"/>
      <c r="T60" s="73"/>
      <c r="U60" s="73"/>
      <c r="V60" s="73"/>
      <c r="W60" s="73"/>
      <c r="X60" s="73"/>
      <c r="Y60" s="73"/>
      <c r="Z60" s="73"/>
      <c r="AA60" s="73"/>
      <c r="AB60" s="73"/>
      <c r="AC60" s="73"/>
      <c r="AD60" s="73"/>
      <c r="AE60" s="73"/>
      <c r="AF60" s="73"/>
      <c r="AG60" s="73"/>
      <c r="AH60" s="73"/>
      <c r="AI60" s="73"/>
    </row>
    <row r="61" spans="1:35" ht="12.75" customHeight="1">
      <c r="A61" s="84">
        <v>44979</v>
      </c>
      <c r="B61" s="29">
        <v>540147</v>
      </c>
      <c r="C61" s="28" t="s">
        <v>1104</v>
      </c>
      <c r="D61" s="28" t="s">
        <v>1105</v>
      </c>
      <c r="E61" s="28" t="s">
        <v>523</v>
      </c>
      <c r="F61" s="85">
        <v>70000</v>
      </c>
      <c r="G61" s="29">
        <v>35</v>
      </c>
      <c r="H61" s="29" t="s">
        <v>302</v>
      </c>
      <c r="I61" s="73"/>
      <c r="J61" s="73"/>
      <c r="K61" s="73"/>
      <c r="L61" s="73"/>
      <c r="M61" s="73"/>
      <c r="N61" s="73"/>
      <c r="O61" s="73"/>
      <c r="P61" s="73"/>
      <c r="Q61" s="73"/>
      <c r="R61" s="73"/>
      <c r="S61" s="73"/>
      <c r="T61" s="73"/>
      <c r="U61" s="73"/>
      <c r="V61" s="73"/>
      <c r="W61" s="73"/>
      <c r="X61" s="73"/>
      <c r="Y61" s="73"/>
      <c r="Z61" s="73"/>
      <c r="AA61" s="73"/>
      <c r="AB61" s="73"/>
      <c r="AC61" s="73"/>
      <c r="AD61" s="73"/>
      <c r="AE61" s="73"/>
      <c r="AF61" s="73"/>
      <c r="AG61" s="73"/>
      <c r="AH61" s="73"/>
      <c r="AI61" s="73"/>
    </row>
    <row r="62" spans="1:35" ht="12.75" customHeight="1">
      <c r="A62" s="84">
        <v>44979</v>
      </c>
      <c r="B62" s="29">
        <v>540147</v>
      </c>
      <c r="C62" s="28" t="s">
        <v>1104</v>
      </c>
      <c r="D62" s="28" t="s">
        <v>1106</v>
      </c>
      <c r="E62" s="28" t="s">
        <v>522</v>
      </c>
      <c r="F62" s="85">
        <v>57142</v>
      </c>
      <c r="G62" s="29">
        <v>35</v>
      </c>
      <c r="H62" s="29" t="s">
        <v>302</v>
      </c>
      <c r="I62" s="73"/>
      <c r="J62" s="73"/>
      <c r="K62" s="73"/>
      <c r="L62" s="73"/>
      <c r="M62" s="73"/>
      <c r="N62" s="73"/>
      <c r="O62" s="73"/>
      <c r="P62" s="73"/>
      <c r="Q62" s="73"/>
      <c r="R62" s="73"/>
      <c r="S62" s="73"/>
      <c r="T62" s="73"/>
      <c r="U62" s="73"/>
      <c r="V62" s="73"/>
      <c r="W62" s="73"/>
      <c r="X62" s="73"/>
      <c r="Y62" s="73"/>
      <c r="Z62" s="73"/>
      <c r="AA62" s="73"/>
      <c r="AB62" s="73"/>
      <c r="AC62" s="73"/>
      <c r="AD62" s="73"/>
      <c r="AE62" s="73"/>
      <c r="AF62" s="73"/>
      <c r="AG62" s="73"/>
      <c r="AH62" s="73"/>
      <c r="AI62" s="73"/>
    </row>
    <row r="63" spans="1:35" ht="12.75" customHeight="1">
      <c r="A63" s="84">
        <v>44979</v>
      </c>
      <c r="B63" s="29">
        <v>538923</v>
      </c>
      <c r="C63" s="28" t="s">
        <v>1021</v>
      </c>
      <c r="D63" s="28" t="s">
        <v>1107</v>
      </c>
      <c r="E63" s="28" t="s">
        <v>523</v>
      </c>
      <c r="F63" s="85">
        <v>47000</v>
      </c>
      <c r="G63" s="29">
        <v>91.89</v>
      </c>
      <c r="H63" s="29" t="s">
        <v>302</v>
      </c>
      <c r="I63" s="73"/>
      <c r="J63" s="73"/>
      <c r="K63" s="73"/>
      <c r="L63" s="73"/>
      <c r="M63" s="73"/>
      <c r="N63" s="73"/>
      <c r="O63" s="73"/>
      <c r="P63" s="73"/>
      <c r="Q63" s="73"/>
      <c r="R63" s="73"/>
      <c r="S63" s="73"/>
      <c r="T63" s="73"/>
      <c r="U63" s="73"/>
      <c r="V63" s="73"/>
      <c r="W63" s="73"/>
      <c r="X63" s="73"/>
      <c r="Y63" s="73"/>
      <c r="Z63" s="73"/>
      <c r="AA63" s="73"/>
      <c r="AB63" s="73"/>
      <c r="AC63" s="73"/>
      <c r="AD63" s="73"/>
      <c r="AE63" s="73"/>
      <c r="AF63" s="73"/>
      <c r="AG63" s="73"/>
      <c r="AH63" s="73"/>
      <c r="AI63" s="73"/>
    </row>
    <row r="64" spans="1:35" ht="12.75" customHeight="1">
      <c r="A64" s="84">
        <v>44979</v>
      </c>
      <c r="B64" s="29">
        <v>538923</v>
      </c>
      <c r="C64" s="28" t="s">
        <v>1021</v>
      </c>
      <c r="D64" s="28" t="s">
        <v>1108</v>
      </c>
      <c r="E64" s="28" t="s">
        <v>522</v>
      </c>
      <c r="F64" s="85">
        <v>30504</v>
      </c>
      <c r="G64" s="29">
        <v>92.07</v>
      </c>
      <c r="H64" s="29" t="s">
        <v>302</v>
      </c>
      <c r="I64" s="73"/>
      <c r="J64" s="73"/>
      <c r="K64" s="73"/>
      <c r="L64" s="73"/>
      <c r="M64" s="73"/>
      <c r="N64" s="73"/>
      <c r="O64" s="73"/>
      <c r="P64" s="73"/>
      <c r="Q64" s="73"/>
      <c r="R64" s="73"/>
      <c r="S64" s="73"/>
      <c r="T64" s="73"/>
      <c r="U64" s="73"/>
      <c r="V64" s="73"/>
      <c r="W64" s="73"/>
      <c r="X64" s="73"/>
      <c r="Y64" s="73"/>
      <c r="Z64" s="73"/>
      <c r="AA64" s="73"/>
      <c r="AB64" s="73"/>
      <c r="AC64" s="73"/>
      <c r="AD64" s="73"/>
      <c r="AE64" s="73"/>
      <c r="AF64" s="73"/>
      <c r="AG64" s="73"/>
      <c r="AH64" s="73"/>
      <c r="AI64" s="73"/>
    </row>
    <row r="65" spans="1:35" ht="12.75" customHeight="1">
      <c r="A65" s="84">
        <v>44979</v>
      </c>
      <c r="B65" s="29">
        <v>538923</v>
      </c>
      <c r="C65" s="28" t="s">
        <v>1021</v>
      </c>
      <c r="D65" s="28" t="s">
        <v>1109</v>
      </c>
      <c r="E65" s="28" t="s">
        <v>522</v>
      </c>
      <c r="F65" s="85">
        <v>37002</v>
      </c>
      <c r="G65" s="29">
        <v>91.26</v>
      </c>
      <c r="H65" s="29" t="s">
        <v>302</v>
      </c>
      <c r="I65" s="73"/>
      <c r="J65" s="73"/>
      <c r="K65" s="73"/>
      <c r="L65" s="73"/>
      <c r="M65" s="73"/>
      <c r="N65" s="73"/>
      <c r="O65" s="73"/>
      <c r="P65" s="73"/>
      <c r="Q65" s="73"/>
      <c r="R65" s="73"/>
      <c r="S65" s="73"/>
      <c r="T65" s="73"/>
      <c r="U65" s="73"/>
      <c r="V65" s="73"/>
      <c r="W65" s="73"/>
      <c r="X65" s="73"/>
      <c r="Y65" s="73"/>
      <c r="Z65" s="73"/>
      <c r="AA65" s="73"/>
      <c r="AB65" s="73"/>
      <c r="AC65" s="73"/>
      <c r="AD65" s="73"/>
      <c r="AE65" s="73"/>
      <c r="AF65" s="73"/>
      <c r="AG65" s="73"/>
      <c r="AH65" s="73"/>
      <c r="AI65" s="73"/>
    </row>
    <row r="66" spans="1:35" ht="12.75" customHeight="1">
      <c r="A66" s="84">
        <v>44979</v>
      </c>
      <c r="B66" s="29">
        <v>538923</v>
      </c>
      <c r="C66" s="28" t="s">
        <v>1021</v>
      </c>
      <c r="D66" s="28" t="s">
        <v>1110</v>
      </c>
      <c r="E66" s="28" t="s">
        <v>522</v>
      </c>
      <c r="F66" s="85">
        <v>53667</v>
      </c>
      <c r="G66" s="29">
        <v>92.09</v>
      </c>
      <c r="H66" s="29" t="s">
        <v>302</v>
      </c>
      <c r="I66" s="73"/>
      <c r="J66" s="73"/>
      <c r="K66" s="73"/>
      <c r="L66" s="73"/>
      <c r="M66" s="73"/>
      <c r="N66" s="73"/>
      <c r="O66" s="73"/>
      <c r="P66" s="73"/>
      <c r="Q66" s="73"/>
      <c r="R66" s="73"/>
      <c r="S66" s="73"/>
      <c r="T66" s="73"/>
      <c r="U66" s="73"/>
      <c r="V66" s="73"/>
      <c r="W66" s="73"/>
      <c r="X66" s="73"/>
      <c r="Y66" s="73"/>
      <c r="Z66" s="73"/>
      <c r="AA66" s="73"/>
      <c r="AB66" s="73"/>
      <c r="AC66" s="73"/>
      <c r="AD66" s="73"/>
      <c r="AE66" s="73"/>
      <c r="AF66" s="73"/>
      <c r="AG66" s="73"/>
      <c r="AH66" s="73"/>
      <c r="AI66" s="73"/>
    </row>
    <row r="67" spans="1:35" ht="12.75" customHeight="1">
      <c r="A67" s="84">
        <v>44979</v>
      </c>
      <c r="B67" s="29">
        <v>538923</v>
      </c>
      <c r="C67" s="28" t="s">
        <v>1021</v>
      </c>
      <c r="D67" s="28" t="s">
        <v>1111</v>
      </c>
      <c r="E67" s="28" t="s">
        <v>523</v>
      </c>
      <c r="F67" s="85">
        <v>2</v>
      </c>
      <c r="G67" s="29">
        <v>91.75</v>
      </c>
      <c r="H67" s="29" t="s">
        <v>302</v>
      </c>
      <c r="I67" s="73"/>
      <c r="J67" s="73"/>
      <c r="K67" s="73"/>
      <c r="L67" s="73"/>
      <c r="M67" s="73"/>
      <c r="N67" s="73"/>
      <c r="O67" s="73"/>
      <c r="P67" s="73"/>
      <c r="Q67" s="73"/>
      <c r="R67" s="73"/>
      <c r="S67" s="73"/>
      <c r="T67" s="73"/>
      <c r="U67" s="73"/>
      <c r="V67" s="73"/>
      <c r="W67" s="73"/>
      <c r="X67" s="73"/>
      <c r="Y67" s="73"/>
      <c r="Z67" s="73"/>
      <c r="AA67" s="73"/>
      <c r="AB67" s="73"/>
      <c r="AC67" s="73"/>
      <c r="AD67" s="73"/>
      <c r="AE67" s="73"/>
      <c r="AF67" s="73"/>
      <c r="AG67" s="73"/>
      <c r="AH67" s="73"/>
      <c r="AI67" s="73"/>
    </row>
    <row r="68" spans="1:35" ht="12.75" customHeight="1">
      <c r="A68" s="84">
        <v>44979</v>
      </c>
      <c r="B68" s="29">
        <v>538923</v>
      </c>
      <c r="C68" s="28" t="s">
        <v>1021</v>
      </c>
      <c r="D68" s="28" t="s">
        <v>1111</v>
      </c>
      <c r="E68" s="28" t="s">
        <v>522</v>
      </c>
      <c r="F68" s="85">
        <v>29002</v>
      </c>
      <c r="G68" s="29">
        <v>91.9</v>
      </c>
      <c r="H68" s="29" t="s">
        <v>302</v>
      </c>
      <c r="I68" s="73"/>
      <c r="J68" s="73"/>
      <c r="K68" s="73"/>
      <c r="L68" s="73"/>
      <c r="M68" s="73"/>
      <c r="N68" s="73"/>
      <c r="O68" s="73"/>
      <c r="P68" s="73"/>
      <c r="Q68" s="73"/>
      <c r="R68" s="73"/>
      <c r="S68" s="73"/>
      <c r="T68" s="73"/>
      <c r="U68" s="73"/>
      <c r="V68" s="73"/>
      <c r="W68" s="73"/>
      <c r="X68" s="73"/>
      <c r="Y68" s="73"/>
      <c r="Z68" s="73"/>
      <c r="AA68" s="73"/>
      <c r="AB68" s="73"/>
      <c r="AC68" s="73"/>
      <c r="AD68" s="73"/>
      <c r="AE68" s="73"/>
      <c r="AF68" s="73"/>
      <c r="AG68" s="73"/>
      <c r="AH68" s="73"/>
      <c r="AI68" s="73"/>
    </row>
    <row r="69" spans="1:35" ht="12.75" customHeight="1">
      <c r="A69" s="84">
        <v>44979</v>
      </c>
      <c r="B69" s="29">
        <v>531529</v>
      </c>
      <c r="C69" s="28" t="s">
        <v>991</v>
      </c>
      <c r="D69" s="28" t="s">
        <v>1112</v>
      </c>
      <c r="E69" s="28" t="s">
        <v>522</v>
      </c>
      <c r="F69" s="85">
        <v>374922</v>
      </c>
      <c r="G69" s="29">
        <v>7.57</v>
      </c>
      <c r="H69" s="29" t="s">
        <v>302</v>
      </c>
      <c r="I69" s="73"/>
      <c r="J69" s="73"/>
      <c r="K69" s="73"/>
      <c r="L69" s="73"/>
      <c r="M69" s="73"/>
      <c r="N69" s="73"/>
      <c r="O69" s="73"/>
      <c r="P69" s="73"/>
      <c r="Q69" s="73"/>
      <c r="R69" s="73"/>
      <c r="S69" s="73"/>
      <c r="T69" s="73"/>
      <c r="U69" s="73"/>
      <c r="V69" s="73"/>
      <c r="W69" s="73"/>
      <c r="X69" s="73"/>
      <c r="Y69" s="73"/>
      <c r="Z69" s="73"/>
      <c r="AA69" s="73"/>
      <c r="AB69" s="73"/>
      <c r="AC69" s="73"/>
      <c r="AD69" s="73"/>
      <c r="AE69" s="73"/>
      <c r="AF69" s="73"/>
      <c r="AG69" s="73"/>
      <c r="AH69" s="73"/>
      <c r="AI69" s="73"/>
    </row>
    <row r="70" spans="1:35" ht="12.75" customHeight="1">
      <c r="A70" s="84">
        <v>44979</v>
      </c>
      <c r="B70" s="29" t="s">
        <v>973</v>
      </c>
      <c r="C70" s="28" t="s">
        <v>974</v>
      </c>
      <c r="D70" s="28" t="s">
        <v>966</v>
      </c>
      <c r="E70" s="28" t="s">
        <v>522</v>
      </c>
      <c r="F70" s="85">
        <v>30000</v>
      </c>
      <c r="G70" s="29">
        <v>112.2</v>
      </c>
      <c r="H70" s="29" t="s">
        <v>875</v>
      </c>
      <c r="I70" s="73"/>
      <c r="J70" s="73"/>
      <c r="K70" s="73"/>
      <c r="L70" s="73"/>
      <c r="M70" s="73"/>
      <c r="N70" s="73"/>
      <c r="O70" s="73"/>
      <c r="P70" s="73"/>
      <c r="Q70" s="73"/>
      <c r="R70" s="73"/>
      <c r="S70" s="73"/>
      <c r="T70" s="73"/>
      <c r="U70" s="73"/>
      <c r="V70" s="73"/>
      <c r="W70" s="73"/>
      <c r="X70" s="73"/>
      <c r="Y70" s="73"/>
      <c r="Z70" s="73"/>
      <c r="AA70" s="73"/>
      <c r="AB70" s="73"/>
      <c r="AC70" s="73"/>
      <c r="AD70" s="73"/>
      <c r="AE70" s="73"/>
      <c r="AF70" s="73"/>
      <c r="AG70" s="73"/>
      <c r="AH70" s="73"/>
      <c r="AI70" s="73"/>
    </row>
    <row r="71" spans="1:35" ht="12.75" customHeight="1">
      <c r="A71" s="84">
        <v>44979</v>
      </c>
      <c r="B71" s="29" t="s">
        <v>1113</v>
      </c>
      <c r="C71" s="28" t="s">
        <v>1114</v>
      </c>
      <c r="D71" s="28" t="s">
        <v>1115</v>
      </c>
      <c r="E71" s="28" t="s">
        <v>522</v>
      </c>
      <c r="F71" s="85">
        <v>77500</v>
      </c>
      <c r="G71" s="29">
        <v>176.68</v>
      </c>
      <c r="H71" s="29" t="s">
        <v>875</v>
      </c>
      <c r="I71" s="73"/>
      <c r="J71" s="73"/>
      <c r="K71" s="73"/>
      <c r="L71" s="73"/>
      <c r="M71" s="73"/>
      <c r="N71" s="73"/>
      <c r="O71" s="73"/>
      <c r="P71" s="73"/>
      <c r="Q71" s="73"/>
      <c r="R71" s="73"/>
      <c r="S71" s="73"/>
      <c r="T71" s="73"/>
      <c r="U71" s="73"/>
      <c r="V71" s="73"/>
      <c r="W71" s="73"/>
      <c r="X71" s="73"/>
      <c r="Y71" s="73"/>
      <c r="Z71" s="73"/>
      <c r="AA71" s="73"/>
      <c r="AB71" s="73"/>
      <c r="AC71" s="73"/>
      <c r="AD71" s="73"/>
      <c r="AE71" s="73"/>
      <c r="AF71" s="73"/>
      <c r="AG71" s="73"/>
      <c r="AH71" s="73"/>
      <c r="AI71" s="73"/>
    </row>
    <row r="72" spans="1:35" ht="12.75" customHeight="1">
      <c r="A72" s="84">
        <v>44979</v>
      </c>
      <c r="B72" s="29" t="s">
        <v>1116</v>
      </c>
      <c r="C72" s="28" t="s">
        <v>1117</v>
      </c>
      <c r="D72" s="28" t="s">
        <v>1118</v>
      </c>
      <c r="E72" s="28" t="s">
        <v>522</v>
      </c>
      <c r="F72" s="85">
        <v>1067444</v>
      </c>
      <c r="G72" s="29">
        <v>1.75</v>
      </c>
      <c r="H72" s="29" t="s">
        <v>875</v>
      </c>
      <c r="I72" s="73"/>
      <c r="J72" s="73"/>
      <c r="K72" s="73"/>
      <c r="L72" s="73"/>
      <c r="M72" s="73"/>
      <c r="N72" s="73"/>
      <c r="O72" s="73"/>
      <c r="P72" s="73"/>
      <c r="Q72" s="73"/>
      <c r="R72" s="73"/>
      <c r="S72" s="73"/>
      <c r="T72" s="73"/>
      <c r="U72" s="73"/>
      <c r="V72" s="73"/>
      <c r="W72" s="73"/>
      <c r="X72" s="73"/>
      <c r="Y72" s="73"/>
      <c r="Z72" s="73"/>
      <c r="AA72" s="73"/>
      <c r="AB72" s="73"/>
      <c r="AC72" s="73"/>
      <c r="AD72" s="73"/>
      <c r="AE72" s="73"/>
      <c r="AF72" s="73"/>
      <c r="AG72" s="73"/>
      <c r="AH72" s="73"/>
      <c r="AI72" s="73"/>
    </row>
    <row r="73" spans="1:35" ht="12.75" customHeight="1">
      <c r="A73" s="84">
        <v>44979</v>
      </c>
      <c r="B73" s="29" t="s">
        <v>992</v>
      </c>
      <c r="C73" s="28" t="s">
        <v>993</v>
      </c>
      <c r="D73" s="28" t="s">
        <v>1119</v>
      </c>
      <c r="E73" s="28" t="s">
        <v>522</v>
      </c>
      <c r="F73" s="85">
        <v>78824</v>
      </c>
      <c r="G73" s="29">
        <v>257.56</v>
      </c>
      <c r="H73" s="29" t="s">
        <v>875</v>
      </c>
      <c r="I73" s="73"/>
      <c r="J73" s="73"/>
      <c r="K73" s="73"/>
      <c r="L73" s="73"/>
      <c r="M73" s="73"/>
      <c r="N73" s="73"/>
      <c r="O73" s="73"/>
      <c r="P73" s="73"/>
      <c r="Q73" s="73"/>
      <c r="R73" s="73"/>
      <c r="S73" s="73"/>
      <c r="T73" s="73"/>
      <c r="U73" s="73"/>
      <c r="V73" s="73"/>
      <c r="W73" s="73"/>
      <c r="X73" s="73"/>
      <c r="Y73" s="73"/>
      <c r="Z73" s="73"/>
      <c r="AA73" s="73"/>
      <c r="AB73" s="73"/>
      <c r="AC73" s="73"/>
      <c r="AD73" s="73"/>
      <c r="AE73" s="73"/>
      <c r="AF73" s="73"/>
      <c r="AG73" s="73"/>
      <c r="AH73" s="73"/>
      <c r="AI73" s="73"/>
    </row>
    <row r="74" spans="1:35" ht="12.75" customHeight="1">
      <c r="A74" s="84">
        <v>44979</v>
      </c>
      <c r="B74" s="29" t="s">
        <v>1120</v>
      </c>
      <c r="C74" s="28" t="s">
        <v>1121</v>
      </c>
      <c r="D74" s="28" t="s">
        <v>1122</v>
      </c>
      <c r="E74" s="28" t="s">
        <v>522</v>
      </c>
      <c r="F74" s="85">
        <v>52000</v>
      </c>
      <c r="G74" s="29">
        <v>145.35</v>
      </c>
      <c r="H74" s="29" t="s">
        <v>875</v>
      </c>
      <c r="I74" s="73"/>
      <c r="J74" s="73"/>
      <c r="K74" s="73"/>
      <c r="L74" s="73"/>
      <c r="M74" s="73"/>
      <c r="N74" s="73"/>
      <c r="O74" s="73"/>
      <c r="P74" s="73"/>
      <c r="Q74" s="73"/>
      <c r="R74" s="73"/>
      <c r="S74" s="73"/>
      <c r="T74" s="73"/>
      <c r="U74" s="73"/>
      <c r="V74" s="73"/>
      <c r="W74" s="73"/>
      <c r="X74" s="73"/>
      <c r="Y74" s="73"/>
      <c r="Z74" s="73"/>
      <c r="AA74" s="73"/>
      <c r="AB74" s="73"/>
      <c r="AC74" s="73"/>
      <c r="AD74" s="73"/>
      <c r="AE74" s="73"/>
      <c r="AF74" s="73"/>
      <c r="AG74" s="73"/>
      <c r="AH74" s="73"/>
      <c r="AI74" s="73"/>
    </row>
    <row r="75" spans="1:35" ht="12.75" customHeight="1">
      <c r="A75" s="84">
        <v>44979</v>
      </c>
      <c r="B75" s="29" t="s">
        <v>1120</v>
      </c>
      <c r="C75" s="28" t="s">
        <v>1121</v>
      </c>
      <c r="D75" s="28" t="s">
        <v>1123</v>
      </c>
      <c r="E75" s="28" t="s">
        <v>522</v>
      </c>
      <c r="F75" s="85">
        <v>50000</v>
      </c>
      <c r="G75" s="29">
        <v>140.5</v>
      </c>
      <c r="H75" s="29" t="s">
        <v>875</v>
      </c>
      <c r="I75" s="73"/>
      <c r="J75" s="73"/>
      <c r="K75" s="73"/>
      <c r="L75" s="73"/>
      <c r="M75" s="73"/>
      <c r="N75" s="73"/>
      <c r="O75" s="73"/>
      <c r="P75" s="73"/>
      <c r="Q75" s="73"/>
      <c r="R75" s="73"/>
      <c r="S75" s="73"/>
      <c r="T75" s="73"/>
      <c r="U75" s="73"/>
      <c r="V75" s="73"/>
      <c r="W75" s="73"/>
      <c r="X75" s="73"/>
      <c r="Y75" s="73"/>
      <c r="Z75" s="73"/>
      <c r="AA75" s="73"/>
      <c r="AB75" s="73"/>
      <c r="AC75" s="73"/>
      <c r="AD75" s="73"/>
      <c r="AE75" s="73"/>
      <c r="AF75" s="73"/>
      <c r="AG75" s="73"/>
      <c r="AH75" s="73"/>
      <c r="AI75" s="73"/>
    </row>
    <row r="76" spans="1:35" ht="12.75" customHeight="1">
      <c r="A76" s="84">
        <v>44979</v>
      </c>
      <c r="B76" s="29" t="s">
        <v>1120</v>
      </c>
      <c r="C76" s="28" t="s">
        <v>1121</v>
      </c>
      <c r="D76" s="28" t="s">
        <v>966</v>
      </c>
      <c r="E76" s="28" t="s">
        <v>522</v>
      </c>
      <c r="F76" s="85">
        <v>218000</v>
      </c>
      <c r="G76" s="29">
        <v>143.94999999999999</v>
      </c>
      <c r="H76" s="29" t="s">
        <v>875</v>
      </c>
      <c r="I76" s="73"/>
      <c r="J76" s="73"/>
      <c r="K76" s="73"/>
      <c r="L76" s="73"/>
      <c r="M76" s="73"/>
      <c r="N76" s="73"/>
      <c r="O76" s="73"/>
      <c r="P76" s="73"/>
      <c r="Q76" s="73"/>
      <c r="R76" s="73"/>
      <c r="S76" s="73"/>
      <c r="T76" s="73"/>
      <c r="U76" s="73"/>
      <c r="V76" s="73"/>
      <c r="W76" s="73"/>
      <c r="X76" s="73"/>
      <c r="Y76" s="73"/>
      <c r="Z76" s="73"/>
      <c r="AA76" s="73"/>
      <c r="AB76" s="73"/>
      <c r="AC76" s="73"/>
      <c r="AD76" s="73"/>
      <c r="AE76" s="73"/>
      <c r="AF76" s="73"/>
      <c r="AG76" s="73"/>
      <c r="AH76" s="73"/>
      <c r="AI76" s="73"/>
    </row>
    <row r="77" spans="1:35" ht="12.75" customHeight="1">
      <c r="A77" s="84">
        <v>44979</v>
      </c>
      <c r="B77" s="29" t="s">
        <v>1124</v>
      </c>
      <c r="C77" s="28" t="s">
        <v>1125</v>
      </c>
      <c r="D77" s="28" t="s">
        <v>1126</v>
      </c>
      <c r="E77" s="28" t="s">
        <v>522</v>
      </c>
      <c r="F77" s="85">
        <v>214235</v>
      </c>
      <c r="G77" s="29">
        <v>11.95</v>
      </c>
      <c r="H77" s="29" t="s">
        <v>875</v>
      </c>
      <c r="I77" s="73"/>
      <c r="J77" s="73"/>
      <c r="K77" s="73"/>
      <c r="L77" s="73"/>
      <c r="M77" s="73"/>
      <c r="N77" s="73"/>
      <c r="O77" s="73"/>
      <c r="P77" s="73"/>
      <c r="Q77" s="73"/>
      <c r="R77" s="73"/>
      <c r="S77" s="73"/>
      <c r="T77" s="73"/>
      <c r="U77" s="73"/>
      <c r="V77" s="73"/>
      <c r="W77" s="73"/>
      <c r="X77" s="73"/>
      <c r="Y77" s="73"/>
      <c r="Z77" s="73"/>
      <c r="AA77" s="73"/>
      <c r="AB77" s="73"/>
      <c r="AC77" s="73"/>
      <c r="AD77" s="73"/>
      <c r="AE77" s="73"/>
      <c r="AF77" s="73"/>
      <c r="AG77" s="73"/>
      <c r="AH77" s="73"/>
      <c r="AI77" s="73"/>
    </row>
    <row r="78" spans="1:35" ht="12.75" customHeight="1">
      <c r="A78" s="84">
        <v>44979</v>
      </c>
      <c r="B78" s="29" t="s">
        <v>1124</v>
      </c>
      <c r="C78" s="28" t="s">
        <v>1125</v>
      </c>
      <c r="D78" s="28" t="s">
        <v>1127</v>
      </c>
      <c r="E78" s="28" t="s">
        <v>522</v>
      </c>
      <c r="F78" s="85">
        <v>163220</v>
      </c>
      <c r="G78" s="29">
        <v>12.06</v>
      </c>
      <c r="H78" s="29" t="s">
        <v>875</v>
      </c>
      <c r="I78" s="73"/>
      <c r="J78" s="73"/>
      <c r="K78" s="73"/>
      <c r="L78" s="73"/>
      <c r="M78" s="73"/>
      <c r="N78" s="73"/>
      <c r="O78" s="73"/>
      <c r="P78" s="73"/>
      <c r="Q78" s="73"/>
      <c r="R78" s="73"/>
      <c r="S78" s="73"/>
      <c r="T78" s="73"/>
      <c r="U78" s="73"/>
      <c r="V78" s="73"/>
      <c r="W78" s="73"/>
      <c r="X78" s="73"/>
      <c r="Y78" s="73"/>
      <c r="Z78" s="73"/>
      <c r="AA78" s="73"/>
      <c r="AB78" s="73"/>
      <c r="AC78" s="73"/>
      <c r="AD78" s="73"/>
      <c r="AE78" s="73"/>
      <c r="AF78" s="73"/>
      <c r="AG78" s="73"/>
      <c r="AH78" s="73"/>
      <c r="AI78" s="73"/>
    </row>
    <row r="79" spans="1:35" ht="12.75" customHeight="1">
      <c r="A79" s="84">
        <v>44979</v>
      </c>
      <c r="B79" s="29" t="s">
        <v>1023</v>
      </c>
      <c r="C79" s="28" t="s">
        <v>1024</v>
      </c>
      <c r="D79" s="28" t="s">
        <v>1128</v>
      </c>
      <c r="E79" s="28" t="s">
        <v>522</v>
      </c>
      <c r="F79" s="85">
        <v>90000</v>
      </c>
      <c r="G79" s="29">
        <v>26.3</v>
      </c>
      <c r="H79" s="29" t="s">
        <v>875</v>
      </c>
      <c r="I79" s="73"/>
      <c r="J79" s="73"/>
      <c r="K79" s="73"/>
      <c r="L79" s="73"/>
      <c r="M79" s="73"/>
      <c r="N79" s="73"/>
      <c r="O79" s="73"/>
      <c r="P79" s="73"/>
      <c r="Q79" s="73"/>
      <c r="R79" s="73"/>
      <c r="S79" s="73"/>
      <c r="T79" s="73"/>
      <c r="U79" s="73"/>
      <c r="V79" s="73"/>
      <c r="W79" s="73"/>
      <c r="X79" s="73"/>
      <c r="Y79" s="73"/>
      <c r="Z79" s="73"/>
      <c r="AA79" s="73"/>
      <c r="AB79" s="73"/>
      <c r="AC79" s="73"/>
      <c r="AD79" s="73"/>
      <c r="AE79" s="73"/>
      <c r="AF79" s="73"/>
      <c r="AG79" s="73"/>
      <c r="AH79" s="73"/>
      <c r="AI79" s="73"/>
    </row>
    <row r="80" spans="1:35" ht="12.75" customHeight="1">
      <c r="A80" s="84">
        <v>44979</v>
      </c>
      <c r="B80" s="29" t="s">
        <v>1023</v>
      </c>
      <c r="C80" s="28" t="s">
        <v>1024</v>
      </c>
      <c r="D80" s="28" t="s">
        <v>1025</v>
      </c>
      <c r="E80" s="28" t="s">
        <v>522</v>
      </c>
      <c r="F80" s="85">
        <v>60000</v>
      </c>
      <c r="G80" s="29">
        <v>26.3</v>
      </c>
      <c r="H80" s="29" t="s">
        <v>875</v>
      </c>
      <c r="I80" s="73"/>
      <c r="J80" s="73"/>
      <c r="K80" s="73"/>
      <c r="L80" s="73"/>
      <c r="M80" s="73"/>
      <c r="N80" s="73"/>
      <c r="O80" s="73"/>
      <c r="P80" s="73"/>
      <c r="Q80" s="73"/>
      <c r="R80" s="73"/>
      <c r="S80" s="73"/>
      <c r="T80" s="73"/>
      <c r="U80" s="73"/>
      <c r="V80" s="73"/>
      <c r="W80" s="73"/>
      <c r="X80" s="73"/>
      <c r="Y80" s="73"/>
      <c r="Z80" s="73"/>
      <c r="AA80" s="73"/>
      <c r="AB80" s="73"/>
      <c r="AC80" s="73"/>
      <c r="AD80" s="73"/>
      <c r="AE80" s="73"/>
      <c r="AF80" s="73"/>
      <c r="AG80" s="73"/>
      <c r="AH80" s="73"/>
      <c r="AI80" s="73"/>
    </row>
    <row r="81" spans="1:35" ht="12.75" customHeight="1">
      <c r="A81" s="84">
        <v>44979</v>
      </c>
      <c r="B81" s="29" t="s">
        <v>1129</v>
      </c>
      <c r="C81" s="28" t="s">
        <v>1130</v>
      </c>
      <c r="D81" s="28" t="s">
        <v>1131</v>
      </c>
      <c r="E81" s="28" t="s">
        <v>522</v>
      </c>
      <c r="F81" s="85">
        <v>1500000</v>
      </c>
      <c r="G81" s="29">
        <v>44.2</v>
      </c>
      <c r="H81" s="29" t="s">
        <v>875</v>
      </c>
      <c r="I81" s="73"/>
      <c r="J81" s="73"/>
      <c r="K81" s="73"/>
      <c r="L81" s="73"/>
      <c r="M81" s="73"/>
      <c r="N81" s="73"/>
      <c r="O81" s="73"/>
      <c r="P81" s="73"/>
      <c r="Q81" s="73"/>
      <c r="R81" s="73"/>
      <c r="S81" s="73"/>
      <c r="T81" s="73"/>
      <c r="U81" s="73"/>
      <c r="V81" s="73"/>
      <c r="W81" s="73"/>
      <c r="X81" s="73"/>
      <c r="Y81" s="73"/>
      <c r="Z81" s="73"/>
      <c r="AA81" s="73"/>
      <c r="AB81" s="73"/>
      <c r="AC81" s="73"/>
      <c r="AD81" s="73"/>
      <c r="AE81" s="73"/>
      <c r="AF81" s="73"/>
      <c r="AG81" s="73"/>
      <c r="AH81" s="73"/>
      <c r="AI81" s="73"/>
    </row>
    <row r="82" spans="1:35" ht="12.75" customHeight="1">
      <c r="A82" s="84">
        <v>44979</v>
      </c>
      <c r="B82" s="29" t="s">
        <v>1132</v>
      </c>
      <c r="C82" s="28" t="s">
        <v>1133</v>
      </c>
      <c r="D82" s="28" t="s">
        <v>1134</v>
      </c>
      <c r="E82" s="28" t="s">
        <v>522</v>
      </c>
      <c r="F82" s="85">
        <v>110000</v>
      </c>
      <c r="G82" s="29">
        <v>55.03</v>
      </c>
      <c r="H82" s="29" t="s">
        <v>875</v>
      </c>
      <c r="I82" s="73"/>
      <c r="J82" s="73"/>
      <c r="K82" s="73"/>
      <c r="L82" s="73"/>
      <c r="M82" s="73"/>
      <c r="N82" s="73"/>
      <c r="O82" s="73"/>
      <c r="P82" s="73"/>
      <c r="Q82" s="73"/>
      <c r="R82" s="73"/>
      <c r="S82" s="73"/>
      <c r="T82" s="73"/>
      <c r="U82" s="73"/>
      <c r="V82" s="73"/>
      <c r="W82" s="73"/>
      <c r="X82" s="73"/>
      <c r="Y82" s="73"/>
      <c r="Z82" s="73"/>
      <c r="AA82" s="73"/>
      <c r="AB82" s="73"/>
      <c r="AC82" s="73"/>
      <c r="AD82" s="73"/>
      <c r="AE82" s="73"/>
      <c r="AF82" s="73"/>
      <c r="AG82" s="73"/>
      <c r="AH82" s="73"/>
      <c r="AI82" s="73"/>
    </row>
    <row r="83" spans="1:35" ht="12.75" customHeight="1">
      <c r="A83" s="84">
        <v>44979</v>
      </c>
      <c r="B83" s="29" t="s">
        <v>1132</v>
      </c>
      <c r="C83" s="28" t="s">
        <v>1133</v>
      </c>
      <c r="D83" s="28" t="s">
        <v>1135</v>
      </c>
      <c r="E83" s="28" t="s">
        <v>522</v>
      </c>
      <c r="F83" s="85">
        <v>75465</v>
      </c>
      <c r="G83" s="29">
        <v>55</v>
      </c>
      <c r="H83" s="29" t="s">
        <v>875</v>
      </c>
      <c r="I83" s="73"/>
      <c r="J83" s="73"/>
      <c r="K83" s="73"/>
      <c r="L83" s="73"/>
      <c r="M83" s="73"/>
      <c r="N83" s="73"/>
      <c r="O83" s="73"/>
      <c r="P83" s="73"/>
      <c r="Q83" s="73"/>
      <c r="R83" s="73"/>
      <c r="S83" s="73"/>
      <c r="T83" s="73"/>
      <c r="U83" s="73"/>
      <c r="V83" s="73"/>
      <c r="W83" s="73"/>
      <c r="X83" s="73"/>
      <c r="Y83" s="73"/>
      <c r="Z83" s="73"/>
      <c r="AA83" s="73"/>
      <c r="AB83" s="73"/>
      <c r="AC83" s="73"/>
      <c r="AD83" s="73"/>
      <c r="AE83" s="73"/>
      <c r="AF83" s="73"/>
      <c r="AG83" s="73"/>
      <c r="AH83" s="73"/>
      <c r="AI83" s="73"/>
    </row>
    <row r="84" spans="1:35" ht="12.75" customHeight="1">
      <c r="A84" s="84">
        <v>44979</v>
      </c>
      <c r="B84" s="29" t="s">
        <v>1034</v>
      </c>
      <c r="C84" s="28" t="s">
        <v>1035</v>
      </c>
      <c r="D84" s="28" t="s">
        <v>1136</v>
      </c>
      <c r="E84" s="28" t="s">
        <v>522</v>
      </c>
      <c r="F84" s="85">
        <v>102000</v>
      </c>
      <c r="G84" s="29">
        <v>19.850000000000001</v>
      </c>
      <c r="H84" s="29" t="s">
        <v>875</v>
      </c>
      <c r="I84" s="73"/>
      <c r="J84" s="73"/>
      <c r="K84" s="73"/>
      <c r="L84" s="73"/>
      <c r="M84" s="73"/>
      <c r="N84" s="73"/>
      <c r="O84" s="73"/>
      <c r="P84" s="73"/>
      <c r="Q84" s="73"/>
      <c r="R84" s="73"/>
      <c r="S84" s="73"/>
      <c r="T84" s="73"/>
      <c r="U84" s="73"/>
      <c r="V84" s="73"/>
      <c r="W84" s="73"/>
      <c r="X84" s="73"/>
      <c r="Y84" s="73"/>
      <c r="Z84" s="73"/>
      <c r="AA84" s="73"/>
      <c r="AB84" s="73"/>
      <c r="AC84" s="73"/>
      <c r="AD84" s="73"/>
      <c r="AE84" s="73"/>
      <c r="AF84" s="73"/>
      <c r="AG84" s="73"/>
      <c r="AH84" s="73"/>
      <c r="AI84" s="73"/>
    </row>
    <row r="85" spans="1:35" ht="12.75" customHeight="1">
      <c r="A85" s="84">
        <v>44979</v>
      </c>
      <c r="B85" s="29" t="s">
        <v>1137</v>
      </c>
      <c r="C85" s="28" t="s">
        <v>1138</v>
      </c>
      <c r="D85" s="28" t="s">
        <v>1139</v>
      </c>
      <c r="E85" s="28" t="s">
        <v>522</v>
      </c>
      <c r="F85" s="85">
        <v>48000</v>
      </c>
      <c r="G85" s="29">
        <v>30.15</v>
      </c>
      <c r="H85" s="29" t="s">
        <v>875</v>
      </c>
      <c r="I85" s="73"/>
      <c r="J85" s="73"/>
      <c r="K85" s="73"/>
      <c r="L85" s="73"/>
      <c r="M85" s="73"/>
      <c r="N85" s="73"/>
      <c r="O85" s="73"/>
      <c r="P85" s="73"/>
      <c r="Q85" s="73"/>
      <c r="R85" s="73"/>
      <c r="S85" s="73"/>
      <c r="T85" s="73"/>
      <c r="U85" s="73"/>
      <c r="V85" s="73"/>
      <c r="W85" s="73"/>
      <c r="X85" s="73"/>
      <c r="Y85" s="73"/>
      <c r="Z85" s="73"/>
      <c r="AA85" s="73"/>
      <c r="AB85" s="73"/>
      <c r="AC85" s="73"/>
      <c r="AD85" s="73"/>
      <c r="AE85" s="73"/>
      <c r="AF85" s="73"/>
      <c r="AG85" s="73"/>
      <c r="AH85" s="73"/>
      <c r="AI85" s="73"/>
    </row>
    <row r="86" spans="1:35" ht="12.75" customHeight="1">
      <c r="A86" s="84">
        <v>44979</v>
      </c>
      <c r="B86" s="29" t="s">
        <v>1026</v>
      </c>
      <c r="C86" s="28" t="s">
        <v>1027</v>
      </c>
      <c r="D86" s="28" t="s">
        <v>1140</v>
      </c>
      <c r="E86" s="28" t="s">
        <v>522</v>
      </c>
      <c r="F86" s="85">
        <v>249475</v>
      </c>
      <c r="G86" s="29">
        <v>29.85</v>
      </c>
      <c r="H86" s="29" t="s">
        <v>875</v>
      </c>
      <c r="I86" s="73"/>
      <c r="J86" s="73"/>
      <c r="K86" s="73"/>
      <c r="L86" s="73"/>
      <c r="M86" s="73"/>
      <c r="N86" s="73"/>
      <c r="O86" s="73"/>
      <c r="P86" s="73"/>
      <c r="Q86" s="73"/>
      <c r="R86" s="73"/>
      <c r="S86" s="73"/>
      <c r="T86" s="73"/>
      <c r="U86" s="73"/>
      <c r="V86" s="73"/>
      <c r="W86" s="73"/>
      <c r="X86" s="73"/>
      <c r="Y86" s="73"/>
      <c r="Z86" s="73"/>
      <c r="AA86" s="73"/>
      <c r="AB86" s="73"/>
      <c r="AC86" s="73"/>
      <c r="AD86" s="73"/>
      <c r="AE86" s="73"/>
      <c r="AF86" s="73"/>
      <c r="AG86" s="73"/>
      <c r="AH86" s="73"/>
      <c r="AI86" s="73"/>
    </row>
    <row r="87" spans="1:35" ht="12.75" customHeight="1">
      <c r="A87" s="84">
        <v>44979</v>
      </c>
      <c r="B87" s="29" t="s">
        <v>1026</v>
      </c>
      <c r="C87" s="28" t="s">
        <v>1027</v>
      </c>
      <c r="D87" s="28" t="s">
        <v>1028</v>
      </c>
      <c r="E87" s="28" t="s">
        <v>522</v>
      </c>
      <c r="F87" s="85">
        <v>327105</v>
      </c>
      <c r="G87" s="29">
        <v>29.95</v>
      </c>
      <c r="H87" s="29" t="s">
        <v>875</v>
      </c>
      <c r="I87" s="73"/>
      <c r="J87" s="73"/>
      <c r="K87" s="73"/>
      <c r="L87" s="73"/>
      <c r="M87" s="73"/>
      <c r="N87" s="73"/>
      <c r="O87" s="73"/>
      <c r="P87" s="73"/>
      <c r="Q87" s="73"/>
      <c r="R87" s="73"/>
      <c r="S87" s="73"/>
      <c r="T87" s="73"/>
      <c r="U87" s="73"/>
      <c r="V87" s="73"/>
      <c r="W87" s="73"/>
      <c r="X87" s="73"/>
      <c r="Y87" s="73"/>
      <c r="Z87" s="73"/>
      <c r="AA87" s="73"/>
      <c r="AB87" s="73"/>
      <c r="AC87" s="73"/>
      <c r="AD87" s="73"/>
      <c r="AE87" s="73"/>
      <c r="AF87" s="73"/>
      <c r="AG87" s="73"/>
      <c r="AH87" s="73"/>
      <c r="AI87" s="73"/>
    </row>
    <row r="88" spans="1:35" ht="12.75" customHeight="1">
      <c r="A88" s="84">
        <v>44979</v>
      </c>
      <c r="B88" s="29" t="s">
        <v>1029</v>
      </c>
      <c r="C88" s="28" t="s">
        <v>1030</v>
      </c>
      <c r="D88" s="28" t="s">
        <v>1031</v>
      </c>
      <c r="E88" s="28" t="s">
        <v>522</v>
      </c>
      <c r="F88" s="85">
        <v>409381</v>
      </c>
      <c r="G88" s="29">
        <v>23.36</v>
      </c>
      <c r="H88" s="29" t="s">
        <v>875</v>
      </c>
      <c r="I88" s="73"/>
      <c r="J88" s="73"/>
      <c r="K88" s="73"/>
      <c r="L88" s="73"/>
      <c r="M88" s="73"/>
      <c r="N88" s="73"/>
      <c r="O88" s="73"/>
      <c r="P88" s="73"/>
      <c r="Q88" s="73"/>
      <c r="R88" s="73"/>
      <c r="S88" s="73"/>
      <c r="T88" s="73"/>
      <c r="U88" s="73"/>
      <c r="V88" s="73"/>
      <c r="W88" s="73"/>
      <c r="X88" s="73"/>
      <c r="Y88" s="73"/>
      <c r="Z88" s="73"/>
      <c r="AA88" s="73"/>
      <c r="AB88" s="73"/>
      <c r="AC88" s="73"/>
      <c r="AD88" s="73"/>
      <c r="AE88" s="73"/>
      <c r="AF88" s="73"/>
      <c r="AG88" s="73"/>
      <c r="AH88" s="73"/>
      <c r="AI88" s="73"/>
    </row>
    <row r="89" spans="1:35" ht="12.75" customHeight="1">
      <c r="A89" s="84">
        <v>44979</v>
      </c>
      <c r="B89" s="29" t="s">
        <v>1029</v>
      </c>
      <c r="C89" s="28" t="s">
        <v>1030</v>
      </c>
      <c r="D89" s="28" t="s">
        <v>1141</v>
      </c>
      <c r="E89" s="28" t="s">
        <v>522</v>
      </c>
      <c r="F89" s="85">
        <v>537057</v>
      </c>
      <c r="G89" s="29">
        <v>23.1</v>
      </c>
      <c r="H89" s="29" t="s">
        <v>875</v>
      </c>
      <c r="I89" s="73"/>
      <c r="J89" s="73"/>
      <c r="K89" s="73"/>
      <c r="L89" s="73"/>
      <c r="M89" s="73"/>
      <c r="N89" s="73"/>
      <c r="O89" s="73"/>
      <c r="P89" s="73"/>
      <c r="Q89" s="73"/>
      <c r="R89" s="73"/>
      <c r="S89" s="73"/>
      <c r="T89" s="73"/>
      <c r="U89" s="73"/>
      <c r="V89" s="73"/>
      <c r="W89" s="73"/>
      <c r="X89" s="73"/>
      <c r="Y89" s="73"/>
      <c r="Z89" s="73"/>
      <c r="AA89" s="73"/>
      <c r="AB89" s="73"/>
      <c r="AC89" s="73"/>
      <c r="AD89" s="73"/>
      <c r="AE89" s="73"/>
      <c r="AF89" s="73"/>
      <c r="AG89" s="73"/>
      <c r="AH89" s="73"/>
      <c r="AI89" s="73"/>
    </row>
    <row r="90" spans="1:35" ht="12.75" customHeight="1">
      <c r="A90" s="84">
        <v>44979</v>
      </c>
      <c r="B90" s="29" t="s">
        <v>1142</v>
      </c>
      <c r="C90" s="28" t="s">
        <v>1143</v>
      </c>
      <c r="D90" s="28" t="s">
        <v>1144</v>
      </c>
      <c r="E90" s="28" t="s">
        <v>522</v>
      </c>
      <c r="F90" s="85">
        <v>900000</v>
      </c>
      <c r="G90" s="29">
        <v>19.21</v>
      </c>
      <c r="H90" s="29" t="s">
        <v>875</v>
      </c>
      <c r="I90" s="73"/>
      <c r="J90" s="73"/>
      <c r="K90" s="73"/>
      <c r="L90" s="73"/>
      <c r="M90" s="73"/>
      <c r="N90" s="73"/>
      <c r="O90" s="73"/>
      <c r="P90" s="73"/>
      <c r="Q90" s="73"/>
      <c r="R90" s="73"/>
      <c r="S90" s="73"/>
      <c r="T90" s="73"/>
      <c r="U90" s="73"/>
      <c r="V90" s="73"/>
      <c r="W90" s="73"/>
      <c r="X90" s="73"/>
      <c r="Y90" s="73"/>
      <c r="Z90" s="73"/>
      <c r="AA90" s="73"/>
      <c r="AB90" s="73"/>
      <c r="AC90" s="73"/>
      <c r="AD90" s="73"/>
      <c r="AE90" s="73"/>
      <c r="AF90" s="73"/>
      <c r="AG90" s="73"/>
      <c r="AH90" s="73"/>
      <c r="AI90" s="73"/>
    </row>
    <row r="91" spans="1:35" ht="12.75" customHeight="1">
      <c r="A91" s="84">
        <v>44979</v>
      </c>
      <c r="B91" s="29" t="s">
        <v>973</v>
      </c>
      <c r="C91" s="28" t="s">
        <v>974</v>
      </c>
      <c r="D91" s="28" t="s">
        <v>966</v>
      </c>
      <c r="E91" s="28" t="s">
        <v>523</v>
      </c>
      <c r="F91" s="85">
        <v>30000</v>
      </c>
      <c r="G91" s="29">
        <v>107.79</v>
      </c>
      <c r="H91" s="29" t="s">
        <v>875</v>
      </c>
      <c r="I91" s="73"/>
      <c r="J91" s="73"/>
      <c r="K91" s="73"/>
      <c r="L91" s="73"/>
      <c r="M91" s="73"/>
      <c r="N91" s="73"/>
      <c r="O91" s="73"/>
      <c r="P91" s="73"/>
      <c r="Q91" s="73"/>
      <c r="R91" s="73"/>
      <c r="S91" s="73"/>
      <c r="T91" s="73"/>
      <c r="U91" s="73"/>
      <c r="V91" s="73"/>
      <c r="W91" s="73"/>
      <c r="X91" s="73"/>
      <c r="Y91" s="73"/>
      <c r="Z91" s="73"/>
      <c r="AA91" s="73"/>
      <c r="AB91" s="73"/>
      <c r="AC91" s="73"/>
      <c r="AD91" s="73"/>
      <c r="AE91" s="73"/>
      <c r="AF91" s="73"/>
      <c r="AG91" s="73"/>
      <c r="AH91" s="73"/>
      <c r="AI91" s="73"/>
    </row>
    <row r="92" spans="1:35" ht="12.75" customHeight="1">
      <c r="A92" s="84">
        <v>44979</v>
      </c>
      <c r="B92" s="29" t="s">
        <v>846</v>
      </c>
      <c r="C92" s="28" t="s">
        <v>1145</v>
      </c>
      <c r="D92" s="28" t="s">
        <v>1146</v>
      </c>
      <c r="E92" s="28" t="s">
        <v>523</v>
      </c>
      <c r="F92" s="85">
        <v>12363060</v>
      </c>
      <c r="G92" s="29">
        <v>335.06</v>
      </c>
      <c r="H92" s="29" t="s">
        <v>875</v>
      </c>
      <c r="I92" s="73"/>
      <c r="J92" s="73"/>
      <c r="K92" s="73"/>
      <c r="L92" s="73"/>
      <c r="M92" s="73"/>
      <c r="N92" s="73"/>
      <c r="O92" s="73"/>
      <c r="P92" s="73"/>
      <c r="Q92" s="73"/>
      <c r="R92" s="73"/>
      <c r="S92" s="73"/>
      <c r="T92" s="73"/>
      <c r="U92" s="73"/>
      <c r="V92" s="73"/>
      <c r="W92" s="73"/>
      <c r="X92" s="73"/>
      <c r="Y92" s="73"/>
      <c r="Z92" s="73"/>
      <c r="AA92" s="73"/>
      <c r="AB92" s="73"/>
      <c r="AC92" s="73"/>
      <c r="AD92" s="73"/>
      <c r="AE92" s="73"/>
      <c r="AF92" s="73"/>
      <c r="AG92" s="73"/>
      <c r="AH92" s="73"/>
      <c r="AI92" s="73"/>
    </row>
    <row r="93" spans="1:35" ht="12.75" customHeight="1">
      <c r="A93" s="84">
        <v>44979</v>
      </c>
      <c r="B93" s="29" t="s">
        <v>1116</v>
      </c>
      <c r="C93" s="28" t="s">
        <v>1117</v>
      </c>
      <c r="D93" s="28" t="s">
        <v>1147</v>
      </c>
      <c r="E93" s="28" t="s">
        <v>523</v>
      </c>
      <c r="F93" s="85">
        <v>1948887</v>
      </c>
      <c r="G93" s="29">
        <v>1.75</v>
      </c>
      <c r="H93" s="29" t="s">
        <v>875</v>
      </c>
      <c r="I93" s="73"/>
      <c r="J93" s="73"/>
      <c r="K93" s="73"/>
      <c r="L93" s="73"/>
      <c r="M93" s="73"/>
      <c r="N93" s="73"/>
      <c r="O93" s="73"/>
      <c r="P93" s="73"/>
      <c r="Q93" s="73"/>
      <c r="R93" s="73"/>
      <c r="S93" s="73"/>
      <c r="T93" s="73"/>
      <c r="U93" s="73"/>
      <c r="V93" s="73"/>
      <c r="W93" s="73"/>
      <c r="X93" s="73"/>
      <c r="Y93" s="73"/>
      <c r="Z93" s="73"/>
      <c r="AA93" s="73"/>
      <c r="AB93" s="73"/>
      <c r="AC93" s="73"/>
      <c r="AD93" s="73"/>
      <c r="AE93" s="73"/>
      <c r="AF93" s="73"/>
      <c r="AG93" s="73"/>
      <c r="AH93" s="73"/>
      <c r="AI93" s="73"/>
    </row>
    <row r="94" spans="1:35" ht="12.75" customHeight="1">
      <c r="A94" s="84">
        <v>44979</v>
      </c>
      <c r="B94" s="29" t="s">
        <v>1116</v>
      </c>
      <c r="C94" s="28" t="s">
        <v>1117</v>
      </c>
      <c r="D94" s="28" t="s">
        <v>1118</v>
      </c>
      <c r="E94" s="28" t="s">
        <v>523</v>
      </c>
      <c r="F94" s="85">
        <v>1367444</v>
      </c>
      <c r="G94" s="29">
        <v>1.8</v>
      </c>
      <c r="H94" s="29" t="s">
        <v>875</v>
      </c>
      <c r="I94" s="73"/>
      <c r="J94" s="73"/>
      <c r="K94" s="73"/>
      <c r="L94" s="73"/>
      <c r="M94" s="73"/>
      <c r="N94" s="73"/>
      <c r="O94" s="73"/>
      <c r="P94" s="73"/>
      <c r="Q94" s="73"/>
      <c r="R94" s="73"/>
      <c r="S94" s="73"/>
      <c r="T94" s="73"/>
      <c r="U94" s="73"/>
      <c r="V94" s="73"/>
      <c r="W94" s="73"/>
      <c r="X94" s="73"/>
      <c r="Y94" s="73"/>
      <c r="Z94" s="73"/>
      <c r="AA94" s="73"/>
      <c r="AB94" s="73"/>
      <c r="AC94" s="73"/>
      <c r="AD94" s="73"/>
      <c r="AE94" s="73"/>
      <c r="AF94" s="73"/>
      <c r="AG94" s="73"/>
      <c r="AH94" s="73"/>
      <c r="AI94" s="73"/>
    </row>
    <row r="95" spans="1:35" ht="12.75" customHeight="1">
      <c r="A95" s="84">
        <v>44979</v>
      </c>
      <c r="B95" s="29" t="s">
        <v>992</v>
      </c>
      <c r="C95" s="28" t="s">
        <v>993</v>
      </c>
      <c r="D95" s="28" t="s">
        <v>1119</v>
      </c>
      <c r="E95" s="28" t="s">
        <v>523</v>
      </c>
      <c r="F95" s="85">
        <v>104170</v>
      </c>
      <c r="G95" s="29">
        <v>257.89999999999998</v>
      </c>
      <c r="H95" s="29" t="s">
        <v>875</v>
      </c>
      <c r="I95" s="73"/>
      <c r="J95" s="73"/>
      <c r="K95" s="73"/>
      <c r="L95" s="73"/>
      <c r="M95" s="73"/>
      <c r="N95" s="73"/>
      <c r="O95" s="73"/>
      <c r="P95" s="73"/>
      <c r="Q95" s="73"/>
      <c r="R95" s="73"/>
      <c r="S95" s="73"/>
      <c r="T95" s="73"/>
      <c r="U95" s="73"/>
      <c r="V95" s="73"/>
      <c r="W95" s="73"/>
      <c r="X95" s="73"/>
      <c r="Y95" s="73"/>
      <c r="Z95" s="73"/>
      <c r="AA95" s="73"/>
      <c r="AB95" s="73"/>
      <c r="AC95" s="73"/>
      <c r="AD95" s="73"/>
      <c r="AE95" s="73"/>
      <c r="AF95" s="73"/>
      <c r="AG95" s="73"/>
      <c r="AH95" s="73"/>
      <c r="AI95" s="73"/>
    </row>
    <row r="96" spans="1:35" ht="12.75" customHeight="1">
      <c r="A96" s="84">
        <v>44979</v>
      </c>
      <c r="B96" s="29" t="s">
        <v>1120</v>
      </c>
      <c r="C96" s="28" t="s">
        <v>1121</v>
      </c>
      <c r="D96" s="28" t="s">
        <v>1122</v>
      </c>
      <c r="E96" s="28" t="s">
        <v>523</v>
      </c>
      <c r="F96" s="85">
        <v>46000</v>
      </c>
      <c r="G96" s="29">
        <v>141.63</v>
      </c>
      <c r="H96" s="29" t="s">
        <v>875</v>
      </c>
      <c r="I96" s="73"/>
      <c r="J96" s="73"/>
      <c r="K96" s="73"/>
      <c r="L96" s="73"/>
      <c r="M96" s="73"/>
      <c r="N96" s="73"/>
      <c r="O96" s="73"/>
      <c r="P96" s="73"/>
      <c r="Q96" s="73"/>
      <c r="R96" s="73"/>
      <c r="S96" s="73"/>
      <c r="T96" s="73"/>
      <c r="U96" s="73"/>
      <c r="V96" s="73"/>
      <c r="W96" s="73"/>
      <c r="X96" s="73"/>
      <c r="Y96" s="73"/>
      <c r="Z96" s="73"/>
      <c r="AA96" s="73"/>
      <c r="AB96" s="73"/>
      <c r="AC96" s="73"/>
      <c r="AD96" s="73"/>
      <c r="AE96" s="73"/>
      <c r="AF96" s="73"/>
      <c r="AG96" s="73"/>
      <c r="AH96" s="73"/>
      <c r="AI96" s="73"/>
    </row>
    <row r="97" spans="1:35" ht="12.75" customHeight="1">
      <c r="A97" s="84">
        <v>44979</v>
      </c>
      <c r="B97" s="29" t="s">
        <v>1120</v>
      </c>
      <c r="C97" s="28" t="s">
        <v>1121</v>
      </c>
      <c r="D97" s="28" t="s">
        <v>966</v>
      </c>
      <c r="E97" s="28" t="s">
        <v>523</v>
      </c>
      <c r="F97" s="85">
        <v>218000</v>
      </c>
      <c r="G97" s="29">
        <v>143.51</v>
      </c>
      <c r="H97" s="29" t="s">
        <v>875</v>
      </c>
      <c r="I97" s="73"/>
      <c r="J97" s="73"/>
      <c r="K97" s="73"/>
      <c r="L97" s="73"/>
      <c r="M97" s="73"/>
      <c r="N97" s="73"/>
      <c r="O97" s="73"/>
      <c r="P97" s="73"/>
      <c r="Q97" s="73"/>
      <c r="R97" s="73"/>
      <c r="S97" s="73"/>
      <c r="T97" s="73"/>
      <c r="U97" s="73"/>
      <c r="V97" s="73"/>
      <c r="W97" s="73"/>
      <c r="X97" s="73"/>
      <c r="Y97" s="73"/>
      <c r="Z97" s="73"/>
      <c r="AA97" s="73"/>
      <c r="AB97" s="73"/>
      <c r="AC97" s="73"/>
      <c r="AD97" s="73"/>
      <c r="AE97" s="73"/>
      <c r="AF97" s="73"/>
      <c r="AG97" s="73"/>
      <c r="AH97" s="73"/>
      <c r="AI97" s="73"/>
    </row>
    <row r="98" spans="1:35" ht="12.75" customHeight="1">
      <c r="A98" s="84">
        <v>44979</v>
      </c>
      <c r="B98" s="29" t="s">
        <v>1120</v>
      </c>
      <c r="C98" s="28" t="s">
        <v>1121</v>
      </c>
      <c r="D98" s="28" t="s">
        <v>1148</v>
      </c>
      <c r="E98" s="28" t="s">
        <v>523</v>
      </c>
      <c r="F98" s="85">
        <v>46000</v>
      </c>
      <c r="G98" s="29">
        <v>140.5</v>
      </c>
      <c r="H98" s="29" t="s">
        <v>875</v>
      </c>
      <c r="I98" s="73"/>
      <c r="J98" s="73"/>
      <c r="K98" s="73"/>
      <c r="L98" s="73"/>
      <c r="M98" s="73"/>
      <c r="N98" s="73"/>
      <c r="O98" s="73"/>
      <c r="P98" s="73"/>
      <c r="Q98" s="73"/>
      <c r="R98" s="73"/>
      <c r="S98" s="73"/>
      <c r="T98" s="73"/>
      <c r="U98" s="73"/>
      <c r="V98" s="73"/>
      <c r="W98" s="73"/>
      <c r="X98" s="73"/>
      <c r="Y98" s="73"/>
      <c r="Z98" s="73"/>
      <c r="AA98" s="73"/>
      <c r="AB98" s="73"/>
      <c r="AC98" s="73"/>
      <c r="AD98" s="73"/>
      <c r="AE98" s="73"/>
      <c r="AF98" s="73"/>
      <c r="AG98" s="73"/>
      <c r="AH98" s="73"/>
      <c r="AI98" s="73"/>
    </row>
    <row r="99" spans="1:35" ht="12.75" customHeight="1">
      <c r="A99" s="84">
        <v>44979</v>
      </c>
      <c r="B99" s="29" t="s">
        <v>1120</v>
      </c>
      <c r="C99" s="28" t="s">
        <v>1121</v>
      </c>
      <c r="D99" s="28" t="s">
        <v>1123</v>
      </c>
      <c r="E99" s="28" t="s">
        <v>523</v>
      </c>
      <c r="F99" s="85">
        <v>4000</v>
      </c>
      <c r="G99" s="29">
        <v>141.05000000000001</v>
      </c>
      <c r="H99" s="29" t="s">
        <v>875</v>
      </c>
      <c r="I99" s="73"/>
      <c r="J99" s="73"/>
      <c r="K99" s="73"/>
      <c r="L99" s="73"/>
      <c r="M99" s="73"/>
      <c r="N99" s="73"/>
      <c r="O99" s="73"/>
      <c r="P99" s="73"/>
      <c r="Q99" s="73"/>
      <c r="R99" s="73"/>
      <c r="S99" s="73"/>
      <c r="T99" s="73"/>
      <c r="U99" s="73"/>
      <c r="V99" s="73"/>
      <c r="W99" s="73"/>
      <c r="X99" s="73"/>
      <c r="Y99" s="73"/>
      <c r="Z99" s="73"/>
      <c r="AA99" s="73"/>
      <c r="AB99" s="73"/>
      <c r="AC99" s="73"/>
      <c r="AD99" s="73"/>
      <c r="AE99" s="73"/>
      <c r="AF99" s="73"/>
      <c r="AG99" s="73"/>
      <c r="AH99" s="73"/>
      <c r="AI99" s="73"/>
    </row>
    <row r="100" spans="1:35" ht="12.75" customHeight="1">
      <c r="A100" s="84">
        <v>44979</v>
      </c>
      <c r="B100" s="29" t="s">
        <v>1124</v>
      </c>
      <c r="C100" s="28" t="s">
        <v>1125</v>
      </c>
      <c r="D100" s="28" t="s">
        <v>1126</v>
      </c>
      <c r="E100" s="28" t="s">
        <v>523</v>
      </c>
      <c r="F100" s="85">
        <v>215084</v>
      </c>
      <c r="G100" s="29">
        <v>11.99</v>
      </c>
      <c r="H100" s="29" t="s">
        <v>875</v>
      </c>
      <c r="I100" s="73"/>
      <c r="J100" s="73"/>
      <c r="K100" s="73"/>
      <c r="L100" s="73"/>
      <c r="M100" s="73"/>
      <c r="N100" s="73"/>
      <c r="O100" s="73"/>
      <c r="P100" s="73"/>
      <c r="Q100" s="73"/>
      <c r="R100" s="73"/>
      <c r="S100" s="73"/>
      <c r="T100" s="73"/>
      <c r="U100" s="73"/>
      <c r="V100" s="73"/>
      <c r="W100" s="73"/>
      <c r="X100" s="73"/>
      <c r="Y100" s="73"/>
      <c r="Z100" s="73"/>
      <c r="AA100" s="73"/>
      <c r="AB100" s="73"/>
      <c r="AC100" s="73"/>
      <c r="AD100" s="73"/>
      <c r="AE100" s="73"/>
      <c r="AF100" s="73"/>
      <c r="AG100" s="73"/>
      <c r="AH100" s="73"/>
      <c r="AI100" s="73"/>
    </row>
    <row r="101" spans="1:35" ht="12.75" customHeight="1">
      <c r="A101" s="84">
        <v>44979</v>
      </c>
      <c r="B101" s="29" t="s">
        <v>1124</v>
      </c>
      <c r="C101" s="28" t="s">
        <v>1125</v>
      </c>
      <c r="D101" s="28" t="s">
        <v>1127</v>
      </c>
      <c r="E101" s="28" t="s">
        <v>523</v>
      </c>
      <c r="F101" s="85">
        <v>165201</v>
      </c>
      <c r="G101" s="29">
        <v>11.98</v>
      </c>
      <c r="H101" s="29" t="s">
        <v>875</v>
      </c>
      <c r="I101" s="73"/>
      <c r="J101" s="73"/>
      <c r="K101" s="73"/>
      <c r="L101" s="73"/>
      <c r="M101" s="73"/>
      <c r="N101" s="73"/>
      <c r="O101" s="73"/>
      <c r="P101" s="73"/>
      <c r="Q101" s="73"/>
      <c r="R101" s="73"/>
      <c r="S101" s="73"/>
      <c r="T101" s="73"/>
      <c r="U101" s="73"/>
      <c r="V101" s="73"/>
      <c r="W101" s="73"/>
      <c r="X101" s="73"/>
      <c r="Y101" s="73"/>
      <c r="Z101" s="73"/>
      <c r="AA101" s="73"/>
      <c r="AB101" s="73"/>
      <c r="AC101" s="73"/>
      <c r="AD101" s="73"/>
      <c r="AE101" s="73"/>
      <c r="AF101" s="73"/>
      <c r="AG101" s="73"/>
      <c r="AH101" s="73"/>
      <c r="AI101" s="73"/>
    </row>
    <row r="102" spans="1:35" ht="12.75" customHeight="1">
      <c r="A102" s="84">
        <v>44979</v>
      </c>
      <c r="B102" s="29" t="s">
        <v>1023</v>
      </c>
      <c r="C102" s="28" t="s">
        <v>1024</v>
      </c>
      <c r="D102" s="28" t="s">
        <v>1018</v>
      </c>
      <c r="E102" s="28" t="s">
        <v>523</v>
      </c>
      <c r="F102" s="85">
        <v>54000</v>
      </c>
      <c r="G102" s="29">
        <v>26.3</v>
      </c>
      <c r="H102" s="29" t="s">
        <v>875</v>
      </c>
      <c r="I102" s="73"/>
      <c r="J102" s="73"/>
      <c r="K102" s="73"/>
      <c r="L102" s="73"/>
      <c r="M102" s="73"/>
      <c r="N102" s="73"/>
      <c r="O102" s="73"/>
      <c r="P102" s="73"/>
      <c r="Q102" s="73"/>
      <c r="R102" s="73"/>
      <c r="S102" s="73"/>
      <c r="T102" s="73"/>
      <c r="U102" s="73"/>
      <c r="V102" s="73"/>
      <c r="W102" s="73"/>
      <c r="X102" s="73"/>
      <c r="Y102" s="73"/>
      <c r="Z102" s="73"/>
      <c r="AA102" s="73"/>
      <c r="AB102" s="73"/>
      <c r="AC102" s="73"/>
      <c r="AD102" s="73"/>
      <c r="AE102" s="73"/>
      <c r="AF102" s="73"/>
      <c r="AG102" s="73"/>
      <c r="AH102" s="73"/>
      <c r="AI102" s="73"/>
    </row>
    <row r="103" spans="1:35" ht="12.75" customHeight="1">
      <c r="A103" s="84">
        <v>44979</v>
      </c>
      <c r="B103" s="29" t="s">
        <v>1129</v>
      </c>
      <c r="C103" s="28" t="s">
        <v>1130</v>
      </c>
      <c r="D103" s="28" t="s">
        <v>1149</v>
      </c>
      <c r="E103" s="28" t="s">
        <v>523</v>
      </c>
      <c r="F103" s="85">
        <v>1500000</v>
      </c>
      <c r="G103" s="29">
        <v>44.2</v>
      </c>
      <c r="H103" s="29" t="s">
        <v>875</v>
      </c>
      <c r="I103" s="73"/>
      <c r="J103" s="73"/>
      <c r="K103" s="73"/>
      <c r="L103" s="73"/>
      <c r="M103" s="73"/>
      <c r="N103" s="73"/>
      <c r="O103" s="73"/>
      <c r="P103" s="73"/>
      <c r="Q103" s="73"/>
      <c r="R103" s="73"/>
      <c r="S103" s="73"/>
      <c r="T103" s="73"/>
      <c r="U103" s="73"/>
      <c r="V103" s="73"/>
      <c r="W103" s="73"/>
      <c r="X103" s="73"/>
      <c r="Y103" s="73"/>
      <c r="Z103" s="73"/>
      <c r="AA103" s="73"/>
      <c r="AB103" s="73"/>
      <c r="AC103" s="73"/>
      <c r="AD103" s="73"/>
      <c r="AE103" s="73"/>
      <c r="AF103" s="73"/>
      <c r="AG103" s="73"/>
      <c r="AH103" s="73"/>
      <c r="AI103" s="73"/>
    </row>
    <row r="104" spans="1:35" ht="12.75" customHeight="1">
      <c r="A104" s="84">
        <v>44979</v>
      </c>
      <c r="B104" s="29" t="s">
        <v>1132</v>
      </c>
      <c r="C104" s="28" t="s">
        <v>1133</v>
      </c>
      <c r="D104" s="28" t="s">
        <v>1134</v>
      </c>
      <c r="E104" s="28" t="s">
        <v>523</v>
      </c>
      <c r="F104" s="85">
        <v>110000</v>
      </c>
      <c r="G104" s="29">
        <v>54.9</v>
      </c>
      <c r="H104" s="29" t="s">
        <v>875</v>
      </c>
      <c r="I104" s="73"/>
      <c r="J104" s="73"/>
      <c r="K104" s="73"/>
      <c r="L104" s="73"/>
      <c r="M104" s="73"/>
      <c r="N104" s="73"/>
      <c r="O104" s="73"/>
      <c r="P104" s="73"/>
      <c r="Q104" s="73"/>
      <c r="R104" s="73"/>
      <c r="S104" s="73"/>
      <c r="T104" s="73"/>
      <c r="U104" s="73"/>
      <c r="V104" s="73"/>
      <c r="W104" s="73"/>
      <c r="X104" s="73"/>
      <c r="Y104" s="73"/>
      <c r="Z104" s="73"/>
      <c r="AA104" s="73"/>
      <c r="AB104" s="73"/>
      <c r="AC104" s="73"/>
      <c r="AD104" s="73"/>
      <c r="AE104" s="73"/>
      <c r="AF104" s="73"/>
      <c r="AG104" s="73"/>
      <c r="AH104" s="73"/>
      <c r="AI104" s="73"/>
    </row>
    <row r="105" spans="1:35" ht="12.75" customHeight="1">
      <c r="A105" s="84">
        <v>44979</v>
      </c>
      <c r="B105" s="29" t="s">
        <v>1132</v>
      </c>
      <c r="C105" s="28" t="s">
        <v>1133</v>
      </c>
      <c r="D105" s="28" t="s">
        <v>1135</v>
      </c>
      <c r="E105" s="28" t="s">
        <v>523</v>
      </c>
      <c r="F105" s="85">
        <v>122461</v>
      </c>
      <c r="G105" s="29">
        <v>55.17</v>
      </c>
      <c r="H105" s="29" t="s">
        <v>875</v>
      </c>
      <c r="I105" s="73"/>
      <c r="J105" s="73"/>
      <c r="K105" s="73"/>
      <c r="L105" s="73"/>
      <c r="M105" s="73"/>
      <c r="N105" s="73"/>
      <c r="O105" s="73"/>
      <c r="P105" s="73"/>
      <c r="Q105" s="73"/>
      <c r="R105" s="73"/>
      <c r="S105" s="73"/>
      <c r="T105" s="73"/>
      <c r="U105" s="73"/>
      <c r="V105" s="73"/>
      <c r="W105" s="73"/>
      <c r="X105" s="73"/>
      <c r="Y105" s="73"/>
      <c r="Z105" s="73"/>
      <c r="AA105" s="73"/>
      <c r="AB105" s="73"/>
      <c r="AC105" s="73"/>
      <c r="AD105" s="73"/>
      <c r="AE105" s="73"/>
      <c r="AF105" s="73"/>
      <c r="AG105" s="73"/>
      <c r="AH105" s="73"/>
      <c r="AI105" s="73"/>
    </row>
    <row r="106" spans="1:35" ht="12.75" customHeight="1">
      <c r="A106" s="84">
        <v>44979</v>
      </c>
      <c r="B106" s="29" t="s">
        <v>1032</v>
      </c>
      <c r="C106" s="28" t="s">
        <v>1033</v>
      </c>
      <c r="D106" s="28" t="s">
        <v>1150</v>
      </c>
      <c r="E106" s="28" t="s">
        <v>523</v>
      </c>
      <c r="F106" s="85">
        <v>2980282</v>
      </c>
      <c r="G106" s="29">
        <v>0.25</v>
      </c>
      <c r="H106" s="29" t="s">
        <v>875</v>
      </c>
      <c r="I106" s="73"/>
      <c r="J106" s="73"/>
      <c r="K106" s="73"/>
      <c r="L106" s="73"/>
      <c r="M106" s="73"/>
      <c r="N106" s="73"/>
      <c r="O106" s="73"/>
      <c r="P106" s="73"/>
      <c r="Q106" s="73"/>
      <c r="R106" s="73"/>
      <c r="S106" s="73"/>
      <c r="T106" s="73"/>
      <c r="U106" s="73"/>
      <c r="V106" s="73"/>
      <c r="W106" s="73"/>
      <c r="X106" s="73"/>
      <c r="Y106" s="73"/>
      <c r="Z106" s="73"/>
      <c r="AA106" s="73"/>
      <c r="AB106" s="73"/>
      <c r="AC106" s="73"/>
      <c r="AD106" s="73"/>
      <c r="AE106" s="73"/>
      <c r="AF106" s="73"/>
      <c r="AG106" s="73"/>
      <c r="AH106" s="73"/>
      <c r="AI106" s="73"/>
    </row>
    <row r="107" spans="1:35" ht="12.75" customHeight="1">
      <c r="A107" s="84">
        <v>44979</v>
      </c>
      <c r="B107" s="29" t="s">
        <v>1034</v>
      </c>
      <c r="C107" s="28" t="s">
        <v>1035</v>
      </c>
      <c r="D107" s="28" t="s">
        <v>1151</v>
      </c>
      <c r="E107" s="28" t="s">
        <v>523</v>
      </c>
      <c r="F107" s="85">
        <v>96000</v>
      </c>
      <c r="G107" s="29">
        <v>19.850000000000001</v>
      </c>
      <c r="H107" s="29" t="s">
        <v>875</v>
      </c>
      <c r="I107" s="73"/>
      <c r="J107" s="73"/>
      <c r="K107" s="73"/>
      <c r="L107" s="73"/>
      <c r="M107" s="73"/>
      <c r="N107" s="73"/>
      <c r="O107" s="73"/>
      <c r="P107" s="73"/>
      <c r="Q107" s="73"/>
      <c r="R107" s="73"/>
      <c r="S107" s="73"/>
      <c r="T107" s="73"/>
      <c r="U107" s="73"/>
      <c r="V107" s="73"/>
      <c r="W107" s="73"/>
      <c r="X107" s="73"/>
      <c r="Y107" s="73"/>
      <c r="Z107" s="73"/>
      <c r="AA107" s="73"/>
      <c r="AB107" s="73"/>
      <c r="AC107" s="73"/>
      <c r="AD107" s="73"/>
      <c r="AE107" s="73"/>
      <c r="AF107" s="73"/>
      <c r="AG107" s="73"/>
      <c r="AH107" s="73"/>
      <c r="AI107" s="73"/>
    </row>
    <row r="108" spans="1:35" ht="12.75" customHeight="1">
      <c r="A108" s="84">
        <v>44979</v>
      </c>
      <c r="B108" s="29" t="s">
        <v>1034</v>
      </c>
      <c r="C108" s="28" t="s">
        <v>1035</v>
      </c>
      <c r="D108" s="28" t="s">
        <v>1152</v>
      </c>
      <c r="E108" s="28" t="s">
        <v>523</v>
      </c>
      <c r="F108" s="85">
        <v>342000</v>
      </c>
      <c r="G108" s="29">
        <v>19.850000000000001</v>
      </c>
      <c r="H108" s="29" t="s">
        <v>875</v>
      </c>
      <c r="I108" s="73"/>
      <c r="J108" s="73"/>
      <c r="K108" s="73"/>
      <c r="L108" s="73"/>
      <c r="M108" s="73"/>
      <c r="N108" s="73"/>
      <c r="O108" s="73"/>
      <c r="P108" s="73"/>
      <c r="Q108" s="73"/>
      <c r="R108" s="73"/>
      <c r="S108" s="73"/>
      <c r="T108" s="73"/>
      <c r="U108" s="73"/>
      <c r="V108" s="73"/>
      <c r="W108" s="73"/>
      <c r="X108" s="73"/>
      <c r="Y108" s="73"/>
      <c r="Z108" s="73"/>
      <c r="AA108" s="73"/>
      <c r="AB108" s="73"/>
      <c r="AC108" s="73"/>
      <c r="AD108" s="73"/>
      <c r="AE108" s="73"/>
      <c r="AF108" s="73"/>
      <c r="AG108" s="73"/>
      <c r="AH108" s="73"/>
      <c r="AI108" s="73"/>
    </row>
    <row r="109" spans="1:35" ht="12.75" customHeight="1">
      <c r="A109" s="84">
        <v>44979</v>
      </c>
      <c r="B109" s="29" t="s">
        <v>1026</v>
      </c>
      <c r="C109" s="28" t="s">
        <v>1027</v>
      </c>
      <c r="D109" s="28" t="s">
        <v>1140</v>
      </c>
      <c r="E109" s="28" t="s">
        <v>523</v>
      </c>
      <c r="F109" s="85">
        <v>249475</v>
      </c>
      <c r="G109" s="29">
        <v>29.89</v>
      </c>
      <c r="H109" s="29" t="s">
        <v>875</v>
      </c>
      <c r="I109" s="73"/>
      <c r="J109" s="73"/>
      <c r="K109" s="73"/>
      <c r="L109" s="73"/>
      <c r="M109" s="73"/>
      <c r="N109" s="73"/>
      <c r="O109" s="73"/>
      <c r="P109" s="73"/>
      <c r="Q109" s="73"/>
      <c r="R109" s="73"/>
      <c r="S109" s="73"/>
      <c r="T109" s="73"/>
      <c r="U109" s="73"/>
      <c r="V109" s="73"/>
      <c r="W109" s="73"/>
      <c r="X109" s="73"/>
      <c r="Y109" s="73"/>
      <c r="Z109" s="73"/>
      <c r="AA109" s="73"/>
      <c r="AB109" s="73"/>
      <c r="AC109" s="73"/>
      <c r="AD109" s="73"/>
      <c r="AE109" s="73"/>
      <c r="AF109" s="73"/>
      <c r="AG109" s="73"/>
      <c r="AH109" s="73"/>
      <c r="AI109" s="73"/>
    </row>
    <row r="110" spans="1:35" ht="12.75" customHeight="1">
      <c r="A110" s="84">
        <v>44979</v>
      </c>
      <c r="B110" s="29" t="s">
        <v>1026</v>
      </c>
      <c r="C110" s="28" t="s">
        <v>1027</v>
      </c>
      <c r="D110" s="28" t="s">
        <v>1028</v>
      </c>
      <c r="E110" s="28" t="s">
        <v>523</v>
      </c>
      <c r="F110" s="85">
        <v>124091</v>
      </c>
      <c r="G110" s="29">
        <v>29.31</v>
      </c>
      <c r="H110" s="29" t="s">
        <v>875</v>
      </c>
      <c r="I110" s="73"/>
      <c r="J110" s="73"/>
      <c r="K110" s="73"/>
      <c r="L110" s="73"/>
      <c r="M110" s="73"/>
      <c r="N110" s="73"/>
      <c r="O110" s="73"/>
      <c r="P110" s="73"/>
      <c r="Q110" s="73"/>
      <c r="R110" s="73"/>
      <c r="S110" s="73"/>
      <c r="T110" s="73"/>
      <c r="U110" s="73"/>
      <c r="V110" s="73"/>
      <c r="W110" s="73"/>
      <c r="X110" s="73"/>
      <c r="Y110" s="73"/>
      <c r="Z110" s="73"/>
      <c r="AA110" s="73"/>
      <c r="AB110" s="73"/>
      <c r="AC110" s="73"/>
      <c r="AD110" s="73"/>
      <c r="AE110" s="73"/>
      <c r="AF110" s="73"/>
      <c r="AG110" s="73"/>
      <c r="AH110" s="73"/>
      <c r="AI110" s="73"/>
    </row>
    <row r="111" spans="1:35" ht="12.75" customHeight="1">
      <c r="A111" s="84">
        <v>44979</v>
      </c>
      <c r="B111" s="29" t="s">
        <v>1029</v>
      </c>
      <c r="C111" s="28" t="s">
        <v>1030</v>
      </c>
      <c r="D111" s="28" t="s">
        <v>1153</v>
      </c>
      <c r="E111" s="28" t="s">
        <v>523</v>
      </c>
      <c r="F111" s="85">
        <v>404298</v>
      </c>
      <c r="G111" s="29">
        <v>23.19</v>
      </c>
      <c r="H111" s="29" t="s">
        <v>875</v>
      </c>
      <c r="I111" s="73"/>
      <c r="J111" s="73"/>
      <c r="K111" s="73"/>
      <c r="L111" s="73"/>
      <c r="M111" s="73"/>
      <c r="N111" s="73"/>
      <c r="O111" s="73"/>
      <c r="P111" s="73"/>
      <c r="Q111" s="73"/>
      <c r="R111" s="73"/>
      <c r="S111" s="73"/>
      <c r="T111" s="73"/>
      <c r="U111" s="73"/>
      <c r="V111" s="73"/>
      <c r="W111" s="73"/>
      <c r="X111" s="73"/>
      <c r="Y111" s="73"/>
      <c r="Z111" s="73"/>
      <c r="AA111" s="73"/>
      <c r="AB111" s="73"/>
      <c r="AC111" s="73"/>
      <c r="AD111" s="73"/>
      <c r="AE111" s="73"/>
      <c r="AF111" s="73"/>
      <c r="AG111" s="73"/>
      <c r="AH111" s="73"/>
      <c r="AI111" s="73"/>
    </row>
    <row r="112" spans="1:35" ht="12.75" customHeight="1">
      <c r="A112" s="84">
        <v>44979</v>
      </c>
      <c r="B112" s="29" t="s">
        <v>1029</v>
      </c>
      <c r="C112" s="28" t="s">
        <v>1030</v>
      </c>
      <c r="D112" s="28" t="s">
        <v>1031</v>
      </c>
      <c r="E112" s="28" t="s">
        <v>523</v>
      </c>
      <c r="F112" s="85">
        <v>150000</v>
      </c>
      <c r="G112" s="29">
        <v>23</v>
      </c>
      <c r="H112" s="29" t="s">
        <v>875</v>
      </c>
      <c r="I112" s="73"/>
      <c r="J112" s="73"/>
      <c r="K112" s="73"/>
      <c r="L112" s="73"/>
      <c r="M112" s="73"/>
      <c r="N112" s="73"/>
      <c r="O112" s="73"/>
      <c r="P112" s="73"/>
      <c r="Q112" s="73"/>
      <c r="R112" s="73"/>
      <c r="S112" s="73"/>
      <c r="T112" s="73"/>
      <c r="U112" s="73"/>
      <c r="V112" s="73"/>
      <c r="W112" s="73"/>
      <c r="X112" s="73"/>
      <c r="Y112" s="73"/>
      <c r="Z112" s="73"/>
      <c r="AA112" s="73"/>
      <c r="AB112" s="73"/>
      <c r="AC112" s="73"/>
      <c r="AD112" s="73"/>
      <c r="AE112" s="73"/>
      <c r="AF112" s="73"/>
      <c r="AG112" s="73"/>
      <c r="AH112" s="73"/>
      <c r="AI112" s="73"/>
    </row>
    <row r="113" spans="1:35" ht="12.75" customHeight="1">
      <c r="A113" s="84">
        <v>44979</v>
      </c>
      <c r="B113" s="29" t="s">
        <v>1029</v>
      </c>
      <c r="C113" s="28" t="s">
        <v>1030</v>
      </c>
      <c r="D113" s="28" t="s">
        <v>1141</v>
      </c>
      <c r="E113" s="28" t="s">
        <v>523</v>
      </c>
      <c r="F113" s="85">
        <v>537057</v>
      </c>
      <c r="G113" s="29">
        <v>23.41</v>
      </c>
      <c r="H113" s="29" t="s">
        <v>875</v>
      </c>
      <c r="I113" s="73"/>
      <c r="J113" s="73"/>
      <c r="K113" s="73"/>
      <c r="L113" s="73"/>
      <c r="M113" s="73"/>
      <c r="N113" s="73"/>
      <c r="O113" s="73"/>
      <c r="P113" s="73"/>
      <c r="Q113" s="73"/>
      <c r="R113" s="73"/>
      <c r="S113" s="73"/>
      <c r="T113" s="73"/>
      <c r="U113" s="73"/>
      <c r="V113" s="73"/>
      <c r="W113" s="73"/>
      <c r="X113" s="73"/>
      <c r="Y113" s="73"/>
      <c r="Z113" s="73"/>
      <c r="AA113" s="73"/>
      <c r="AB113" s="73"/>
      <c r="AC113" s="73"/>
      <c r="AD113" s="73"/>
      <c r="AE113" s="73"/>
      <c r="AF113" s="73"/>
      <c r="AG113" s="73"/>
      <c r="AH113" s="73"/>
      <c r="AI113" s="73"/>
    </row>
    <row r="114" spans="1:35" ht="12.75" customHeight="1">
      <c r="A114" s="84">
        <v>44979</v>
      </c>
      <c r="B114" s="29" t="s">
        <v>1142</v>
      </c>
      <c r="C114" s="28" t="s">
        <v>1143</v>
      </c>
      <c r="D114" s="28" t="s">
        <v>1154</v>
      </c>
      <c r="E114" s="28" t="s">
        <v>523</v>
      </c>
      <c r="F114" s="85">
        <v>1418092</v>
      </c>
      <c r="G114" s="29">
        <v>19.3</v>
      </c>
      <c r="H114" s="29" t="s">
        <v>875</v>
      </c>
      <c r="I114" s="73"/>
      <c r="J114" s="73"/>
      <c r="K114" s="73"/>
      <c r="L114" s="73"/>
      <c r="M114" s="73"/>
      <c r="N114" s="73"/>
      <c r="O114" s="73"/>
      <c r="P114" s="73"/>
      <c r="Q114" s="73"/>
      <c r="R114" s="73"/>
      <c r="S114" s="73"/>
      <c r="T114" s="73"/>
      <c r="U114" s="73"/>
      <c r="V114" s="73"/>
      <c r="W114" s="73"/>
      <c r="X114" s="73"/>
      <c r="Y114" s="73"/>
      <c r="Z114" s="73"/>
      <c r="AA114" s="73"/>
      <c r="AB114" s="73"/>
      <c r="AC114" s="73"/>
      <c r="AD114" s="73"/>
      <c r="AE114" s="73"/>
      <c r="AF114" s="73"/>
      <c r="AG114" s="73"/>
      <c r="AH114" s="73"/>
      <c r="AI114" s="73"/>
    </row>
    <row r="115" spans="1:35" ht="12.75" customHeight="1">
      <c r="A115" s="84"/>
      <c r="B115" s="29"/>
      <c r="C115" s="28"/>
      <c r="D115" s="28"/>
      <c r="E115" s="28"/>
      <c r="F115" s="85"/>
      <c r="G115" s="29"/>
      <c r="H115" s="29"/>
      <c r="I115" s="73"/>
      <c r="J115" s="73"/>
      <c r="K115" s="73"/>
      <c r="L115" s="73"/>
      <c r="M115" s="73"/>
      <c r="N115" s="73"/>
      <c r="O115" s="73"/>
      <c r="P115" s="73"/>
      <c r="Q115" s="73"/>
      <c r="R115" s="73"/>
      <c r="S115" s="73"/>
      <c r="T115" s="73"/>
      <c r="U115" s="73"/>
      <c r="V115" s="73"/>
      <c r="W115" s="73"/>
      <c r="X115" s="73"/>
      <c r="Y115" s="73"/>
      <c r="Z115" s="73"/>
      <c r="AA115" s="73"/>
      <c r="AB115" s="73"/>
      <c r="AC115" s="73"/>
      <c r="AD115" s="73"/>
      <c r="AE115" s="73"/>
      <c r="AF115" s="73"/>
      <c r="AG115" s="73"/>
      <c r="AH115" s="73"/>
      <c r="AI115" s="73"/>
    </row>
    <row r="116" spans="1:35" ht="12.75" customHeight="1">
      <c r="A116" s="84"/>
      <c r="B116" s="29"/>
      <c r="C116" s="28"/>
      <c r="D116" s="28"/>
      <c r="E116" s="28"/>
      <c r="F116" s="85"/>
      <c r="G116" s="29"/>
      <c r="H116" s="29"/>
      <c r="I116" s="73"/>
      <c r="J116" s="73"/>
      <c r="K116" s="73"/>
      <c r="L116" s="73"/>
      <c r="M116" s="73"/>
      <c r="N116" s="73"/>
      <c r="O116" s="73"/>
      <c r="P116" s="73"/>
      <c r="Q116" s="73"/>
      <c r="R116" s="73"/>
      <c r="S116" s="73"/>
      <c r="T116" s="73"/>
      <c r="U116" s="73"/>
      <c r="V116" s="73"/>
      <c r="W116" s="73"/>
      <c r="X116" s="73"/>
      <c r="Y116" s="73"/>
      <c r="Z116" s="73"/>
      <c r="AA116" s="73"/>
      <c r="AB116" s="73"/>
      <c r="AC116" s="73"/>
      <c r="AD116" s="73"/>
      <c r="AE116" s="73"/>
      <c r="AF116" s="73"/>
      <c r="AG116" s="73"/>
      <c r="AH116" s="73"/>
      <c r="AI116" s="73"/>
    </row>
    <row r="117" spans="1:35" ht="12.75" customHeight="1">
      <c r="A117" s="84"/>
      <c r="B117" s="29"/>
      <c r="C117" s="28"/>
      <c r="D117" s="28"/>
      <c r="E117" s="28"/>
      <c r="F117" s="85"/>
      <c r="G117" s="29"/>
      <c r="H117" s="29"/>
      <c r="I117" s="73"/>
      <c r="J117" s="73"/>
      <c r="K117" s="73"/>
      <c r="L117" s="73"/>
      <c r="M117" s="73"/>
      <c r="N117" s="73"/>
      <c r="O117" s="73"/>
      <c r="P117" s="73"/>
      <c r="Q117" s="73"/>
      <c r="R117" s="73"/>
      <c r="S117" s="73"/>
      <c r="T117" s="73"/>
      <c r="U117" s="73"/>
      <c r="V117" s="73"/>
      <c r="W117" s="73"/>
      <c r="X117" s="73"/>
      <c r="Y117" s="73"/>
      <c r="Z117" s="73"/>
      <c r="AA117" s="73"/>
      <c r="AB117" s="73"/>
      <c r="AC117" s="73"/>
      <c r="AD117" s="73"/>
      <c r="AE117" s="73"/>
      <c r="AF117" s="73"/>
      <c r="AG117" s="73"/>
      <c r="AH117" s="73"/>
      <c r="AI117" s="73"/>
    </row>
    <row r="118" spans="1:35" ht="12.75" customHeight="1">
      <c r="A118" s="84"/>
      <c r="B118" s="29"/>
      <c r="C118" s="28"/>
      <c r="D118" s="28"/>
      <c r="E118" s="28"/>
      <c r="F118" s="85"/>
      <c r="G118" s="29"/>
      <c r="H118" s="29"/>
      <c r="I118" s="73"/>
      <c r="J118" s="73"/>
      <c r="K118" s="73"/>
      <c r="L118" s="73"/>
      <c r="M118" s="73"/>
      <c r="N118" s="73"/>
      <c r="O118" s="73"/>
      <c r="P118" s="73"/>
      <c r="Q118" s="73"/>
      <c r="R118" s="73"/>
      <c r="S118" s="73"/>
      <c r="T118" s="73"/>
      <c r="U118" s="73"/>
      <c r="V118" s="73"/>
      <c r="W118" s="73"/>
      <c r="X118" s="73"/>
      <c r="Y118" s="73"/>
      <c r="Z118" s="73"/>
      <c r="AA118" s="73"/>
      <c r="AB118" s="73"/>
      <c r="AC118" s="73"/>
      <c r="AD118" s="73"/>
      <c r="AE118" s="73"/>
      <c r="AF118" s="73"/>
      <c r="AG118" s="73"/>
      <c r="AH118" s="73"/>
      <c r="AI118" s="73"/>
    </row>
    <row r="119" spans="1:35" ht="12.75" customHeight="1">
      <c r="A119" s="84"/>
      <c r="B119" s="29"/>
      <c r="C119" s="28"/>
      <c r="D119" s="28"/>
      <c r="E119" s="28"/>
      <c r="F119" s="85"/>
      <c r="G119" s="29"/>
      <c r="H119" s="29"/>
      <c r="I119" s="73"/>
      <c r="J119" s="73"/>
      <c r="K119" s="73"/>
      <c r="L119" s="73"/>
      <c r="M119" s="73"/>
      <c r="N119" s="73"/>
      <c r="O119" s="73"/>
      <c r="P119" s="73"/>
      <c r="Q119" s="73"/>
      <c r="R119" s="73"/>
      <c r="S119" s="73"/>
      <c r="T119" s="73"/>
      <c r="U119" s="73"/>
      <c r="V119" s="73"/>
      <c r="W119" s="73"/>
      <c r="X119" s="73"/>
      <c r="Y119" s="73"/>
      <c r="Z119" s="73"/>
      <c r="AA119" s="73"/>
      <c r="AB119" s="73"/>
      <c r="AC119" s="73"/>
      <c r="AD119" s="73"/>
      <c r="AE119" s="73"/>
      <c r="AF119" s="73"/>
      <c r="AG119" s="73"/>
      <c r="AH119" s="73"/>
      <c r="AI119" s="73"/>
    </row>
    <row r="120" spans="1:35" ht="12.75" customHeight="1">
      <c r="A120" s="84"/>
      <c r="B120" s="29"/>
      <c r="C120" s="28"/>
      <c r="D120" s="28"/>
      <c r="E120" s="28"/>
      <c r="F120" s="85"/>
      <c r="G120" s="29"/>
      <c r="H120" s="29"/>
      <c r="I120" s="73"/>
      <c r="J120" s="73"/>
      <c r="K120" s="73"/>
      <c r="L120" s="73"/>
      <c r="M120" s="73"/>
      <c r="N120" s="73"/>
      <c r="O120" s="73"/>
      <c r="P120" s="73"/>
      <c r="Q120" s="73"/>
      <c r="R120" s="73"/>
      <c r="S120" s="73"/>
      <c r="T120" s="73"/>
      <c r="U120" s="73"/>
      <c r="V120" s="73"/>
      <c r="W120" s="73"/>
      <c r="X120" s="73"/>
      <c r="Y120" s="73"/>
      <c r="Z120" s="73"/>
      <c r="AA120" s="73"/>
      <c r="AB120" s="73"/>
      <c r="AC120" s="73"/>
      <c r="AD120" s="73"/>
      <c r="AE120" s="73"/>
      <c r="AF120" s="73"/>
      <c r="AG120" s="73"/>
      <c r="AH120" s="73"/>
      <c r="AI120" s="73"/>
    </row>
    <row r="121" spans="1:35" ht="12.75" customHeight="1">
      <c r="A121" s="84"/>
      <c r="B121" s="29"/>
      <c r="C121" s="28"/>
      <c r="D121" s="28"/>
      <c r="E121" s="28"/>
      <c r="F121" s="85"/>
      <c r="G121" s="29"/>
      <c r="H121" s="29"/>
      <c r="I121" s="73"/>
      <c r="J121" s="73"/>
      <c r="K121" s="73"/>
      <c r="L121" s="73"/>
      <c r="M121" s="73"/>
      <c r="N121" s="73"/>
      <c r="O121" s="73"/>
      <c r="P121" s="73"/>
      <c r="Q121" s="73"/>
      <c r="R121" s="73"/>
      <c r="S121" s="73"/>
      <c r="T121" s="73"/>
      <c r="U121" s="73"/>
      <c r="V121" s="73"/>
      <c r="W121" s="73"/>
      <c r="X121" s="73"/>
      <c r="Y121" s="73"/>
      <c r="Z121" s="73"/>
      <c r="AA121" s="73"/>
      <c r="AB121" s="73"/>
      <c r="AC121" s="73"/>
      <c r="AD121" s="73"/>
      <c r="AE121" s="73"/>
      <c r="AF121" s="73"/>
      <c r="AG121" s="73"/>
      <c r="AH121" s="73"/>
      <c r="AI121" s="73"/>
    </row>
    <row r="122" spans="1:35" ht="12.75" customHeight="1">
      <c r="A122" s="84"/>
      <c r="B122" s="29"/>
      <c r="C122" s="28"/>
      <c r="D122" s="28"/>
      <c r="E122" s="28"/>
      <c r="F122" s="85"/>
      <c r="G122" s="29"/>
      <c r="H122" s="29"/>
      <c r="I122" s="73"/>
      <c r="J122" s="73"/>
      <c r="K122" s="73"/>
      <c r="L122" s="73"/>
      <c r="M122" s="73"/>
      <c r="N122" s="73"/>
      <c r="O122" s="73"/>
      <c r="P122" s="73"/>
      <c r="Q122" s="73"/>
      <c r="R122" s="73"/>
      <c r="S122" s="73"/>
      <c r="T122" s="73"/>
      <c r="U122" s="73"/>
      <c r="V122" s="73"/>
      <c r="W122" s="73"/>
      <c r="X122" s="73"/>
      <c r="Y122" s="73"/>
      <c r="Z122" s="73"/>
      <c r="AA122" s="73"/>
      <c r="AB122" s="73"/>
      <c r="AC122" s="73"/>
      <c r="AD122" s="73"/>
      <c r="AE122" s="73"/>
      <c r="AF122" s="73"/>
      <c r="AG122" s="73"/>
      <c r="AH122" s="73"/>
      <c r="AI122" s="73"/>
    </row>
    <row r="123" spans="1:35" ht="12.75" customHeight="1">
      <c r="A123" s="84"/>
      <c r="B123" s="29"/>
      <c r="C123" s="28"/>
      <c r="D123" s="28"/>
      <c r="E123" s="28"/>
      <c r="F123" s="85"/>
      <c r="G123" s="29"/>
      <c r="H123" s="29"/>
      <c r="I123" s="73"/>
      <c r="J123" s="73"/>
      <c r="K123" s="73"/>
      <c r="L123" s="73"/>
      <c r="M123" s="73"/>
      <c r="N123" s="73"/>
      <c r="O123" s="73"/>
      <c r="P123" s="73"/>
      <c r="Q123" s="73"/>
      <c r="R123" s="73"/>
      <c r="S123" s="73"/>
      <c r="T123" s="73"/>
      <c r="U123" s="73"/>
      <c r="V123" s="73"/>
      <c r="W123" s="73"/>
      <c r="X123" s="73"/>
      <c r="Y123" s="73"/>
      <c r="Z123" s="73"/>
      <c r="AA123" s="73"/>
      <c r="AB123" s="73"/>
      <c r="AC123" s="73"/>
      <c r="AD123" s="73"/>
      <c r="AE123" s="73"/>
      <c r="AF123" s="73"/>
      <c r="AG123" s="73"/>
      <c r="AH123" s="73"/>
      <c r="AI123" s="73"/>
    </row>
    <row r="124" spans="1:35" ht="12.75" customHeight="1">
      <c r="A124" s="84"/>
      <c r="B124" s="29"/>
      <c r="C124" s="28"/>
      <c r="D124" s="28"/>
      <c r="E124" s="28"/>
      <c r="F124" s="85"/>
      <c r="G124" s="29"/>
      <c r="H124" s="29"/>
      <c r="I124" s="73"/>
      <c r="J124" s="73"/>
      <c r="K124" s="73"/>
      <c r="L124" s="73"/>
      <c r="M124" s="73"/>
      <c r="N124" s="73"/>
      <c r="O124" s="73"/>
      <c r="P124" s="73"/>
      <c r="Q124" s="73"/>
      <c r="R124" s="73"/>
      <c r="S124" s="73"/>
      <c r="T124" s="73"/>
      <c r="U124" s="73"/>
      <c r="V124" s="73"/>
      <c r="W124" s="73"/>
      <c r="X124" s="73"/>
      <c r="Y124" s="73"/>
      <c r="Z124" s="73"/>
      <c r="AA124" s="73"/>
      <c r="AB124" s="73"/>
      <c r="AC124" s="73"/>
      <c r="AD124" s="73"/>
      <c r="AE124" s="73"/>
      <c r="AF124" s="73"/>
      <c r="AG124" s="73"/>
      <c r="AH124" s="73"/>
      <c r="AI124" s="73"/>
    </row>
    <row r="125" spans="1:35" ht="12.75" customHeight="1">
      <c r="A125" s="84"/>
      <c r="B125" s="29"/>
      <c r="C125" s="28"/>
      <c r="D125" s="28"/>
      <c r="E125" s="28"/>
      <c r="F125" s="85"/>
      <c r="G125" s="29"/>
      <c r="H125" s="29"/>
      <c r="I125" s="73"/>
      <c r="J125" s="73"/>
      <c r="K125" s="73"/>
      <c r="L125" s="73"/>
      <c r="M125" s="73"/>
      <c r="N125" s="73"/>
      <c r="O125" s="73"/>
      <c r="P125" s="73"/>
      <c r="Q125" s="73"/>
      <c r="R125" s="73"/>
      <c r="S125" s="73"/>
      <c r="T125" s="73"/>
      <c r="U125" s="73"/>
      <c r="V125" s="73"/>
      <c r="W125" s="73"/>
      <c r="X125" s="73"/>
      <c r="Y125" s="73"/>
      <c r="Z125" s="73"/>
      <c r="AA125" s="73"/>
      <c r="AB125" s="73"/>
      <c r="AC125" s="73"/>
      <c r="AD125" s="73"/>
      <c r="AE125" s="73"/>
      <c r="AF125" s="73"/>
      <c r="AG125" s="73"/>
      <c r="AH125" s="73"/>
      <c r="AI125" s="73"/>
    </row>
    <row r="126" spans="1:35" ht="12.75" customHeight="1">
      <c r="A126" s="84"/>
      <c r="B126" s="29"/>
      <c r="C126" s="28"/>
      <c r="D126" s="28"/>
      <c r="E126" s="28"/>
      <c r="F126" s="85"/>
      <c r="G126" s="29"/>
      <c r="H126" s="29"/>
      <c r="I126" s="73"/>
      <c r="J126" s="73"/>
      <c r="K126" s="73"/>
      <c r="L126" s="73"/>
      <c r="M126" s="73"/>
      <c r="N126" s="73"/>
      <c r="O126" s="73"/>
      <c r="P126" s="73"/>
      <c r="Q126" s="73"/>
      <c r="R126" s="73"/>
      <c r="S126" s="73"/>
      <c r="T126" s="73"/>
      <c r="U126" s="73"/>
      <c r="V126" s="73"/>
      <c r="W126" s="73"/>
      <c r="X126" s="73"/>
      <c r="Y126" s="73"/>
      <c r="Z126" s="73"/>
      <c r="AA126" s="73"/>
      <c r="AB126" s="73"/>
      <c r="AC126" s="73"/>
      <c r="AD126" s="73"/>
      <c r="AE126" s="73"/>
      <c r="AF126" s="73"/>
      <c r="AG126" s="73"/>
      <c r="AH126" s="73"/>
      <c r="AI126" s="73"/>
    </row>
    <row r="127" spans="1:35" ht="12.75" customHeight="1">
      <c r="A127" s="84"/>
      <c r="B127" s="29"/>
      <c r="C127" s="28"/>
      <c r="D127" s="28"/>
      <c r="E127" s="28"/>
      <c r="F127" s="85"/>
      <c r="G127" s="29"/>
      <c r="H127" s="29"/>
      <c r="I127" s="73"/>
      <c r="J127" s="73"/>
      <c r="K127" s="73"/>
      <c r="L127" s="73"/>
      <c r="M127" s="73"/>
      <c r="N127" s="73"/>
      <c r="O127" s="73"/>
      <c r="P127" s="73"/>
      <c r="Q127" s="73"/>
      <c r="R127" s="73"/>
      <c r="S127" s="73"/>
      <c r="T127" s="73"/>
      <c r="U127" s="73"/>
      <c r="V127" s="73"/>
      <c r="W127" s="73"/>
      <c r="X127" s="73"/>
      <c r="Y127" s="73"/>
      <c r="Z127" s="73"/>
      <c r="AA127" s="73"/>
      <c r="AB127" s="73"/>
      <c r="AC127" s="73"/>
      <c r="AD127" s="73"/>
      <c r="AE127" s="73"/>
      <c r="AF127" s="73"/>
      <c r="AG127" s="73"/>
      <c r="AH127" s="73"/>
      <c r="AI127" s="73"/>
    </row>
    <row r="128" spans="1:35" ht="12.75" customHeight="1">
      <c r="A128" s="84"/>
      <c r="B128" s="29"/>
      <c r="C128" s="28"/>
      <c r="D128" s="28"/>
      <c r="E128" s="28"/>
      <c r="F128" s="85"/>
      <c r="G128" s="29"/>
      <c r="H128" s="29"/>
      <c r="I128" s="73"/>
      <c r="J128" s="73"/>
      <c r="K128" s="73"/>
      <c r="L128" s="73"/>
      <c r="M128" s="73"/>
      <c r="N128" s="73"/>
      <c r="O128" s="73"/>
      <c r="P128" s="73"/>
      <c r="Q128" s="73"/>
      <c r="R128" s="73"/>
      <c r="S128" s="73"/>
      <c r="T128" s="73"/>
      <c r="U128" s="73"/>
      <c r="V128" s="73"/>
      <c r="W128" s="73"/>
      <c r="X128" s="73"/>
      <c r="Y128" s="73"/>
      <c r="Z128" s="73"/>
      <c r="AA128" s="73"/>
      <c r="AB128" s="73"/>
      <c r="AC128" s="73"/>
      <c r="AD128" s="73"/>
      <c r="AE128" s="73"/>
      <c r="AF128" s="73"/>
      <c r="AG128" s="73"/>
      <c r="AH128" s="73"/>
      <c r="AI128" s="73"/>
    </row>
    <row r="129" spans="1:35" ht="12.75" customHeight="1">
      <c r="A129" s="84"/>
      <c r="B129" s="29"/>
      <c r="C129" s="28"/>
      <c r="D129" s="28"/>
      <c r="E129" s="28"/>
      <c r="F129" s="85"/>
      <c r="G129" s="29"/>
      <c r="H129" s="29"/>
      <c r="I129" s="73"/>
      <c r="J129" s="73"/>
      <c r="K129" s="73"/>
      <c r="L129" s="73"/>
      <c r="M129" s="73"/>
      <c r="N129" s="73"/>
      <c r="O129" s="73"/>
      <c r="P129" s="73"/>
      <c r="Q129" s="73"/>
      <c r="R129" s="73"/>
      <c r="S129" s="73"/>
      <c r="T129" s="73"/>
      <c r="U129" s="73"/>
      <c r="V129" s="73"/>
      <c r="W129" s="73"/>
      <c r="X129" s="73"/>
      <c r="Y129" s="73"/>
      <c r="Z129" s="73"/>
      <c r="AA129" s="73"/>
      <c r="AB129" s="73"/>
      <c r="AC129" s="73"/>
      <c r="AD129" s="73"/>
      <c r="AE129" s="73"/>
      <c r="AF129" s="73"/>
      <c r="AG129" s="73"/>
      <c r="AH129" s="73"/>
      <c r="AI129" s="73"/>
    </row>
    <row r="130" spans="1:35" ht="12.75" customHeight="1">
      <c r="A130" s="84"/>
      <c r="B130" s="29"/>
      <c r="C130" s="28"/>
      <c r="D130" s="28"/>
      <c r="E130" s="28"/>
      <c r="F130" s="85"/>
      <c r="G130" s="29"/>
      <c r="H130" s="29"/>
      <c r="I130" s="73"/>
      <c r="J130" s="73"/>
      <c r="K130" s="73"/>
      <c r="L130" s="73"/>
      <c r="M130" s="73"/>
      <c r="N130" s="73"/>
      <c r="O130" s="73"/>
      <c r="P130" s="73"/>
      <c r="Q130" s="73"/>
      <c r="R130" s="73"/>
      <c r="S130" s="73"/>
      <c r="T130" s="73"/>
      <c r="U130" s="73"/>
      <c r="V130" s="73"/>
      <c r="W130" s="73"/>
      <c r="X130" s="73"/>
      <c r="Y130" s="73"/>
      <c r="Z130" s="73"/>
      <c r="AA130" s="73"/>
      <c r="AB130" s="73"/>
      <c r="AC130" s="73"/>
      <c r="AD130" s="73"/>
      <c r="AE130" s="73"/>
      <c r="AF130" s="73"/>
      <c r="AG130" s="73"/>
      <c r="AH130" s="73"/>
      <c r="AI130" s="73"/>
    </row>
    <row r="131" spans="1:35" ht="12.75" customHeight="1">
      <c r="A131" s="84"/>
      <c r="B131" s="29"/>
      <c r="C131" s="28"/>
      <c r="D131" s="28"/>
      <c r="E131" s="28"/>
      <c r="F131" s="85"/>
      <c r="G131" s="29"/>
      <c r="H131" s="29"/>
      <c r="I131" s="73"/>
      <c r="J131" s="73"/>
      <c r="K131" s="73"/>
      <c r="L131" s="73"/>
      <c r="M131" s="73"/>
      <c r="N131" s="73"/>
      <c r="O131" s="73"/>
      <c r="P131" s="73"/>
      <c r="Q131" s="73"/>
      <c r="R131" s="73"/>
      <c r="S131" s="73"/>
      <c r="T131" s="73"/>
      <c r="U131" s="73"/>
      <c r="V131" s="73"/>
      <c r="W131" s="73"/>
      <c r="X131" s="73"/>
      <c r="Y131" s="73"/>
      <c r="Z131" s="73"/>
      <c r="AA131" s="73"/>
      <c r="AB131" s="73"/>
      <c r="AC131" s="73"/>
      <c r="AD131" s="73"/>
      <c r="AE131" s="73"/>
      <c r="AF131" s="73"/>
      <c r="AG131" s="73"/>
      <c r="AH131" s="73"/>
      <c r="AI131" s="73"/>
    </row>
    <row r="132" spans="1:35" ht="12.75" customHeight="1">
      <c r="A132" s="84"/>
      <c r="B132" s="29"/>
      <c r="C132" s="28"/>
      <c r="D132" s="28"/>
      <c r="E132" s="28"/>
      <c r="F132" s="85"/>
      <c r="G132" s="29"/>
      <c r="H132" s="29"/>
      <c r="I132" s="73"/>
      <c r="J132" s="73"/>
      <c r="K132" s="73"/>
      <c r="L132" s="73"/>
      <c r="M132" s="73"/>
      <c r="N132" s="73"/>
      <c r="O132" s="73"/>
      <c r="P132" s="73"/>
      <c r="Q132" s="73"/>
      <c r="R132" s="73"/>
      <c r="S132" s="73"/>
      <c r="T132" s="73"/>
      <c r="U132" s="73"/>
      <c r="V132" s="73"/>
      <c r="W132" s="73"/>
      <c r="X132" s="73"/>
      <c r="Y132" s="73"/>
      <c r="Z132" s="73"/>
      <c r="AA132" s="73"/>
      <c r="AB132" s="73"/>
      <c r="AC132" s="73"/>
      <c r="AD132" s="73"/>
      <c r="AE132" s="73"/>
      <c r="AF132" s="73"/>
      <c r="AG132" s="73"/>
      <c r="AH132" s="73"/>
      <c r="AI132" s="73"/>
    </row>
    <row r="133" spans="1:35" ht="12.75" customHeight="1">
      <c r="A133" s="84"/>
      <c r="B133" s="29"/>
      <c r="C133" s="28"/>
      <c r="D133" s="28"/>
      <c r="E133" s="28"/>
      <c r="F133" s="85"/>
      <c r="G133" s="29"/>
      <c r="H133" s="29"/>
      <c r="I133" s="73"/>
      <c r="J133" s="73"/>
      <c r="K133" s="73"/>
      <c r="L133" s="73"/>
      <c r="M133" s="73"/>
      <c r="N133" s="73"/>
      <c r="O133" s="73"/>
      <c r="P133" s="73"/>
      <c r="Q133" s="73"/>
      <c r="R133" s="73"/>
      <c r="S133" s="73"/>
      <c r="T133" s="73"/>
      <c r="U133" s="73"/>
      <c r="V133" s="73"/>
      <c r="W133" s="73"/>
      <c r="X133" s="73"/>
      <c r="Y133" s="73"/>
      <c r="Z133" s="73"/>
      <c r="AA133" s="73"/>
      <c r="AB133" s="73"/>
      <c r="AC133" s="73"/>
      <c r="AD133" s="73"/>
      <c r="AE133" s="73"/>
      <c r="AF133" s="73"/>
      <c r="AG133" s="73"/>
      <c r="AH133" s="73"/>
      <c r="AI133" s="73"/>
    </row>
    <row r="134" spans="1:35" ht="12.75" customHeight="1">
      <c r="A134" s="84"/>
      <c r="B134" s="29"/>
      <c r="C134" s="28"/>
      <c r="D134" s="28"/>
      <c r="E134" s="28"/>
      <c r="F134" s="85"/>
      <c r="G134" s="29"/>
      <c r="H134" s="29"/>
      <c r="I134" s="73"/>
      <c r="J134" s="73"/>
      <c r="K134" s="73"/>
      <c r="L134" s="73"/>
      <c r="M134" s="73"/>
      <c r="N134" s="73"/>
      <c r="O134" s="73"/>
      <c r="P134" s="73"/>
      <c r="Q134" s="73"/>
      <c r="R134" s="73"/>
      <c r="S134" s="73"/>
      <c r="T134" s="73"/>
      <c r="U134" s="73"/>
      <c r="V134" s="73"/>
      <c r="W134" s="73"/>
      <c r="X134" s="73"/>
      <c r="Y134" s="73"/>
      <c r="Z134" s="73"/>
      <c r="AA134" s="73"/>
      <c r="AB134" s="73"/>
      <c r="AC134" s="73"/>
      <c r="AD134" s="73"/>
      <c r="AE134" s="73"/>
      <c r="AF134" s="73"/>
      <c r="AG134" s="73"/>
      <c r="AH134" s="73"/>
      <c r="AI134" s="73"/>
    </row>
    <row r="135" spans="1:35" ht="12.75" customHeight="1">
      <c r="A135" s="84"/>
      <c r="B135" s="29"/>
      <c r="C135" s="28"/>
      <c r="D135" s="28"/>
      <c r="E135" s="28"/>
      <c r="F135" s="85"/>
      <c r="G135" s="29"/>
      <c r="H135" s="29"/>
      <c r="I135" s="73"/>
      <c r="J135" s="73"/>
      <c r="K135" s="73"/>
      <c r="L135" s="73"/>
      <c r="M135" s="73"/>
      <c r="N135" s="73"/>
      <c r="O135" s="73"/>
      <c r="P135" s="73"/>
      <c r="Q135" s="73"/>
      <c r="R135" s="73"/>
      <c r="S135" s="73"/>
      <c r="T135" s="73"/>
      <c r="U135" s="73"/>
      <c r="V135" s="73"/>
      <c r="W135" s="73"/>
      <c r="X135" s="73"/>
      <c r="Y135" s="73"/>
      <c r="Z135" s="73"/>
      <c r="AA135" s="73"/>
      <c r="AB135" s="73"/>
      <c r="AC135" s="73"/>
      <c r="AD135" s="73"/>
      <c r="AE135" s="73"/>
      <c r="AF135" s="73"/>
      <c r="AG135" s="73"/>
      <c r="AH135" s="73"/>
      <c r="AI135" s="73"/>
    </row>
    <row r="136" spans="1:35" ht="12.75" customHeight="1">
      <c r="A136" s="84"/>
      <c r="B136" s="29"/>
      <c r="C136" s="28"/>
      <c r="D136" s="28"/>
      <c r="E136" s="28"/>
      <c r="F136" s="85"/>
      <c r="G136" s="29"/>
      <c r="H136" s="29"/>
      <c r="I136" s="73"/>
      <c r="J136" s="73"/>
      <c r="K136" s="73"/>
      <c r="L136" s="73"/>
      <c r="M136" s="73"/>
      <c r="N136" s="73"/>
      <c r="O136" s="73"/>
      <c r="P136" s="73"/>
      <c r="Q136" s="73"/>
      <c r="R136" s="73"/>
      <c r="S136" s="73"/>
      <c r="T136" s="73"/>
      <c r="U136" s="73"/>
      <c r="V136" s="73"/>
      <c r="W136" s="73"/>
      <c r="X136" s="73"/>
      <c r="Y136" s="73"/>
      <c r="Z136" s="73"/>
      <c r="AA136" s="73"/>
      <c r="AB136" s="73"/>
      <c r="AC136" s="73"/>
      <c r="AD136" s="73"/>
      <c r="AE136" s="73"/>
      <c r="AF136" s="73"/>
      <c r="AG136" s="73"/>
      <c r="AH136" s="73"/>
      <c r="AI136" s="73"/>
    </row>
    <row r="137" spans="1:35" ht="12.75" customHeight="1">
      <c r="A137" s="84"/>
      <c r="B137" s="29"/>
      <c r="C137" s="28"/>
      <c r="D137" s="28"/>
      <c r="E137" s="28"/>
      <c r="F137" s="85"/>
      <c r="G137" s="29"/>
      <c r="H137" s="29"/>
      <c r="I137" s="73"/>
      <c r="J137" s="73"/>
      <c r="K137" s="73"/>
      <c r="L137" s="73"/>
      <c r="M137" s="73"/>
      <c r="N137" s="73"/>
      <c r="O137" s="73"/>
      <c r="P137" s="73"/>
      <c r="Q137" s="73"/>
      <c r="R137" s="73"/>
      <c r="S137" s="73"/>
      <c r="T137" s="73"/>
      <c r="U137" s="73"/>
      <c r="V137" s="73"/>
      <c r="W137" s="73"/>
      <c r="X137" s="73"/>
      <c r="Y137" s="73"/>
      <c r="Z137" s="73"/>
      <c r="AA137" s="73"/>
      <c r="AB137" s="73"/>
      <c r="AC137" s="73"/>
      <c r="AD137" s="73"/>
      <c r="AE137" s="73"/>
      <c r="AF137" s="73"/>
      <c r="AG137" s="73"/>
      <c r="AH137" s="73"/>
      <c r="AI137" s="73"/>
    </row>
    <row r="138" spans="1:35" ht="12.75" customHeight="1">
      <c r="A138" s="84"/>
      <c r="B138" s="29"/>
      <c r="C138" s="28"/>
      <c r="D138" s="28"/>
      <c r="E138" s="28"/>
      <c r="F138" s="85"/>
      <c r="G138" s="29"/>
      <c r="H138" s="29"/>
      <c r="I138" s="73"/>
      <c r="J138" s="73"/>
      <c r="K138" s="73"/>
      <c r="L138" s="73"/>
      <c r="M138" s="73"/>
      <c r="N138" s="73"/>
      <c r="O138" s="73"/>
      <c r="P138" s="73"/>
      <c r="Q138" s="73"/>
      <c r="R138" s="73"/>
      <c r="S138" s="73"/>
      <c r="T138" s="73"/>
      <c r="U138" s="73"/>
      <c r="V138" s="73"/>
      <c r="W138" s="73"/>
      <c r="X138" s="73"/>
      <c r="Y138" s="73"/>
      <c r="Z138" s="73"/>
      <c r="AA138" s="73"/>
      <c r="AB138" s="73"/>
      <c r="AC138" s="73"/>
      <c r="AD138" s="73"/>
      <c r="AE138" s="73"/>
      <c r="AF138" s="73"/>
      <c r="AG138" s="73"/>
      <c r="AH138" s="73"/>
      <c r="AI138" s="73"/>
    </row>
    <row r="139" spans="1:35" ht="12.75" customHeight="1">
      <c r="A139" s="84"/>
      <c r="B139" s="29"/>
      <c r="C139" s="28"/>
      <c r="D139" s="28"/>
      <c r="E139" s="28"/>
      <c r="F139" s="85"/>
      <c r="G139" s="29"/>
      <c r="H139" s="29"/>
      <c r="I139" s="73"/>
      <c r="J139" s="73"/>
      <c r="K139" s="73"/>
      <c r="L139" s="73"/>
      <c r="M139" s="73"/>
      <c r="N139" s="73"/>
      <c r="O139" s="73"/>
      <c r="P139" s="73"/>
      <c r="Q139" s="73"/>
      <c r="R139" s="73"/>
      <c r="S139" s="73"/>
      <c r="T139" s="73"/>
      <c r="U139" s="73"/>
      <c r="V139" s="73"/>
      <c r="W139" s="73"/>
      <c r="X139" s="73"/>
      <c r="Y139" s="73"/>
      <c r="Z139" s="73"/>
      <c r="AA139" s="73"/>
      <c r="AB139" s="73"/>
      <c r="AC139" s="73"/>
      <c r="AD139" s="73"/>
      <c r="AE139" s="73"/>
      <c r="AF139" s="73"/>
      <c r="AG139" s="73"/>
      <c r="AH139" s="73"/>
      <c r="AI139" s="73"/>
    </row>
    <row r="140" spans="1:35" ht="12.75" customHeight="1">
      <c r="A140" s="84"/>
      <c r="B140" s="29"/>
      <c r="C140" s="28"/>
      <c r="D140" s="28"/>
      <c r="E140" s="28"/>
      <c r="F140" s="85"/>
      <c r="G140" s="29"/>
      <c r="H140" s="29"/>
      <c r="I140" s="73"/>
      <c r="J140" s="73"/>
      <c r="K140" s="73"/>
      <c r="L140" s="73"/>
      <c r="M140" s="73"/>
      <c r="N140" s="73"/>
      <c r="O140" s="73"/>
      <c r="P140" s="73"/>
      <c r="Q140" s="73"/>
      <c r="R140" s="73"/>
      <c r="S140" s="73"/>
      <c r="T140" s="73"/>
      <c r="U140" s="73"/>
      <c r="V140" s="73"/>
      <c r="W140" s="73"/>
      <c r="X140" s="73"/>
      <c r="Y140" s="73"/>
      <c r="Z140" s="73"/>
      <c r="AA140" s="73"/>
      <c r="AB140" s="73"/>
      <c r="AC140" s="73"/>
      <c r="AD140" s="73"/>
      <c r="AE140" s="73"/>
      <c r="AF140" s="73"/>
      <c r="AG140" s="73"/>
      <c r="AH140" s="73"/>
      <c r="AI140" s="73"/>
    </row>
    <row r="141" spans="1:35" ht="12.75" customHeight="1">
      <c r="A141" s="84"/>
      <c r="B141" s="29"/>
      <c r="C141" s="28"/>
      <c r="D141" s="28"/>
      <c r="E141" s="28"/>
      <c r="F141" s="85"/>
      <c r="G141" s="29"/>
      <c r="H141" s="29"/>
      <c r="I141" s="73"/>
      <c r="J141" s="73"/>
      <c r="K141" s="73"/>
      <c r="L141" s="73"/>
      <c r="M141" s="73"/>
      <c r="N141" s="73"/>
      <c r="O141" s="73"/>
      <c r="P141" s="73"/>
      <c r="Q141" s="73"/>
      <c r="R141" s="73"/>
      <c r="S141" s="73"/>
      <c r="T141" s="73"/>
      <c r="U141" s="73"/>
      <c r="V141" s="73"/>
      <c r="W141" s="73"/>
      <c r="X141" s="73"/>
      <c r="Y141" s="73"/>
      <c r="Z141" s="73"/>
      <c r="AA141" s="73"/>
      <c r="AB141" s="73"/>
      <c r="AC141" s="73"/>
      <c r="AD141" s="73"/>
      <c r="AE141" s="73"/>
      <c r="AF141" s="73"/>
      <c r="AG141" s="73"/>
      <c r="AH141" s="73"/>
      <c r="AI141" s="73"/>
    </row>
    <row r="142" spans="1:35" ht="12.75" customHeight="1">
      <c r="A142" s="84"/>
      <c r="B142" s="29"/>
      <c r="C142" s="28"/>
      <c r="D142" s="28"/>
      <c r="E142" s="28"/>
      <c r="F142" s="85"/>
      <c r="G142" s="29"/>
      <c r="H142" s="29"/>
      <c r="I142" s="73"/>
      <c r="J142" s="73"/>
      <c r="K142" s="73"/>
      <c r="L142" s="73"/>
      <c r="M142" s="73"/>
      <c r="N142" s="73"/>
      <c r="O142" s="73"/>
      <c r="P142" s="73"/>
      <c r="Q142" s="73"/>
      <c r="R142" s="73"/>
      <c r="S142" s="73"/>
      <c r="T142" s="73"/>
      <c r="U142" s="73"/>
      <c r="V142" s="73"/>
      <c r="W142" s="73"/>
      <c r="X142" s="73"/>
      <c r="Y142" s="73"/>
      <c r="Z142" s="73"/>
      <c r="AA142" s="73"/>
      <c r="AB142" s="73"/>
      <c r="AC142" s="73"/>
      <c r="AD142" s="73"/>
      <c r="AE142" s="73"/>
      <c r="AF142" s="73"/>
      <c r="AG142" s="73"/>
      <c r="AH142" s="73"/>
      <c r="AI142" s="73"/>
    </row>
    <row r="143" spans="1:35" ht="12.75" customHeight="1">
      <c r="A143" s="84"/>
      <c r="B143" s="29"/>
      <c r="C143" s="28"/>
      <c r="D143" s="28"/>
      <c r="E143" s="28"/>
      <c r="F143" s="85"/>
      <c r="G143" s="29"/>
      <c r="H143" s="29"/>
      <c r="I143" s="73"/>
      <c r="J143" s="73"/>
      <c r="K143" s="73"/>
      <c r="L143" s="73"/>
      <c r="M143" s="73"/>
      <c r="N143" s="73"/>
      <c r="O143" s="73"/>
      <c r="P143" s="73"/>
      <c r="Q143" s="73"/>
      <c r="R143" s="73"/>
      <c r="S143" s="73"/>
      <c r="T143" s="73"/>
      <c r="U143" s="73"/>
      <c r="V143" s="73"/>
      <c r="W143" s="73"/>
      <c r="X143" s="73"/>
      <c r="Y143" s="73"/>
      <c r="Z143" s="73"/>
      <c r="AA143" s="73"/>
      <c r="AB143" s="73"/>
      <c r="AC143" s="73"/>
      <c r="AD143" s="73"/>
      <c r="AE143" s="73"/>
      <c r="AF143" s="73"/>
      <c r="AG143" s="73"/>
      <c r="AH143" s="73"/>
      <c r="AI143" s="73"/>
    </row>
    <row r="144" spans="1:35" ht="12.75" customHeight="1">
      <c r="A144" s="84"/>
      <c r="B144" s="29"/>
      <c r="C144" s="28"/>
      <c r="D144" s="28"/>
      <c r="E144" s="28"/>
      <c r="F144" s="85"/>
      <c r="G144" s="29"/>
      <c r="H144" s="29"/>
      <c r="I144" s="73"/>
      <c r="J144" s="73"/>
      <c r="K144" s="73"/>
      <c r="L144" s="73"/>
      <c r="M144" s="73"/>
      <c r="N144" s="73"/>
      <c r="O144" s="73"/>
      <c r="P144" s="73"/>
      <c r="Q144" s="73"/>
      <c r="R144" s="73"/>
      <c r="S144" s="73"/>
      <c r="T144" s="73"/>
      <c r="U144" s="73"/>
      <c r="V144" s="73"/>
      <c r="W144" s="73"/>
      <c r="X144" s="73"/>
      <c r="Y144" s="73"/>
      <c r="Z144" s="73"/>
      <c r="AA144" s="73"/>
      <c r="AB144" s="73"/>
      <c r="AC144" s="73"/>
      <c r="AD144" s="73"/>
      <c r="AE144" s="73"/>
      <c r="AF144" s="73"/>
      <c r="AG144" s="73"/>
      <c r="AH144" s="73"/>
      <c r="AI144" s="73"/>
    </row>
    <row r="145" spans="1:35" ht="12.75" customHeight="1">
      <c r="A145" s="84"/>
      <c r="B145" s="29"/>
      <c r="C145" s="28"/>
      <c r="D145" s="28"/>
      <c r="E145" s="28"/>
      <c r="F145" s="85"/>
      <c r="G145" s="29"/>
      <c r="H145" s="29"/>
      <c r="I145" s="73"/>
      <c r="J145" s="73"/>
      <c r="K145" s="73"/>
      <c r="L145" s="73"/>
      <c r="M145" s="73"/>
      <c r="N145" s="73"/>
      <c r="O145" s="73"/>
      <c r="P145" s="73"/>
      <c r="Q145" s="73"/>
      <c r="R145" s="73"/>
      <c r="S145" s="73"/>
      <c r="T145" s="73"/>
      <c r="U145" s="73"/>
      <c r="V145" s="73"/>
      <c r="W145" s="73"/>
      <c r="X145" s="73"/>
      <c r="Y145" s="73"/>
      <c r="Z145" s="73"/>
      <c r="AA145" s="73"/>
      <c r="AB145" s="73"/>
      <c r="AC145" s="73"/>
      <c r="AD145" s="73"/>
      <c r="AE145" s="73"/>
      <c r="AF145" s="73"/>
      <c r="AG145" s="73"/>
      <c r="AH145" s="73"/>
      <c r="AI145" s="73"/>
    </row>
    <row r="146" spans="1:35" ht="12.75" customHeight="1">
      <c r="A146" s="84"/>
      <c r="B146" s="29"/>
      <c r="C146" s="28"/>
      <c r="D146" s="28"/>
      <c r="E146" s="28"/>
      <c r="F146" s="85"/>
      <c r="G146" s="29"/>
      <c r="H146" s="29"/>
      <c r="I146" s="73"/>
      <c r="J146" s="73"/>
      <c r="K146" s="73"/>
      <c r="L146" s="73"/>
      <c r="M146" s="73"/>
      <c r="N146" s="73"/>
      <c r="O146" s="73"/>
      <c r="P146" s="73"/>
      <c r="Q146" s="73"/>
      <c r="R146" s="73"/>
      <c r="S146" s="73"/>
      <c r="T146" s="73"/>
      <c r="U146" s="73"/>
      <c r="V146" s="73"/>
      <c r="W146" s="73"/>
      <c r="X146" s="73"/>
      <c r="Y146" s="73"/>
      <c r="Z146" s="73"/>
      <c r="AA146" s="73"/>
      <c r="AB146" s="73"/>
      <c r="AC146" s="73"/>
      <c r="AD146" s="73"/>
      <c r="AE146" s="73"/>
      <c r="AF146" s="73"/>
      <c r="AG146" s="73"/>
      <c r="AH146" s="73"/>
      <c r="AI146" s="73"/>
    </row>
    <row r="147" spans="1:35" ht="12.75" customHeight="1">
      <c r="A147" s="84"/>
      <c r="B147" s="29"/>
      <c r="C147" s="28"/>
      <c r="D147" s="28"/>
      <c r="E147" s="28"/>
      <c r="F147" s="85"/>
      <c r="G147" s="29"/>
      <c r="H147" s="29"/>
      <c r="I147" s="73"/>
      <c r="J147" s="73"/>
      <c r="K147" s="73"/>
      <c r="L147" s="73"/>
      <c r="M147" s="73"/>
      <c r="N147" s="73"/>
      <c r="O147" s="73"/>
      <c r="P147" s="73"/>
      <c r="Q147" s="73"/>
      <c r="R147" s="73"/>
      <c r="S147" s="73"/>
      <c r="T147" s="73"/>
      <c r="U147" s="73"/>
      <c r="V147" s="73"/>
      <c r="W147" s="73"/>
      <c r="X147" s="73"/>
      <c r="Y147" s="73"/>
      <c r="Z147" s="73"/>
      <c r="AA147" s="73"/>
      <c r="AB147" s="73"/>
      <c r="AC147" s="73"/>
      <c r="AD147" s="73"/>
      <c r="AE147" s="73"/>
      <c r="AF147" s="73"/>
      <c r="AG147" s="73"/>
      <c r="AH147" s="73"/>
      <c r="AI147" s="73"/>
    </row>
    <row r="148" spans="1:35" ht="12.75" customHeight="1">
      <c r="A148" s="84"/>
      <c r="B148" s="29"/>
      <c r="C148" s="28"/>
      <c r="D148" s="28"/>
      <c r="E148" s="28"/>
      <c r="F148" s="85"/>
      <c r="G148" s="29"/>
      <c r="H148" s="29"/>
      <c r="I148" s="73"/>
      <c r="J148" s="73"/>
      <c r="K148" s="73"/>
      <c r="L148" s="73"/>
      <c r="M148" s="73"/>
      <c r="N148" s="73"/>
      <c r="O148" s="73"/>
      <c r="P148" s="73"/>
      <c r="Q148" s="73"/>
      <c r="R148" s="73"/>
      <c r="S148" s="73"/>
      <c r="T148" s="73"/>
      <c r="U148" s="73"/>
      <c r="V148" s="73"/>
      <c r="W148" s="73"/>
      <c r="X148" s="73"/>
      <c r="Y148" s="73"/>
      <c r="Z148" s="73"/>
      <c r="AA148" s="73"/>
      <c r="AB148" s="73"/>
      <c r="AC148" s="73"/>
      <c r="AD148" s="73"/>
      <c r="AE148" s="73"/>
      <c r="AF148" s="73"/>
      <c r="AG148" s="73"/>
      <c r="AH148" s="73"/>
      <c r="AI148" s="73"/>
    </row>
    <row r="149" spans="1:35" ht="12.75" customHeight="1">
      <c r="A149" s="84"/>
      <c r="B149" s="29"/>
      <c r="C149" s="28"/>
      <c r="D149" s="28"/>
      <c r="E149" s="28"/>
      <c r="F149" s="85"/>
      <c r="G149" s="29"/>
      <c r="H149" s="29"/>
      <c r="I149" s="73"/>
      <c r="J149" s="73"/>
      <c r="K149" s="73"/>
      <c r="L149" s="73"/>
      <c r="M149" s="73"/>
      <c r="N149" s="73"/>
      <c r="O149" s="73"/>
      <c r="P149" s="73"/>
      <c r="Q149" s="73"/>
      <c r="R149" s="73"/>
      <c r="S149" s="73"/>
      <c r="T149" s="73"/>
      <c r="U149" s="73"/>
      <c r="V149" s="73"/>
      <c r="W149" s="73"/>
      <c r="X149" s="73"/>
      <c r="Y149" s="73"/>
      <c r="Z149" s="73"/>
      <c r="AA149" s="73"/>
      <c r="AB149" s="73"/>
      <c r="AC149" s="73"/>
      <c r="AD149" s="73"/>
      <c r="AE149" s="73"/>
      <c r="AF149" s="73"/>
      <c r="AG149" s="73"/>
      <c r="AH149" s="73"/>
      <c r="AI149" s="73"/>
    </row>
    <row r="150" spans="1:35" ht="12.75" customHeight="1">
      <c r="A150" s="84"/>
      <c r="B150" s="29"/>
      <c r="C150" s="28"/>
      <c r="D150" s="28"/>
      <c r="E150" s="28"/>
      <c r="F150" s="85"/>
      <c r="G150" s="29"/>
      <c r="H150" s="29"/>
      <c r="I150" s="73"/>
      <c r="J150" s="73"/>
      <c r="K150" s="73"/>
      <c r="L150" s="73"/>
      <c r="M150" s="73"/>
      <c r="N150" s="73"/>
      <c r="O150" s="73"/>
      <c r="P150" s="73"/>
      <c r="Q150" s="73"/>
      <c r="R150" s="73"/>
      <c r="S150" s="73"/>
      <c r="T150" s="73"/>
      <c r="U150" s="73"/>
      <c r="V150" s="73"/>
      <c r="W150" s="73"/>
      <c r="X150" s="73"/>
      <c r="Y150" s="73"/>
      <c r="Z150" s="73"/>
      <c r="AA150" s="73"/>
      <c r="AB150" s="73"/>
      <c r="AC150" s="73"/>
      <c r="AD150" s="73"/>
      <c r="AE150" s="73"/>
      <c r="AF150" s="73"/>
      <c r="AG150" s="73"/>
      <c r="AH150" s="73"/>
      <c r="AI150" s="73"/>
    </row>
    <row r="151" spans="1:35" ht="12.75" customHeight="1">
      <c r="A151" s="84"/>
      <c r="B151" s="29"/>
      <c r="C151" s="28"/>
      <c r="D151" s="28"/>
      <c r="E151" s="28"/>
      <c r="F151" s="85"/>
      <c r="G151" s="29"/>
      <c r="H151" s="29"/>
      <c r="I151" s="73"/>
      <c r="J151" s="73"/>
      <c r="K151" s="73"/>
      <c r="L151" s="73"/>
      <c r="M151" s="73"/>
      <c r="N151" s="73"/>
      <c r="O151" s="73"/>
      <c r="P151" s="73"/>
      <c r="Q151" s="73"/>
      <c r="R151" s="73"/>
      <c r="S151" s="73"/>
      <c r="T151" s="73"/>
      <c r="U151" s="73"/>
      <c r="V151" s="73"/>
      <c r="W151" s="73"/>
      <c r="X151" s="73"/>
      <c r="Y151" s="73"/>
      <c r="Z151" s="73"/>
      <c r="AA151" s="73"/>
      <c r="AB151" s="73"/>
      <c r="AC151" s="73"/>
      <c r="AD151" s="73"/>
      <c r="AE151" s="73"/>
      <c r="AF151" s="73"/>
      <c r="AG151" s="73"/>
      <c r="AH151" s="73"/>
      <c r="AI151" s="73"/>
    </row>
    <row r="152" spans="1:35" ht="12.75" customHeight="1">
      <c r="A152" s="84"/>
      <c r="B152" s="29"/>
      <c r="C152" s="28"/>
      <c r="D152" s="28"/>
      <c r="E152" s="28"/>
      <c r="F152" s="85"/>
      <c r="G152" s="29"/>
      <c r="H152" s="29"/>
      <c r="I152" s="73"/>
      <c r="J152" s="73"/>
      <c r="K152" s="73"/>
      <c r="L152" s="73"/>
      <c r="M152" s="73"/>
      <c r="N152" s="73"/>
      <c r="O152" s="73"/>
      <c r="P152" s="73"/>
      <c r="Q152" s="73"/>
      <c r="R152" s="73"/>
      <c r="S152" s="73"/>
      <c r="T152" s="73"/>
      <c r="U152" s="73"/>
      <c r="V152" s="73"/>
      <c r="W152" s="73"/>
      <c r="X152" s="73"/>
      <c r="Y152" s="73"/>
      <c r="Z152" s="73"/>
      <c r="AA152" s="73"/>
      <c r="AB152" s="73"/>
      <c r="AC152" s="73"/>
      <c r="AD152" s="73"/>
      <c r="AE152" s="73"/>
      <c r="AF152" s="73"/>
      <c r="AG152" s="73"/>
      <c r="AH152" s="73"/>
      <c r="AI152" s="73"/>
    </row>
    <row r="153" spans="1:35" ht="12.75" customHeight="1">
      <c r="A153" s="84"/>
      <c r="B153" s="29"/>
      <c r="C153" s="28"/>
      <c r="D153" s="28"/>
      <c r="E153" s="28"/>
      <c r="F153" s="85"/>
      <c r="G153" s="29"/>
      <c r="H153" s="29"/>
      <c r="I153" s="73"/>
      <c r="J153" s="73"/>
      <c r="K153" s="73"/>
      <c r="L153" s="73"/>
      <c r="M153" s="73"/>
      <c r="N153" s="73"/>
      <c r="O153" s="73"/>
      <c r="P153" s="73"/>
      <c r="Q153" s="73"/>
      <c r="R153" s="73"/>
      <c r="S153" s="73"/>
      <c r="T153" s="73"/>
      <c r="U153" s="73"/>
      <c r="V153" s="73"/>
      <c r="W153" s="73"/>
      <c r="X153" s="73"/>
      <c r="Y153" s="73"/>
      <c r="Z153" s="73"/>
      <c r="AA153" s="73"/>
      <c r="AB153" s="73"/>
      <c r="AC153" s="73"/>
      <c r="AD153" s="73"/>
      <c r="AE153" s="73"/>
      <c r="AF153" s="73"/>
      <c r="AG153" s="73"/>
      <c r="AH153" s="73"/>
      <c r="AI153" s="73"/>
    </row>
    <row r="154" spans="1:35" ht="12.75" customHeight="1">
      <c r="A154" s="84"/>
      <c r="B154" s="29"/>
      <c r="C154" s="28"/>
      <c r="D154" s="28"/>
      <c r="E154" s="28"/>
      <c r="F154" s="85"/>
      <c r="G154" s="29"/>
      <c r="H154" s="29"/>
      <c r="I154" s="73"/>
      <c r="J154" s="73"/>
      <c r="K154" s="73"/>
      <c r="L154" s="73"/>
      <c r="M154" s="73"/>
      <c r="N154" s="73"/>
      <c r="O154" s="73"/>
      <c r="P154" s="73"/>
      <c r="Q154" s="73"/>
      <c r="R154" s="73"/>
      <c r="S154" s="73"/>
      <c r="T154" s="73"/>
      <c r="U154" s="73"/>
      <c r="V154" s="73"/>
      <c r="W154" s="73"/>
      <c r="X154" s="73"/>
      <c r="Y154" s="73"/>
      <c r="Z154" s="73"/>
      <c r="AA154" s="73"/>
      <c r="AB154" s="73"/>
      <c r="AC154" s="73"/>
      <c r="AD154" s="73"/>
      <c r="AE154" s="73"/>
      <c r="AF154" s="73"/>
      <c r="AG154" s="73"/>
      <c r="AH154" s="73"/>
      <c r="AI154" s="73"/>
    </row>
    <row r="155" spans="1:35" ht="12.75" customHeight="1">
      <c r="A155" s="84"/>
      <c r="B155" s="29"/>
      <c r="C155" s="28"/>
      <c r="D155" s="28"/>
      <c r="E155" s="28"/>
      <c r="F155" s="85"/>
      <c r="G155" s="29"/>
      <c r="H155" s="29"/>
      <c r="I155" s="73"/>
      <c r="J155" s="73"/>
      <c r="K155" s="73"/>
      <c r="L155" s="73"/>
      <c r="M155" s="73"/>
      <c r="N155" s="73"/>
      <c r="O155" s="73"/>
      <c r="P155" s="73"/>
      <c r="Q155" s="73"/>
      <c r="R155" s="73"/>
      <c r="S155" s="73"/>
      <c r="T155" s="73"/>
      <c r="U155" s="73"/>
      <c r="V155" s="73"/>
      <c r="W155" s="73"/>
      <c r="X155" s="73"/>
      <c r="Y155" s="73"/>
      <c r="Z155" s="73"/>
      <c r="AA155" s="73"/>
      <c r="AB155" s="73"/>
      <c r="AC155" s="73"/>
      <c r="AD155" s="73"/>
      <c r="AE155" s="73"/>
      <c r="AF155" s="73"/>
      <c r="AG155" s="73"/>
      <c r="AH155" s="73"/>
      <c r="AI155" s="73"/>
    </row>
    <row r="156" spans="1:35" ht="12.75" customHeight="1">
      <c r="A156" s="84"/>
      <c r="B156" s="29"/>
      <c r="C156" s="28"/>
      <c r="D156" s="28"/>
      <c r="E156" s="28"/>
      <c r="F156" s="85"/>
      <c r="G156" s="29"/>
      <c r="H156" s="29"/>
      <c r="I156" s="73"/>
      <c r="J156" s="73"/>
      <c r="K156" s="73"/>
      <c r="L156" s="73"/>
      <c r="M156" s="73"/>
      <c r="N156" s="73"/>
      <c r="O156" s="73"/>
      <c r="P156" s="73"/>
      <c r="Q156" s="73"/>
      <c r="R156" s="73"/>
      <c r="S156" s="73"/>
      <c r="T156" s="73"/>
      <c r="U156" s="73"/>
      <c r="V156" s="73"/>
      <c r="W156" s="73"/>
      <c r="X156" s="73"/>
      <c r="Y156" s="73"/>
      <c r="Z156" s="73"/>
      <c r="AA156" s="73"/>
      <c r="AB156" s="73"/>
      <c r="AC156" s="73"/>
      <c r="AD156" s="73"/>
      <c r="AE156" s="73"/>
      <c r="AF156" s="73"/>
      <c r="AG156" s="73"/>
      <c r="AH156" s="73"/>
      <c r="AI156" s="73"/>
    </row>
    <row r="157" spans="1:35" ht="12.75" customHeight="1">
      <c r="A157" s="84"/>
      <c r="B157" s="29"/>
      <c r="C157" s="28"/>
      <c r="D157" s="28"/>
      <c r="E157" s="28"/>
      <c r="F157" s="85"/>
      <c r="G157" s="29"/>
      <c r="H157" s="29"/>
      <c r="I157" s="73"/>
      <c r="J157" s="73"/>
      <c r="K157" s="73"/>
      <c r="L157" s="73"/>
      <c r="M157" s="73"/>
      <c r="N157" s="73"/>
      <c r="O157" s="73"/>
      <c r="P157" s="73"/>
      <c r="Q157" s="73"/>
      <c r="R157" s="73"/>
      <c r="S157" s="73"/>
      <c r="T157" s="73"/>
      <c r="U157" s="73"/>
      <c r="V157" s="73"/>
      <c r="W157" s="73"/>
      <c r="X157" s="73"/>
      <c r="Y157" s="73"/>
      <c r="Z157" s="73"/>
      <c r="AA157" s="73"/>
      <c r="AB157" s="73"/>
      <c r="AC157" s="73"/>
      <c r="AD157" s="73"/>
      <c r="AE157" s="73"/>
      <c r="AF157" s="73"/>
      <c r="AG157" s="73"/>
      <c r="AH157" s="73"/>
      <c r="AI157" s="73"/>
    </row>
    <row r="158" spans="1:35" ht="12.75" customHeight="1">
      <c r="A158" s="84"/>
      <c r="B158" s="29"/>
      <c r="C158" s="28"/>
      <c r="D158" s="28"/>
      <c r="E158" s="28"/>
      <c r="F158" s="85"/>
      <c r="G158" s="29"/>
      <c r="H158" s="29"/>
      <c r="I158" s="73"/>
      <c r="J158" s="73"/>
      <c r="K158" s="73"/>
      <c r="L158" s="73"/>
      <c r="M158" s="73"/>
      <c r="N158" s="73"/>
      <c r="O158" s="73"/>
      <c r="P158" s="73"/>
      <c r="Q158" s="73"/>
      <c r="R158" s="73"/>
      <c r="S158" s="73"/>
      <c r="T158" s="73"/>
      <c r="U158" s="73"/>
      <c r="V158" s="73"/>
      <c r="W158" s="73"/>
      <c r="X158" s="73"/>
      <c r="Y158" s="73"/>
      <c r="Z158" s="73"/>
      <c r="AA158" s="73"/>
      <c r="AB158" s="73"/>
      <c r="AC158" s="73"/>
      <c r="AD158" s="73"/>
      <c r="AE158" s="73"/>
      <c r="AF158" s="73"/>
      <c r="AG158" s="73"/>
      <c r="AH158" s="73"/>
      <c r="AI158" s="73"/>
    </row>
    <row r="159" spans="1:35" ht="12.75" customHeight="1">
      <c r="A159" s="84"/>
      <c r="B159" s="29"/>
      <c r="C159" s="28"/>
      <c r="D159" s="28"/>
      <c r="E159" s="28"/>
      <c r="F159" s="85"/>
      <c r="G159" s="29"/>
      <c r="H159" s="29"/>
      <c r="I159" s="73"/>
      <c r="J159" s="73"/>
      <c r="K159" s="73"/>
      <c r="L159" s="73"/>
      <c r="M159" s="73"/>
      <c r="N159" s="73"/>
      <c r="O159" s="73"/>
      <c r="P159" s="73"/>
      <c r="Q159" s="73"/>
      <c r="R159" s="73"/>
      <c r="S159" s="73"/>
      <c r="T159" s="73"/>
      <c r="U159" s="73"/>
      <c r="V159" s="73"/>
      <c r="W159" s="73"/>
      <c r="X159" s="73"/>
      <c r="Y159" s="73"/>
      <c r="Z159" s="73"/>
      <c r="AA159" s="73"/>
      <c r="AB159" s="73"/>
      <c r="AC159" s="73"/>
      <c r="AD159" s="73"/>
      <c r="AE159" s="73"/>
      <c r="AF159" s="73"/>
      <c r="AG159" s="73"/>
      <c r="AH159" s="73"/>
      <c r="AI159" s="73"/>
    </row>
    <row r="160" spans="1:35" ht="12.75" customHeight="1">
      <c r="A160" s="84"/>
      <c r="B160" s="29"/>
      <c r="C160" s="28"/>
      <c r="D160" s="28"/>
      <c r="E160" s="28"/>
      <c r="F160" s="85"/>
      <c r="G160" s="29"/>
      <c r="H160" s="29"/>
      <c r="I160" s="73"/>
      <c r="J160" s="73"/>
      <c r="K160" s="73"/>
      <c r="L160" s="73"/>
      <c r="M160" s="73"/>
      <c r="N160" s="73"/>
      <c r="O160" s="73"/>
      <c r="P160" s="73"/>
      <c r="Q160" s="73"/>
      <c r="R160" s="73"/>
      <c r="S160" s="73"/>
      <c r="T160" s="73"/>
      <c r="U160" s="73"/>
      <c r="V160" s="73"/>
      <c r="W160" s="73"/>
      <c r="X160" s="73"/>
      <c r="Y160" s="73"/>
      <c r="Z160" s="73"/>
      <c r="AA160" s="73"/>
      <c r="AB160" s="73"/>
      <c r="AC160" s="73"/>
      <c r="AD160" s="73"/>
      <c r="AE160" s="73"/>
      <c r="AF160" s="73"/>
      <c r="AG160" s="73"/>
      <c r="AH160" s="73"/>
      <c r="AI160" s="73"/>
    </row>
    <row r="161" spans="1:35" ht="12.75" customHeight="1">
      <c r="A161" s="84"/>
      <c r="B161" s="29"/>
      <c r="C161" s="28"/>
      <c r="D161" s="28"/>
      <c r="E161" s="28"/>
      <c r="F161" s="85"/>
      <c r="G161" s="29"/>
      <c r="H161" s="29"/>
      <c r="I161" s="73"/>
      <c r="J161" s="73"/>
      <c r="K161" s="73"/>
      <c r="L161" s="73"/>
      <c r="M161" s="73"/>
      <c r="N161" s="73"/>
      <c r="O161" s="73"/>
      <c r="P161" s="73"/>
      <c r="Q161" s="73"/>
      <c r="R161" s="73"/>
      <c r="S161" s="73"/>
      <c r="T161" s="73"/>
      <c r="U161" s="73"/>
      <c r="V161" s="73"/>
      <c r="W161" s="73"/>
      <c r="X161" s="73"/>
      <c r="Y161" s="73"/>
      <c r="Z161" s="73"/>
      <c r="AA161" s="73"/>
      <c r="AB161" s="73"/>
      <c r="AC161" s="73"/>
      <c r="AD161" s="73"/>
      <c r="AE161" s="73"/>
      <c r="AF161" s="73"/>
      <c r="AG161" s="73"/>
      <c r="AH161" s="73"/>
      <c r="AI161" s="73"/>
    </row>
    <row r="162" spans="1:35" ht="12.75" customHeight="1">
      <c r="A162" s="84"/>
      <c r="B162" s="29"/>
      <c r="C162" s="28"/>
      <c r="D162" s="28"/>
      <c r="E162" s="28"/>
      <c r="F162" s="85"/>
      <c r="G162" s="29"/>
      <c r="H162" s="29"/>
      <c r="I162" s="73"/>
      <c r="J162" s="73"/>
      <c r="K162" s="73"/>
      <c r="L162" s="73"/>
      <c r="M162" s="73"/>
      <c r="N162" s="73"/>
      <c r="O162" s="73"/>
      <c r="P162" s="73"/>
      <c r="Q162" s="73"/>
      <c r="R162" s="73"/>
      <c r="S162" s="73"/>
      <c r="T162" s="73"/>
      <c r="U162" s="73"/>
      <c r="V162" s="73"/>
      <c r="W162" s="73"/>
      <c r="X162" s="73"/>
      <c r="Y162" s="73"/>
      <c r="Z162" s="73"/>
      <c r="AA162" s="73"/>
      <c r="AB162" s="73"/>
      <c r="AC162" s="73"/>
      <c r="AD162" s="73"/>
      <c r="AE162" s="73"/>
      <c r="AF162" s="73"/>
      <c r="AG162" s="73"/>
      <c r="AH162" s="73"/>
      <c r="AI162" s="73"/>
    </row>
    <row r="163" spans="1:35" ht="12.75" customHeight="1">
      <c r="A163" s="84"/>
      <c r="B163" s="29"/>
      <c r="C163" s="28"/>
      <c r="D163" s="28"/>
      <c r="E163" s="28"/>
      <c r="F163" s="85"/>
      <c r="G163" s="29"/>
      <c r="H163" s="29"/>
      <c r="I163" s="73"/>
      <c r="J163" s="73"/>
      <c r="K163" s="73"/>
      <c r="L163" s="73"/>
      <c r="M163" s="73"/>
      <c r="N163" s="73"/>
      <c r="O163" s="73"/>
      <c r="P163" s="73"/>
      <c r="Q163" s="73"/>
      <c r="R163" s="73"/>
      <c r="S163" s="73"/>
      <c r="T163" s="73"/>
      <c r="U163" s="73"/>
      <c r="V163" s="73"/>
      <c r="W163" s="73"/>
      <c r="X163" s="73"/>
      <c r="Y163" s="73"/>
      <c r="Z163" s="73"/>
      <c r="AA163" s="73"/>
      <c r="AB163" s="73"/>
      <c r="AC163" s="73"/>
      <c r="AD163" s="73"/>
      <c r="AE163" s="73"/>
      <c r="AF163" s="73"/>
      <c r="AG163" s="73"/>
      <c r="AH163" s="73"/>
      <c r="AI163" s="73"/>
    </row>
    <row r="164" spans="1:35" ht="12.75" customHeight="1">
      <c r="A164" s="84"/>
      <c r="B164" s="29"/>
      <c r="C164" s="28"/>
      <c r="D164" s="28"/>
      <c r="E164" s="28"/>
      <c r="F164" s="85"/>
      <c r="G164" s="29"/>
      <c r="H164" s="29"/>
      <c r="I164" s="73"/>
      <c r="J164" s="73"/>
      <c r="K164" s="73"/>
      <c r="L164" s="73"/>
      <c r="M164" s="73"/>
      <c r="N164" s="73"/>
      <c r="O164" s="73"/>
      <c r="P164" s="73"/>
      <c r="Q164" s="73"/>
      <c r="R164" s="73"/>
      <c r="S164" s="73"/>
      <c r="T164" s="73"/>
      <c r="U164" s="73"/>
      <c r="V164" s="73"/>
      <c r="W164" s="73"/>
      <c r="X164" s="73"/>
      <c r="Y164" s="73"/>
      <c r="Z164" s="73"/>
      <c r="AA164" s="73"/>
      <c r="AB164" s="73"/>
      <c r="AC164" s="73"/>
      <c r="AD164" s="73"/>
      <c r="AE164" s="73"/>
      <c r="AF164" s="73"/>
      <c r="AG164" s="73"/>
      <c r="AH164" s="73"/>
      <c r="AI164" s="73"/>
    </row>
    <row r="165" spans="1:35" ht="12.75" customHeight="1">
      <c r="A165" s="84"/>
      <c r="B165" s="29"/>
      <c r="C165" s="28"/>
      <c r="D165" s="28"/>
      <c r="E165" s="28"/>
      <c r="F165" s="85"/>
      <c r="G165" s="29"/>
      <c r="H165" s="29"/>
      <c r="I165" s="73"/>
      <c r="J165" s="73"/>
      <c r="K165" s="73"/>
      <c r="L165" s="73"/>
      <c r="M165" s="73"/>
      <c r="N165" s="73"/>
      <c r="O165" s="73"/>
      <c r="P165" s="73"/>
      <c r="Q165" s="73"/>
      <c r="R165" s="73"/>
      <c r="S165" s="73"/>
      <c r="T165" s="73"/>
      <c r="U165" s="73"/>
      <c r="V165" s="73"/>
      <c r="W165" s="73"/>
      <c r="X165" s="73"/>
      <c r="Y165" s="73"/>
      <c r="Z165" s="73"/>
      <c r="AA165" s="73"/>
      <c r="AB165" s="73"/>
      <c r="AC165" s="73"/>
      <c r="AD165" s="73"/>
      <c r="AE165" s="73"/>
      <c r="AF165" s="73"/>
      <c r="AG165" s="73"/>
      <c r="AH165" s="73"/>
      <c r="AI165" s="73"/>
    </row>
    <row r="166" spans="1:35" ht="12.75" customHeight="1">
      <c r="A166" s="84"/>
      <c r="B166" s="29"/>
      <c r="C166" s="28"/>
      <c r="D166" s="28"/>
      <c r="E166" s="28"/>
      <c r="F166" s="85"/>
      <c r="G166" s="29"/>
      <c r="H166" s="29"/>
      <c r="I166" s="73"/>
      <c r="J166" s="73"/>
      <c r="K166" s="73"/>
      <c r="L166" s="73"/>
      <c r="M166" s="73"/>
      <c r="N166" s="73"/>
      <c r="O166" s="73"/>
      <c r="P166" s="73"/>
      <c r="Q166" s="73"/>
      <c r="R166" s="73"/>
      <c r="S166" s="73"/>
      <c r="T166" s="73"/>
      <c r="U166" s="73"/>
      <c r="V166" s="73"/>
      <c r="W166" s="73"/>
      <c r="X166" s="73"/>
      <c r="Y166" s="73"/>
      <c r="Z166" s="73"/>
      <c r="AA166" s="73"/>
      <c r="AB166" s="73"/>
      <c r="AC166" s="73"/>
      <c r="AD166" s="73"/>
      <c r="AE166" s="73"/>
      <c r="AF166" s="73"/>
      <c r="AG166" s="73"/>
      <c r="AH166" s="73"/>
      <c r="AI166" s="73"/>
    </row>
    <row r="167" spans="1:35" ht="12.75" customHeight="1">
      <c r="A167" s="84"/>
      <c r="B167" s="29"/>
      <c r="C167" s="28"/>
      <c r="D167" s="28"/>
      <c r="E167" s="28"/>
      <c r="F167" s="85"/>
      <c r="G167" s="29"/>
      <c r="H167" s="29"/>
      <c r="I167" s="73"/>
      <c r="J167" s="73"/>
      <c r="K167" s="73"/>
      <c r="L167" s="73"/>
      <c r="M167" s="73"/>
      <c r="N167" s="73"/>
      <c r="O167" s="73"/>
      <c r="P167" s="73"/>
      <c r="Q167" s="73"/>
      <c r="R167" s="73"/>
      <c r="S167" s="73"/>
      <c r="T167" s="73"/>
      <c r="U167" s="73"/>
      <c r="V167" s="73"/>
      <c r="W167" s="73"/>
      <c r="X167" s="73"/>
      <c r="Y167" s="73"/>
      <c r="Z167" s="73"/>
      <c r="AA167" s="73"/>
      <c r="AB167" s="73"/>
      <c r="AC167" s="73"/>
      <c r="AD167" s="73"/>
      <c r="AE167" s="73"/>
      <c r="AF167" s="73"/>
      <c r="AG167" s="73"/>
      <c r="AH167" s="73"/>
      <c r="AI167" s="73"/>
    </row>
    <row r="168" spans="1:35" ht="12.75" customHeight="1">
      <c r="A168" s="84"/>
      <c r="B168" s="29"/>
      <c r="C168" s="28"/>
      <c r="D168" s="28"/>
      <c r="E168" s="28"/>
      <c r="F168" s="85"/>
      <c r="G168" s="29"/>
      <c r="H168" s="29"/>
      <c r="I168" s="73"/>
      <c r="J168" s="73"/>
      <c r="K168" s="73"/>
      <c r="L168" s="73"/>
      <c r="M168" s="73"/>
      <c r="N168" s="73"/>
      <c r="O168" s="73"/>
      <c r="P168" s="73"/>
      <c r="Q168" s="73"/>
      <c r="R168" s="73"/>
      <c r="S168" s="73"/>
      <c r="T168" s="73"/>
      <c r="U168" s="73"/>
      <c r="V168" s="73"/>
      <c r="W168" s="73"/>
      <c r="X168" s="73"/>
      <c r="Y168" s="73"/>
      <c r="Z168" s="73"/>
      <c r="AA168" s="73"/>
      <c r="AB168" s="73"/>
      <c r="AC168" s="73"/>
      <c r="AD168" s="73"/>
      <c r="AE168" s="73"/>
      <c r="AF168" s="73"/>
      <c r="AG168" s="73"/>
      <c r="AH168" s="73"/>
      <c r="AI168" s="73"/>
    </row>
    <row r="169" spans="1:35" ht="12.75" customHeight="1">
      <c r="A169" s="84"/>
      <c r="B169" s="29"/>
      <c r="C169" s="28"/>
      <c r="D169" s="28"/>
      <c r="E169" s="28"/>
      <c r="F169" s="85"/>
      <c r="G169" s="29"/>
      <c r="H169" s="29"/>
      <c r="I169" s="73"/>
      <c r="J169" s="73"/>
      <c r="K169" s="73"/>
      <c r="L169" s="73"/>
      <c r="M169" s="73"/>
      <c r="N169" s="73"/>
      <c r="O169" s="73"/>
      <c r="P169" s="73"/>
      <c r="Q169" s="73"/>
      <c r="R169" s="73"/>
      <c r="S169" s="73"/>
      <c r="T169" s="73"/>
      <c r="U169" s="73"/>
      <c r="V169" s="73"/>
      <c r="W169" s="73"/>
      <c r="X169" s="73"/>
      <c r="Y169" s="73"/>
      <c r="Z169" s="73"/>
      <c r="AA169" s="73"/>
      <c r="AB169" s="73"/>
      <c r="AC169" s="73"/>
      <c r="AD169" s="73"/>
      <c r="AE169" s="73"/>
      <c r="AF169" s="73"/>
      <c r="AG169" s="73"/>
      <c r="AH169" s="73"/>
      <c r="AI169" s="73"/>
    </row>
    <row r="170" spans="1:35" ht="12.75" customHeight="1">
      <c r="A170" s="84"/>
      <c r="B170" s="29"/>
      <c r="C170" s="28"/>
      <c r="D170" s="28"/>
      <c r="E170" s="28"/>
      <c r="F170" s="85"/>
      <c r="G170" s="29"/>
      <c r="H170" s="29"/>
      <c r="I170" s="73"/>
      <c r="J170" s="73"/>
      <c r="K170" s="73"/>
      <c r="L170" s="73"/>
      <c r="M170" s="73"/>
      <c r="N170" s="73"/>
      <c r="O170" s="73"/>
      <c r="P170" s="73"/>
      <c r="Q170" s="73"/>
      <c r="R170" s="73"/>
      <c r="S170" s="73"/>
      <c r="T170" s="73"/>
      <c r="U170" s="73"/>
      <c r="V170" s="73"/>
      <c r="W170" s="73"/>
      <c r="X170" s="73"/>
      <c r="Y170" s="73"/>
      <c r="Z170" s="73"/>
      <c r="AA170" s="73"/>
      <c r="AB170" s="73"/>
      <c r="AC170" s="73"/>
      <c r="AD170" s="73"/>
      <c r="AE170" s="73"/>
      <c r="AF170" s="73"/>
      <c r="AG170" s="73"/>
      <c r="AH170" s="73"/>
      <c r="AI170" s="73"/>
    </row>
    <row r="171" spans="1:35" ht="12.75" customHeight="1">
      <c r="A171" s="84"/>
      <c r="B171" s="29"/>
      <c r="C171" s="28"/>
      <c r="D171" s="28"/>
      <c r="E171" s="28"/>
      <c r="F171" s="85"/>
      <c r="G171" s="29"/>
      <c r="H171" s="29"/>
      <c r="I171" s="73"/>
      <c r="J171" s="73"/>
      <c r="K171" s="73"/>
      <c r="L171" s="73"/>
      <c r="M171" s="73"/>
      <c r="N171" s="73"/>
      <c r="O171" s="73"/>
      <c r="P171" s="73"/>
      <c r="Q171" s="73"/>
      <c r="R171" s="73"/>
      <c r="S171" s="73"/>
      <c r="T171" s="73"/>
      <c r="U171" s="73"/>
      <c r="V171" s="73"/>
      <c r="W171" s="73"/>
      <c r="X171" s="73"/>
      <c r="Y171" s="73"/>
      <c r="Z171" s="73"/>
      <c r="AA171" s="73"/>
      <c r="AB171" s="73"/>
      <c r="AC171" s="73"/>
      <c r="AD171" s="73"/>
      <c r="AE171" s="73"/>
      <c r="AF171" s="73"/>
      <c r="AG171" s="73"/>
      <c r="AH171" s="73"/>
      <c r="AI171" s="73"/>
    </row>
    <row r="172" spans="1:35" ht="12.75" customHeight="1">
      <c r="A172" s="84"/>
      <c r="B172" s="29"/>
      <c r="C172" s="28"/>
      <c r="D172" s="28"/>
      <c r="E172" s="28"/>
      <c r="F172" s="85"/>
      <c r="G172" s="29"/>
      <c r="H172" s="29"/>
      <c r="I172" s="73"/>
      <c r="J172" s="73"/>
      <c r="K172" s="73"/>
      <c r="L172" s="73"/>
      <c r="M172" s="73"/>
      <c r="N172" s="73"/>
      <c r="O172" s="73"/>
      <c r="P172" s="73"/>
      <c r="Q172" s="73"/>
      <c r="R172" s="73"/>
      <c r="S172" s="73"/>
      <c r="T172" s="73"/>
      <c r="U172" s="73"/>
      <c r="V172" s="73"/>
      <c r="W172" s="73"/>
      <c r="X172" s="73"/>
      <c r="Y172" s="73"/>
      <c r="Z172" s="73"/>
      <c r="AA172" s="73"/>
      <c r="AB172" s="73"/>
      <c r="AC172" s="73"/>
      <c r="AD172" s="73"/>
      <c r="AE172" s="73"/>
      <c r="AF172" s="73"/>
      <c r="AG172" s="73"/>
      <c r="AH172" s="73"/>
      <c r="AI172" s="73"/>
    </row>
    <row r="173" spans="1:35" ht="12.75" customHeight="1">
      <c r="A173" s="84"/>
      <c r="B173" s="29"/>
      <c r="C173" s="28"/>
      <c r="D173" s="28"/>
      <c r="E173" s="28"/>
      <c r="F173" s="85"/>
      <c r="G173" s="29"/>
      <c r="H173" s="29"/>
      <c r="I173" s="73"/>
      <c r="J173" s="73"/>
      <c r="K173" s="73"/>
      <c r="L173" s="73"/>
      <c r="M173" s="73"/>
      <c r="N173" s="73"/>
      <c r="O173" s="73"/>
      <c r="P173" s="73"/>
      <c r="Q173" s="73"/>
      <c r="R173" s="73"/>
      <c r="S173" s="73"/>
      <c r="T173" s="73"/>
      <c r="U173" s="73"/>
      <c r="V173" s="73"/>
      <c r="W173" s="73"/>
      <c r="X173" s="73"/>
      <c r="Y173" s="73"/>
      <c r="Z173" s="73"/>
      <c r="AA173" s="73"/>
      <c r="AB173" s="73"/>
      <c r="AC173" s="73"/>
      <c r="AD173" s="73"/>
      <c r="AE173" s="73"/>
      <c r="AF173" s="73"/>
      <c r="AG173" s="73"/>
      <c r="AH173" s="73"/>
      <c r="AI173" s="73"/>
    </row>
    <row r="174" spans="1:35" ht="12.75" customHeight="1">
      <c r="A174" s="84"/>
      <c r="B174" s="29"/>
      <c r="C174" s="28"/>
      <c r="D174" s="28"/>
      <c r="E174" s="28"/>
      <c r="F174" s="85"/>
      <c r="G174" s="29"/>
      <c r="H174" s="29"/>
      <c r="I174" s="73"/>
      <c r="J174" s="73"/>
      <c r="K174" s="73"/>
      <c r="L174" s="73"/>
      <c r="M174" s="73"/>
      <c r="N174" s="73"/>
      <c r="O174" s="73"/>
      <c r="P174" s="73"/>
      <c r="Q174" s="73"/>
      <c r="R174" s="73"/>
      <c r="S174" s="73"/>
      <c r="T174" s="73"/>
      <c r="U174" s="73"/>
      <c r="V174" s="73"/>
      <c r="W174" s="73"/>
      <c r="X174" s="73"/>
      <c r="Y174" s="73"/>
      <c r="Z174" s="73"/>
      <c r="AA174" s="73"/>
      <c r="AB174" s="73"/>
      <c r="AC174" s="73"/>
      <c r="AD174" s="73"/>
      <c r="AE174" s="73"/>
      <c r="AF174" s="73"/>
      <c r="AG174" s="73"/>
      <c r="AH174" s="73"/>
      <c r="AI174" s="73"/>
    </row>
    <row r="175" spans="1:35" ht="12.75" customHeight="1">
      <c r="A175" s="84"/>
      <c r="B175" s="29"/>
      <c r="C175" s="28"/>
      <c r="D175" s="28"/>
      <c r="E175" s="28"/>
      <c r="F175" s="85"/>
      <c r="G175" s="29"/>
      <c r="H175" s="29"/>
      <c r="I175" s="73"/>
      <c r="J175" s="73"/>
      <c r="K175" s="73"/>
      <c r="L175" s="73"/>
      <c r="M175" s="73"/>
      <c r="N175" s="73"/>
      <c r="O175" s="73"/>
      <c r="P175" s="73"/>
      <c r="Q175" s="73"/>
      <c r="R175" s="73"/>
      <c r="S175" s="73"/>
      <c r="T175" s="73"/>
      <c r="U175" s="73"/>
      <c r="V175" s="73"/>
      <c r="W175" s="73"/>
      <c r="X175" s="73"/>
      <c r="Y175" s="73"/>
      <c r="Z175" s="73"/>
      <c r="AA175" s="73"/>
      <c r="AB175" s="73"/>
      <c r="AC175" s="73"/>
      <c r="AD175" s="73"/>
      <c r="AE175" s="73"/>
      <c r="AF175" s="73"/>
      <c r="AG175" s="73"/>
      <c r="AH175" s="73"/>
      <c r="AI175" s="73"/>
    </row>
    <row r="176" spans="1:35" ht="12.75" customHeight="1">
      <c r="A176" s="84"/>
      <c r="B176" s="29"/>
      <c r="C176" s="28"/>
      <c r="D176" s="28"/>
      <c r="E176" s="28"/>
      <c r="F176" s="85"/>
      <c r="G176" s="29"/>
      <c r="H176" s="29"/>
      <c r="I176" s="73"/>
      <c r="J176" s="73"/>
      <c r="K176" s="73"/>
      <c r="L176" s="73"/>
      <c r="M176" s="73"/>
      <c r="N176" s="73"/>
      <c r="O176" s="73"/>
      <c r="P176" s="73"/>
      <c r="Q176" s="73"/>
      <c r="R176" s="73"/>
      <c r="S176" s="73"/>
      <c r="T176" s="73"/>
      <c r="U176" s="73"/>
      <c r="V176" s="73"/>
      <c r="W176" s="73"/>
      <c r="X176" s="73"/>
      <c r="Y176" s="73"/>
      <c r="Z176" s="73"/>
      <c r="AA176" s="73"/>
      <c r="AB176" s="73"/>
      <c r="AC176" s="73"/>
      <c r="AD176" s="73"/>
      <c r="AE176" s="73"/>
      <c r="AF176" s="73"/>
      <c r="AG176" s="73"/>
      <c r="AH176" s="73"/>
      <c r="AI176" s="73"/>
    </row>
    <row r="177" spans="1:35" ht="12.75" customHeight="1">
      <c r="A177" s="84"/>
      <c r="B177" s="29"/>
      <c r="C177" s="28"/>
      <c r="D177" s="28"/>
      <c r="E177" s="28"/>
      <c r="F177" s="85"/>
      <c r="G177" s="29"/>
      <c r="H177" s="29"/>
      <c r="I177" s="73"/>
      <c r="J177" s="73"/>
      <c r="K177" s="73"/>
      <c r="L177" s="73"/>
      <c r="M177" s="73"/>
      <c r="N177" s="73"/>
      <c r="O177" s="73"/>
      <c r="P177" s="73"/>
      <c r="Q177" s="73"/>
      <c r="R177" s="73"/>
      <c r="S177" s="73"/>
      <c r="T177" s="73"/>
      <c r="U177" s="73"/>
      <c r="V177" s="73"/>
      <c r="W177" s="73"/>
      <c r="X177" s="73"/>
      <c r="Y177" s="73"/>
      <c r="Z177" s="73"/>
      <c r="AA177" s="73"/>
      <c r="AB177" s="73"/>
      <c r="AC177" s="73"/>
      <c r="AD177" s="73"/>
      <c r="AE177" s="73"/>
      <c r="AF177" s="73"/>
      <c r="AG177" s="73"/>
      <c r="AH177" s="73"/>
      <c r="AI177" s="73"/>
    </row>
    <row r="178" spans="1:35" ht="12.75" customHeight="1">
      <c r="A178" s="84"/>
      <c r="B178" s="29"/>
      <c r="C178" s="28"/>
      <c r="D178" s="28"/>
      <c r="E178" s="28"/>
      <c r="F178" s="85"/>
      <c r="G178" s="29"/>
      <c r="H178" s="29"/>
      <c r="I178" s="73"/>
      <c r="J178" s="73"/>
      <c r="K178" s="73"/>
      <c r="L178" s="73"/>
      <c r="M178" s="73"/>
      <c r="N178" s="73"/>
      <c r="O178" s="73"/>
      <c r="P178" s="73"/>
      <c r="Q178" s="73"/>
      <c r="R178" s="73"/>
      <c r="S178" s="73"/>
      <c r="T178" s="73"/>
      <c r="U178" s="73"/>
      <c r="V178" s="73"/>
      <c r="W178" s="73"/>
      <c r="X178" s="73"/>
      <c r="Y178" s="73"/>
      <c r="Z178" s="73"/>
      <c r="AA178" s="73"/>
      <c r="AB178" s="73"/>
      <c r="AC178" s="73"/>
      <c r="AD178" s="73"/>
      <c r="AE178" s="73"/>
      <c r="AF178" s="73"/>
      <c r="AG178" s="73"/>
      <c r="AH178" s="73"/>
      <c r="AI178" s="73"/>
    </row>
    <row r="179" spans="1:35" ht="12.75" customHeight="1">
      <c r="A179" s="84"/>
      <c r="B179" s="29"/>
      <c r="C179" s="28"/>
      <c r="D179" s="28"/>
      <c r="E179" s="28"/>
      <c r="F179" s="85"/>
      <c r="G179" s="29"/>
      <c r="H179" s="29"/>
      <c r="I179" s="73"/>
      <c r="J179" s="73"/>
      <c r="K179" s="73"/>
      <c r="L179" s="73"/>
      <c r="M179" s="73"/>
      <c r="N179" s="73"/>
      <c r="O179" s="73"/>
      <c r="P179" s="73"/>
      <c r="Q179" s="73"/>
      <c r="R179" s="73"/>
      <c r="S179" s="73"/>
      <c r="T179" s="73"/>
      <c r="U179" s="73"/>
      <c r="V179" s="73"/>
      <c r="W179" s="73"/>
      <c r="X179" s="73"/>
      <c r="Y179" s="73"/>
      <c r="Z179" s="73"/>
      <c r="AA179" s="73"/>
      <c r="AB179" s="73"/>
      <c r="AC179" s="73"/>
      <c r="AD179" s="73"/>
      <c r="AE179" s="73"/>
      <c r="AF179" s="73"/>
      <c r="AG179" s="73"/>
      <c r="AH179" s="73"/>
      <c r="AI179" s="73"/>
    </row>
    <row r="180" spans="1:35" ht="12.75" customHeight="1">
      <c r="A180" s="84"/>
      <c r="B180" s="29"/>
      <c r="C180" s="28"/>
      <c r="D180" s="28"/>
      <c r="E180" s="28"/>
      <c r="F180" s="85"/>
      <c r="G180" s="29"/>
      <c r="H180" s="29"/>
      <c r="I180" s="73"/>
      <c r="J180" s="73"/>
      <c r="K180" s="73"/>
      <c r="L180" s="73"/>
      <c r="M180" s="73"/>
      <c r="N180" s="73"/>
      <c r="O180" s="73"/>
      <c r="P180" s="73"/>
      <c r="Q180" s="73"/>
      <c r="R180" s="73"/>
      <c r="S180" s="73"/>
      <c r="T180" s="73"/>
      <c r="U180" s="73"/>
      <c r="V180" s="73"/>
      <c r="W180" s="73"/>
      <c r="X180" s="73"/>
      <c r="Y180" s="73"/>
      <c r="Z180" s="73"/>
      <c r="AA180" s="73"/>
      <c r="AB180" s="73"/>
      <c r="AC180" s="73"/>
      <c r="AD180" s="73"/>
      <c r="AE180" s="73"/>
      <c r="AF180" s="73"/>
      <c r="AG180" s="73"/>
      <c r="AH180" s="73"/>
      <c r="AI180" s="73"/>
    </row>
    <row r="181" spans="1:35" ht="12.75" customHeight="1">
      <c r="A181" s="84"/>
      <c r="B181" s="29"/>
      <c r="C181" s="28"/>
      <c r="D181" s="28"/>
      <c r="E181" s="28"/>
      <c r="F181" s="85"/>
      <c r="G181" s="29"/>
      <c r="H181" s="29"/>
      <c r="I181" s="73"/>
      <c r="J181" s="73"/>
      <c r="K181" s="73"/>
      <c r="L181" s="73"/>
      <c r="M181" s="73"/>
      <c r="N181" s="73"/>
      <c r="O181" s="73"/>
      <c r="P181" s="73"/>
      <c r="Q181" s="73"/>
      <c r="R181" s="73"/>
      <c r="S181" s="73"/>
      <c r="T181" s="73"/>
      <c r="U181" s="73"/>
      <c r="V181" s="73"/>
      <c r="W181" s="73"/>
      <c r="X181" s="73"/>
      <c r="Y181" s="73"/>
      <c r="Z181" s="73"/>
      <c r="AA181" s="73"/>
      <c r="AB181" s="73"/>
      <c r="AC181" s="73"/>
      <c r="AD181" s="73"/>
      <c r="AE181" s="73"/>
      <c r="AF181" s="73"/>
      <c r="AG181" s="73"/>
      <c r="AH181" s="73"/>
      <c r="AI181" s="73"/>
    </row>
    <row r="182" spans="1:35" ht="12.75" customHeight="1">
      <c r="A182" s="84"/>
      <c r="B182" s="29"/>
      <c r="C182" s="28"/>
      <c r="D182" s="28"/>
      <c r="E182" s="28"/>
      <c r="F182" s="85"/>
      <c r="G182" s="29"/>
      <c r="H182" s="29"/>
      <c r="I182" s="73"/>
      <c r="J182" s="73"/>
      <c r="K182" s="73"/>
      <c r="L182" s="73"/>
      <c r="M182" s="73"/>
      <c r="N182" s="73"/>
      <c r="O182" s="73"/>
      <c r="P182" s="73"/>
      <c r="Q182" s="73"/>
      <c r="R182" s="73"/>
      <c r="S182" s="73"/>
      <c r="T182" s="73"/>
      <c r="U182" s="73"/>
      <c r="V182" s="73"/>
      <c r="W182" s="73"/>
      <c r="X182" s="73"/>
      <c r="Y182" s="73"/>
      <c r="Z182" s="73"/>
      <c r="AA182" s="73"/>
      <c r="AB182" s="73"/>
      <c r="AC182" s="73"/>
      <c r="AD182" s="73"/>
      <c r="AE182" s="73"/>
      <c r="AF182" s="73"/>
      <c r="AG182" s="73"/>
      <c r="AH182" s="73"/>
      <c r="AI182" s="73"/>
    </row>
    <row r="183" spans="1:35" ht="12.75" customHeight="1">
      <c r="A183" s="84"/>
      <c r="B183" s="29"/>
      <c r="C183" s="28"/>
      <c r="D183" s="28"/>
      <c r="E183" s="28"/>
      <c r="F183" s="85"/>
      <c r="G183" s="29"/>
      <c r="H183" s="29"/>
      <c r="I183" s="73"/>
      <c r="J183" s="73"/>
      <c r="K183" s="73"/>
      <c r="L183" s="73"/>
      <c r="M183" s="73"/>
      <c r="N183" s="73"/>
      <c r="O183" s="73"/>
      <c r="P183" s="73"/>
      <c r="Q183" s="73"/>
      <c r="R183" s="73"/>
      <c r="S183" s="73"/>
      <c r="T183" s="73"/>
      <c r="U183" s="73"/>
      <c r="V183" s="73"/>
      <c r="W183" s="73"/>
      <c r="X183" s="73"/>
      <c r="Y183" s="73"/>
      <c r="Z183" s="73"/>
      <c r="AA183" s="73"/>
      <c r="AB183" s="73"/>
      <c r="AC183" s="73"/>
      <c r="AD183" s="73"/>
      <c r="AE183" s="73"/>
      <c r="AF183" s="73"/>
      <c r="AG183" s="73"/>
      <c r="AH183" s="73"/>
      <c r="AI183" s="73"/>
    </row>
    <row r="184" spans="1:35" ht="12.75" customHeight="1">
      <c r="A184" s="84"/>
      <c r="B184" s="29"/>
      <c r="C184" s="28"/>
      <c r="D184" s="28"/>
      <c r="E184" s="28"/>
      <c r="F184" s="85"/>
      <c r="G184" s="29"/>
      <c r="H184" s="29"/>
      <c r="I184" s="73"/>
      <c r="J184" s="73"/>
      <c r="K184" s="73"/>
      <c r="L184" s="73"/>
      <c r="M184" s="73"/>
      <c r="N184" s="73"/>
      <c r="O184" s="73"/>
      <c r="P184" s="73"/>
      <c r="Q184" s="73"/>
      <c r="R184" s="73"/>
      <c r="S184" s="73"/>
      <c r="T184" s="73"/>
      <c r="U184" s="73"/>
      <c r="V184" s="73"/>
      <c r="W184" s="73"/>
      <c r="X184" s="73"/>
      <c r="Y184" s="73"/>
      <c r="Z184" s="73"/>
      <c r="AA184" s="73"/>
      <c r="AB184" s="73"/>
      <c r="AC184" s="73"/>
      <c r="AD184" s="73"/>
      <c r="AE184" s="73"/>
      <c r="AF184" s="73"/>
      <c r="AG184" s="73"/>
      <c r="AH184" s="73"/>
      <c r="AI184" s="73"/>
    </row>
    <row r="185" spans="1:35" ht="12.75" customHeight="1">
      <c r="A185" s="84"/>
      <c r="B185" s="29"/>
      <c r="C185" s="28"/>
      <c r="D185" s="28"/>
      <c r="E185" s="28"/>
      <c r="F185" s="85"/>
      <c r="G185" s="29"/>
      <c r="H185" s="29"/>
      <c r="I185" s="73"/>
      <c r="J185" s="73"/>
      <c r="K185" s="73"/>
      <c r="L185" s="73"/>
      <c r="M185" s="73"/>
      <c r="N185" s="73"/>
      <c r="O185" s="73"/>
      <c r="P185" s="73"/>
      <c r="Q185" s="73"/>
      <c r="R185" s="73"/>
      <c r="S185" s="73"/>
      <c r="T185" s="73"/>
      <c r="U185" s="73"/>
      <c r="V185" s="73"/>
      <c r="W185" s="73"/>
      <c r="X185" s="73"/>
      <c r="Y185" s="73"/>
      <c r="Z185" s="73"/>
      <c r="AA185" s="73"/>
      <c r="AB185" s="73"/>
      <c r="AC185" s="73"/>
      <c r="AD185" s="73"/>
      <c r="AE185" s="73"/>
      <c r="AF185" s="73"/>
      <c r="AG185" s="73"/>
      <c r="AH185" s="73"/>
      <c r="AI185" s="73"/>
    </row>
    <row r="186" spans="1:35" ht="12.75" customHeight="1">
      <c r="A186" s="84"/>
      <c r="B186" s="29"/>
      <c r="C186" s="28"/>
      <c r="D186" s="28"/>
      <c r="E186" s="28"/>
      <c r="F186" s="85"/>
      <c r="G186" s="29"/>
      <c r="H186" s="29"/>
      <c r="I186" s="73"/>
      <c r="J186" s="73"/>
      <c r="K186" s="73"/>
      <c r="L186" s="73"/>
      <c r="M186" s="73"/>
      <c r="N186" s="73"/>
      <c r="O186" s="73"/>
      <c r="P186" s="73"/>
      <c r="Q186" s="73"/>
      <c r="R186" s="73"/>
      <c r="S186" s="73"/>
      <c r="T186" s="73"/>
      <c r="U186" s="73"/>
      <c r="V186" s="73"/>
      <c r="W186" s="73"/>
      <c r="X186" s="73"/>
      <c r="Y186" s="73"/>
      <c r="Z186" s="73"/>
      <c r="AA186" s="73"/>
      <c r="AB186" s="73"/>
      <c r="AC186" s="73"/>
      <c r="AD186" s="73"/>
      <c r="AE186" s="73"/>
      <c r="AF186" s="73"/>
      <c r="AG186" s="73"/>
      <c r="AH186" s="73"/>
      <c r="AI186" s="73"/>
    </row>
    <row r="187" spans="1:35" ht="12.75" customHeight="1">
      <c r="A187" s="84"/>
      <c r="B187" s="29"/>
      <c r="C187" s="28"/>
      <c r="D187" s="28"/>
      <c r="E187" s="28"/>
      <c r="F187" s="85"/>
      <c r="G187" s="29"/>
      <c r="H187" s="29"/>
      <c r="I187" s="73"/>
      <c r="J187" s="73"/>
      <c r="K187" s="73"/>
      <c r="L187" s="73"/>
      <c r="M187" s="73"/>
      <c r="N187" s="73"/>
      <c r="O187" s="73"/>
      <c r="P187" s="73"/>
      <c r="Q187" s="73"/>
      <c r="R187" s="73"/>
      <c r="S187" s="73"/>
      <c r="T187" s="73"/>
      <c r="U187" s="73"/>
      <c r="V187" s="73"/>
      <c r="W187" s="73"/>
      <c r="X187" s="73"/>
      <c r="Y187" s="73"/>
      <c r="Z187" s="73"/>
      <c r="AA187" s="73"/>
      <c r="AB187" s="73"/>
      <c r="AC187" s="73"/>
      <c r="AD187" s="73"/>
      <c r="AE187" s="73"/>
      <c r="AF187" s="73"/>
      <c r="AG187" s="73"/>
      <c r="AH187" s="73"/>
      <c r="AI187" s="73"/>
    </row>
    <row r="188" spans="1:35" ht="12.75" customHeight="1">
      <c r="A188" s="84"/>
      <c r="B188" s="29"/>
      <c r="C188" s="28"/>
      <c r="D188" s="28"/>
      <c r="E188" s="28"/>
      <c r="F188" s="85"/>
      <c r="G188" s="29"/>
      <c r="H188" s="29"/>
      <c r="I188" s="73"/>
      <c r="J188" s="73"/>
      <c r="K188" s="73"/>
      <c r="L188" s="73"/>
      <c r="M188" s="73"/>
      <c r="N188" s="73"/>
      <c r="O188" s="73"/>
      <c r="P188" s="73"/>
      <c r="Q188" s="73"/>
      <c r="R188" s="73"/>
      <c r="S188" s="73"/>
      <c r="T188" s="73"/>
      <c r="U188" s="73"/>
      <c r="V188" s="73"/>
      <c r="W188" s="73"/>
      <c r="X188" s="73"/>
      <c r="Y188" s="73"/>
      <c r="Z188" s="73"/>
      <c r="AA188" s="73"/>
      <c r="AB188" s="73"/>
      <c r="AC188" s="73"/>
      <c r="AD188" s="73"/>
      <c r="AE188" s="73"/>
      <c r="AF188" s="73"/>
      <c r="AG188" s="73"/>
      <c r="AH188" s="73"/>
      <c r="AI188" s="73"/>
    </row>
    <row r="189" spans="1:35" ht="12.75" customHeight="1">
      <c r="A189" s="84"/>
      <c r="B189" s="29"/>
      <c r="C189" s="28"/>
      <c r="D189" s="28"/>
      <c r="E189" s="28"/>
      <c r="F189" s="85"/>
      <c r="G189" s="29"/>
      <c r="H189" s="29"/>
      <c r="I189" s="73"/>
      <c r="J189" s="73"/>
      <c r="K189" s="73"/>
      <c r="L189" s="73"/>
      <c r="M189" s="73"/>
      <c r="N189" s="73"/>
      <c r="O189" s="73"/>
      <c r="P189" s="73"/>
      <c r="Q189" s="73"/>
      <c r="R189" s="73"/>
      <c r="S189" s="73"/>
      <c r="T189" s="73"/>
      <c r="U189" s="73"/>
      <c r="V189" s="73"/>
      <c r="W189" s="73"/>
      <c r="X189" s="73"/>
      <c r="Y189" s="73"/>
      <c r="Z189" s="73"/>
      <c r="AA189" s="73"/>
      <c r="AB189" s="73"/>
      <c r="AC189" s="73"/>
      <c r="AD189" s="73"/>
      <c r="AE189" s="73"/>
      <c r="AF189" s="73"/>
      <c r="AG189" s="73"/>
      <c r="AH189" s="73"/>
      <c r="AI189" s="73"/>
    </row>
    <row r="190" spans="1:35" ht="12.75" customHeight="1">
      <c r="A190" s="84"/>
      <c r="B190" s="29"/>
      <c r="C190" s="28"/>
      <c r="D190" s="28"/>
      <c r="E190" s="28"/>
      <c r="F190" s="85"/>
      <c r="G190" s="29"/>
      <c r="H190" s="29"/>
      <c r="I190" s="73"/>
      <c r="J190" s="73"/>
      <c r="K190" s="73"/>
      <c r="L190" s="73"/>
      <c r="M190" s="73"/>
      <c r="N190" s="73"/>
      <c r="O190" s="73"/>
      <c r="P190" s="73"/>
      <c r="Q190" s="73"/>
      <c r="R190" s="73"/>
      <c r="S190" s="73"/>
      <c r="T190" s="73"/>
      <c r="U190" s="73"/>
      <c r="V190" s="73"/>
      <c r="W190" s="73"/>
      <c r="X190" s="73"/>
      <c r="Y190" s="73"/>
      <c r="Z190" s="73"/>
      <c r="AA190" s="73"/>
      <c r="AB190" s="73"/>
      <c r="AC190" s="73"/>
      <c r="AD190" s="73"/>
      <c r="AE190" s="73"/>
      <c r="AF190" s="73"/>
      <c r="AG190" s="73"/>
      <c r="AH190" s="73"/>
      <c r="AI190" s="73"/>
    </row>
    <row r="191" spans="1:35" ht="12.75" customHeight="1">
      <c r="A191" s="84"/>
      <c r="B191" s="29"/>
      <c r="C191" s="28"/>
      <c r="D191" s="28"/>
      <c r="E191" s="28"/>
      <c r="F191" s="85"/>
      <c r="G191" s="29"/>
      <c r="H191" s="29"/>
      <c r="I191" s="73"/>
      <c r="J191" s="73"/>
      <c r="K191" s="73"/>
      <c r="L191" s="73"/>
      <c r="M191" s="73"/>
      <c r="N191" s="73"/>
      <c r="O191" s="73"/>
      <c r="P191" s="73"/>
      <c r="Q191" s="73"/>
      <c r="R191" s="73"/>
      <c r="S191" s="73"/>
      <c r="T191" s="73"/>
      <c r="U191" s="73"/>
      <c r="V191" s="73"/>
      <c r="W191" s="73"/>
      <c r="X191" s="73"/>
      <c r="Y191" s="73"/>
      <c r="Z191" s="73"/>
      <c r="AA191" s="73"/>
      <c r="AB191" s="73"/>
      <c r="AC191" s="73"/>
      <c r="AD191" s="73"/>
      <c r="AE191" s="73"/>
      <c r="AF191" s="73"/>
      <c r="AG191" s="73"/>
      <c r="AH191" s="73"/>
      <c r="AI191" s="73"/>
    </row>
    <row r="192" spans="1:35" ht="12.75" customHeight="1">
      <c r="A192" s="84"/>
      <c r="B192" s="29"/>
      <c r="C192" s="28"/>
      <c r="D192" s="28"/>
      <c r="E192" s="28"/>
      <c r="F192" s="85"/>
      <c r="G192" s="29"/>
      <c r="H192" s="29"/>
      <c r="I192" s="73"/>
      <c r="J192" s="73"/>
      <c r="K192" s="73"/>
      <c r="L192" s="73"/>
      <c r="M192" s="73"/>
      <c r="N192" s="73"/>
      <c r="O192" s="73"/>
      <c r="P192" s="73"/>
      <c r="Q192" s="73"/>
      <c r="R192" s="73"/>
      <c r="S192" s="73"/>
      <c r="T192" s="73"/>
      <c r="U192" s="73"/>
      <c r="V192" s="73"/>
      <c r="W192" s="73"/>
      <c r="X192" s="73"/>
      <c r="Y192" s="73"/>
      <c r="Z192" s="73"/>
      <c r="AA192" s="73"/>
      <c r="AB192" s="73"/>
      <c r="AC192" s="73"/>
      <c r="AD192" s="73"/>
      <c r="AE192" s="73"/>
      <c r="AF192" s="73"/>
      <c r="AG192" s="73"/>
      <c r="AH192" s="73"/>
      <c r="AI192" s="73"/>
    </row>
    <row r="193" spans="1:35" ht="12.75" customHeight="1">
      <c r="A193" s="84"/>
      <c r="B193" s="29"/>
      <c r="C193" s="28"/>
      <c r="D193" s="28"/>
      <c r="E193" s="28"/>
      <c r="F193" s="85"/>
      <c r="G193" s="29"/>
      <c r="H193" s="29"/>
      <c r="I193" s="73"/>
      <c r="J193" s="73"/>
      <c r="K193" s="73"/>
      <c r="L193" s="73"/>
      <c r="M193" s="73"/>
      <c r="N193" s="73"/>
      <c r="O193" s="73"/>
      <c r="P193" s="73"/>
      <c r="Q193" s="73"/>
      <c r="R193" s="73"/>
      <c r="S193" s="73"/>
      <c r="T193" s="73"/>
      <c r="U193" s="73"/>
      <c r="V193" s="73"/>
      <c r="W193" s="73"/>
      <c r="X193" s="73"/>
      <c r="Y193" s="73"/>
      <c r="Z193" s="73"/>
      <c r="AA193" s="73"/>
      <c r="AB193" s="73"/>
      <c r="AC193" s="73"/>
      <c r="AD193" s="73"/>
      <c r="AE193" s="73"/>
      <c r="AF193" s="73"/>
      <c r="AG193" s="73"/>
      <c r="AH193" s="73"/>
      <c r="AI193" s="73"/>
    </row>
    <row r="194" spans="1:35" ht="12.75" customHeight="1">
      <c r="A194" s="84"/>
      <c r="B194" s="29"/>
      <c r="C194" s="28"/>
      <c r="D194" s="28"/>
      <c r="E194" s="28"/>
      <c r="F194" s="85"/>
      <c r="G194" s="29"/>
      <c r="H194" s="29"/>
      <c r="I194" s="73"/>
      <c r="J194" s="73"/>
      <c r="K194" s="73"/>
      <c r="L194" s="73"/>
      <c r="M194" s="73"/>
      <c r="N194" s="73"/>
      <c r="O194" s="73"/>
      <c r="P194" s="73"/>
      <c r="Q194" s="73"/>
      <c r="R194" s="73"/>
      <c r="S194" s="73"/>
      <c r="T194" s="73"/>
      <c r="U194" s="73"/>
      <c r="V194" s="73"/>
      <c r="W194" s="73"/>
      <c r="X194" s="73"/>
      <c r="Y194" s="73"/>
      <c r="Z194" s="73"/>
      <c r="AA194" s="73"/>
      <c r="AB194" s="73"/>
      <c r="AC194" s="73"/>
      <c r="AD194" s="73"/>
      <c r="AE194" s="73"/>
      <c r="AF194" s="73"/>
      <c r="AG194" s="73"/>
      <c r="AH194" s="73"/>
      <c r="AI194" s="73"/>
    </row>
    <row r="195" spans="1:35" ht="12.75" customHeight="1">
      <c r="A195" s="84"/>
      <c r="B195" s="29"/>
      <c r="C195" s="28"/>
      <c r="D195" s="28"/>
      <c r="E195" s="28"/>
      <c r="F195" s="85"/>
      <c r="G195" s="29"/>
      <c r="H195" s="29"/>
      <c r="I195" s="73"/>
      <c r="J195" s="73"/>
      <c r="K195" s="73"/>
      <c r="L195" s="73"/>
      <c r="M195" s="73"/>
      <c r="N195" s="73"/>
      <c r="O195" s="73"/>
      <c r="P195" s="73"/>
      <c r="Q195" s="73"/>
      <c r="R195" s="73"/>
      <c r="S195" s="73"/>
      <c r="T195" s="73"/>
      <c r="U195" s="73"/>
      <c r="V195" s="73"/>
      <c r="W195" s="73"/>
      <c r="X195" s="73"/>
      <c r="Y195" s="73"/>
      <c r="Z195" s="73"/>
      <c r="AA195" s="73"/>
      <c r="AB195" s="73"/>
      <c r="AC195" s="73"/>
      <c r="AD195" s="73"/>
      <c r="AE195" s="73"/>
      <c r="AF195" s="73"/>
      <c r="AG195" s="73"/>
      <c r="AH195" s="73"/>
      <c r="AI195" s="73"/>
    </row>
    <row r="196" spans="1:35" ht="12.75" customHeight="1">
      <c r="A196" s="84"/>
      <c r="B196" s="29"/>
      <c r="C196" s="28"/>
      <c r="D196" s="28"/>
      <c r="E196" s="28"/>
      <c r="F196" s="85"/>
      <c r="G196" s="29"/>
      <c r="H196" s="29"/>
      <c r="I196" s="73"/>
      <c r="J196" s="73"/>
      <c r="K196" s="73"/>
      <c r="L196" s="73"/>
      <c r="M196" s="73"/>
      <c r="N196" s="73"/>
      <c r="O196" s="73"/>
      <c r="P196" s="73"/>
      <c r="Q196" s="73"/>
      <c r="R196" s="73"/>
      <c r="S196" s="73"/>
      <c r="T196" s="73"/>
      <c r="U196" s="73"/>
      <c r="V196" s="73"/>
      <c r="W196" s="73"/>
      <c r="X196" s="73"/>
      <c r="Y196" s="73"/>
      <c r="Z196" s="73"/>
      <c r="AA196" s="73"/>
      <c r="AB196" s="73"/>
      <c r="AC196" s="73"/>
      <c r="AD196" s="73"/>
      <c r="AE196" s="73"/>
      <c r="AF196" s="73"/>
      <c r="AG196" s="73"/>
      <c r="AH196" s="73"/>
      <c r="AI196" s="73"/>
    </row>
    <row r="197" spans="1:35" ht="12.75" customHeight="1">
      <c r="A197" s="84"/>
      <c r="B197" s="29"/>
      <c r="C197" s="28"/>
      <c r="D197" s="28"/>
      <c r="E197" s="28"/>
      <c r="F197" s="85"/>
      <c r="G197" s="29"/>
      <c r="H197" s="29"/>
      <c r="I197" s="73"/>
      <c r="J197" s="73"/>
      <c r="K197" s="73"/>
      <c r="L197" s="73"/>
      <c r="M197" s="73"/>
      <c r="N197" s="73"/>
      <c r="O197" s="73"/>
      <c r="P197" s="73"/>
      <c r="Q197" s="73"/>
      <c r="R197" s="73"/>
      <c r="S197" s="73"/>
      <c r="T197" s="73"/>
      <c r="U197" s="73"/>
      <c r="V197" s="73"/>
      <c r="W197" s="73"/>
      <c r="X197" s="73"/>
      <c r="Y197" s="73"/>
      <c r="Z197" s="73"/>
      <c r="AA197" s="73"/>
      <c r="AB197" s="73"/>
      <c r="AC197" s="73"/>
      <c r="AD197" s="73"/>
      <c r="AE197" s="73"/>
      <c r="AF197" s="73"/>
      <c r="AG197" s="73"/>
      <c r="AH197" s="73"/>
      <c r="AI197" s="73"/>
    </row>
    <row r="198" spans="1:35" ht="12.75" customHeight="1">
      <c r="A198" s="84"/>
      <c r="B198" s="29"/>
      <c r="C198" s="28"/>
      <c r="D198" s="28"/>
      <c r="E198" s="28"/>
      <c r="F198" s="85"/>
      <c r="G198" s="29"/>
      <c r="H198" s="29"/>
      <c r="I198" s="73"/>
      <c r="J198" s="73"/>
      <c r="K198" s="73"/>
      <c r="L198" s="73"/>
      <c r="M198" s="73"/>
      <c r="N198" s="73"/>
      <c r="O198" s="73"/>
      <c r="P198" s="73"/>
      <c r="Q198" s="73"/>
      <c r="R198" s="73"/>
      <c r="S198" s="73"/>
      <c r="T198" s="73"/>
      <c r="U198" s="73"/>
      <c r="V198" s="73"/>
      <c r="W198" s="73"/>
      <c r="X198" s="73"/>
      <c r="Y198" s="73"/>
      <c r="Z198" s="73"/>
      <c r="AA198" s="73"/>
      <c r="AB198" s="73"/>
      <c r="AC198" s="73"/>
      <c r="AD198" s="73"/>
      <c r="AE198" s="73"/>
      <c r="AF198" s="73"/>
      <c r="AG198" s="73"/>
      <c r="AH198" s="73"/>
      <c r="AI198" s="73"/>
    </row>
    <row r="199" spans="1:35" ht="12.75" customHeight="1">
      <c r="A199" s="84"/>
      <c r="B199" s="29"/>
      <c r="C199" s="28"/>
      <c r="D199" s="28"/>
      <c r="E199" s="28"/>
      <c r="F199" s="85"/>
      <c r="G199" s="29"/>
      <c r="H199" s="29"/>
      <c r="I199" s="73"/>
      <c r="J199" s="73"/>
      <c r="K199" s="73"/>
      <c r="L199" s="73"/>
      <c r="M199" s="73"/>
      <c r="N199" s="73"/>
      <c r="O199" s="73"/>
      <c r="P199" s="73"/>
      <c r="Q199" s="73"/>
      <c r="R199" s="73"/>
      <c r="S199" s="73"/>
      <c r="T199" s="73"/>
      <c r="U199" s="73"/>
      <c r="V199" s="73"/>
      <c r="W199" s="73"/>
      <c r="X199" s="73"/>
      <c r="Y199" s="73"/>
      <c r="Z199" s="73"/>
      <c r="AA199" s="73"/>
      <c r="AB199" s="73"/>
      <c r="AC199" s="73"/>
      <c r="AD199" s="73"/>
      <c r="AE199" s="73"/>
      <c r="AF199" s="73"/>
      <c r="AG199" s="73"/>
      <c r="AH199" s="73"/>
      <c r="AI199" s="73"/>
    </row>
    <row r="200" spans="1:35" ht="12.75" customHeight="1">
      <c r="A200" s="84"/>
      <c r="B200" s="29"/>
      <c r="C200" s="28"/>
      <c r="D200" s="28"/>
      <c r="E200" s="28"/>
      <c r="F200" s="85"/>
      <c r="G200" s="29"/>
      <c r="H200" s="29"/>
      <c r="I200" s="73"/>
      <c r="J200" s="73"/>
      <c r="K200" s="73"/>
      <c r="L200" s="73"/>
      <c r="M200" s="73"/>
      <c r="N200" s="73"/>
      <c r="O200" s="73"/>
      <c r="P200" s="73"/>
      <c r="Q200" s="73"/>
      <c r="R200" s="73"/>
      <c r="S200" s="73"/>
      <c r="T200" s="73"/>
      <c r="U200" s="73"/>
      <c r="V200" s="73"/>
      <c r="W200" s="73"/>
      <c r="X200" s="73"/>
      <c r="Y200" s="73"/>
      <c r="Z200" s="73"/>
      <c r="AA200" s="73"/>
      <c r="AB200" s="73"/>
      <c r="AC200" s="73"/>
      <c r="AD200" s="73"/>
      <c r="AE200" s="73"/>
      <c r="AF200" s="73"/>
      <c r="AG200" s="73"/>
      <c r="AH200" s="73"/>
      <c r="AI200" s="73"/>
    </row>
    <row r="201" spans="1:35" ht="12.75" customHeight="1">
      <c r="A201" s="84"/>
      <c r="B201" s="29"/>
      <c r="C201" s="28"/>
      <c r="D201" s="28"/>
      <c r="E201" s="28"/>
      <c r="F201" s="85"/>
      <c r="G201" s="29"/>
      <c r="H201" s="29"/>
      <c r="I201" s="73"/>
      <c r="J201" s="73"/>
      <c r="K201" s="73"/>
      <c r="L201" s="73"/>
      <c r="M201" s="73"/>
      <c r="N201" s="73"/>
      <c r="O201" s="73"/>
      <c r="P201" s="73"/>
      <c r="Q201" s="73"/>
      <c r="R201" s="73"/>
      <c r="S201" s="73"/>
      <c r="T201" s="73"/>
      <c r="U201" s="73"/>
      <c r="V201" s="73"/>
      <c r="W201" s="73"/>
      <c r="X201" s="73"/>
      <c r="Y201" s="73"/>
      <c r="Z201" s="73"/>
      <c r="AA201" s="73"/>
      <c r="AB201" s="73"/>
      <c r="AC201" s="73"/>
      <c r="AD201" s="73"/>
      <c r="AE201" s="73"/>
      <c r="AF201" s="73"/>
      <c r="AG201" s="73"/>
      <c r="AH201" s="73"/>
      <c r="AI201" s="73"/>
    </row>
    <row r="202" spans="1:35" ht="12.75" customHeight="1">
      <c r="A202" s="84"/>
      <c r="B202" s="29"/>
      <c r="C202" s="28"/>
      <c r="D202" s="28"/>
      <c r="E202" s="28"/>
      <c r="F202" s="85"/>
      <c r="G202" s="29"/>
      <c r="H202" s="29"/>
      <c r="I202" s="73"/>
      <c r="J202" s="73"/>
      <c r="K202" s="73"/>
      <c r="L202" s="73"/>
      <c r="M202" s="73"/>
      <c r="N202" s="73"/>
      <c r="O202" s="73"/>
      <c r="P202" s="73"/>
      <c r="Q202" s="73"/>
      <c r="R202" s="73"/>
      <c r="S202" s="73"/>
      <c r="T202" s="73"/>
      <c r="U202" s="73"/>
      <c r="V202" s="73"/>
      <c r="W202" s="73"/>
      <c r="X202" s="73"/>
      <c r="Y202" s="73"/>
      <c r="Z202" s="73"/>
      <c r="AA202" s="73"/>
      <c r="AB202" s="73"/>
      <c r="AC202" s="73"/>
      <c r="AD202" s="73"/>
      <c r="AE202" s="73"/>
      <c r="AF202" s="73"/>
      <c r="AG202" s="73"/>
      <c r="AH202" s="73"/>
      <c r="AI202" s="73"/>
    </row>
    <row r="203" spans="1:35" ht="12.75" customHeight="1">
      <c r="A203" s="84"/>
      <c r="B203" s="29"/>
      <c r="C203" s="28"/>
      <c r="D203" s="28"/>
      <c r="E203" s="28"/>
      <c r="F203" s="85"/>
      <c r="G203" s="29"/>
      <c r="H203" s="29"/>
      <c r="I203" s="73"/>
      <c r="J203" s="73"/>
      <c r="K203" s="73"/>
      <c r="L203" s="73"/>
      <c r="M203" s="73"/>
      <c r="N203" s="73"/>
      <c r="O203" s="73"/>
      <c r="P203" s="73"/>
      <c r="Q203" s="73"/>
      <c r="R203" s="73"/>
      <c r="S203" s="73"/>
      <c r="T203" s="73"/>
      <c r="U203" s="73"/>
      <c r="V203" s="73"/>
      <c r="W203" s="73"/>
      <c r="X203" s="73"/>
      <c r="Y203" s="73"/>
      <c r="Z203" s="73"/>
      <c r="AA203" s="73"/>
      <c r="AB203" s="73"/>
      <c r="AC203" s="73"/>
      <c r="AD203" s="73"/>
      <c r="AE203" s="73"/>
      <c r="AF203" s="73"/>
      <c r="AG203" s="73"/>
      <c r="AH203" s="73"/>
      <c r="AI203" s="73"/>
    </row>
    <row r="204" spans="1:35" ht="12.75" customHeight="1">
      <c r="A204" s="84"/>
      <c r="B204" s="29"/>
      <c r="C204" s="28"/>
      <c r="D204" s="28"/>
      <c r="E204" s="28"/>
      <c r="F204" s="85"/>
      <c r="G204" s="29"/>
      <c r="H204" s="29"/>
      <c r="I204" s="73"/>
      <c r="J204" s="73"/>
      <c r="K204" s="73"/>
      <c r="L204" s="73"/>
      <c r="M204" s="73"/>
      <c r="N204" s="73"/>
      <c r="O204" s="73"/>
      <c r="P204" s="73"/>
      <c r="Q204" s="73"/>
      <c r="R204" s="73"/>
      <c r="S204" s="73"/>
      <c r="T204" s="73"/>
      <c r="U204" s="73"/>
      <c r="V204" s="73"/>
      <c r="W204" s="73"/>
      <c r="X204" s="73"/>
      <c r="Y204" s="73"/>
      <c r="Z204" s="73"/>
      <c r="AA204" s="73"/>
      <c r="AB204" s="73"/>
      <c r="AC204" s="73"/>
      <c r="AD204" s="73"/>
      <c r="AE204" s="73"/>
      <c r="AF204" s="73"/>
      <c r="AG204" s="73"/>
      <c r="AH204" s="73"/>
      <c r="AI204" s="73"/>
    </row>
    <row r="205" spans="1:35" ht="12.75" customHeight="1">
      <c r="A205" s="84"/>
      <c r="B205" s="29"/>
      <c r="C205" s="28"/>
      <c r="D205" s="28"/>
      <c r="E205" s="28"/>
      <c r="F205" s="85"/>
      <c r="G205" s="29"/>
      <c r="H205" s="29"/>
      <c r="I205" s="73"/>
      <c r="J205" s="73"/>
      <c r="K205" s="73"/>
      <c r="L205" s="73"/>
      <c r="M205" s="73"/>
      <c r="N205" s="73"/>
      <c r="O205" s="73"/>
      <c r="P205" s="73"/>
      <c r="Q205" s="73"/>
      <c r="R205" s="73"/>
      <c r="S205" s="73"/>
      <c r="T205" s="73"/>
      <c r="U205" s="73"/>
      <c r="V205" s="73"/>
      <c r="W205" s="73"/>
      <c r="X205" s="73"/>
      <c r="Y205" s="73"/>
      <c r="Z205" s="73"/>
      <c r="AA205" s="73"/>
      <c r="AB205" s="73"/>
      <c r="AC205" s="73"/>
      <c r="AD205" s="73"/>
      <c r="AE205" s="73"/>
      <c r="AF205" s="73"/>
      <c r="AG205" s="73"/>
      <c r="AH205" s="73"/>
      <c r="AI205" s="73"/>
    </row>
    <row r="206" spans="1:35" ht="12.75" customHeight="1">
      <c r="A206" s="84"/>
      <c r="B206" s="29"/>
      <c r="C206" s="28"/>
      <c r="D206" s="28"/>
      <c r="E206" s="28"/>
      <c r="F206" s="85"/>
      <c r="G206" s="29"/>
      <c r="H206" s="29"/>
      <c r="I206" s="73"/>
      <c r="J206" s="73"/>
      <c r="K206" s="73"/>
      <c r="L206" s="73"/>
      <c r="M206" s="73"/>
      <c r="N206" s="73"/>
      <c r="O206" s="73"/>
      <c r="P206" s="73"/>
      <c r="Q206" s="73"/>
      <c r="R206" s="73"/>
      <c r="S206" s="73"/>
      <c r="T206" s="73"/>
      <c r="U206" s="73"/>
      <c r="V206" s="73"/>
      <c r="W206" s="73"/>
      <c r="X206" s="73"/>
      <c r="Y206" s="73"/>
      <c r="Z206" s="73"/>
      <c r="AA206" s="73"/>
      <c r="AB206" s="73"/>
      <c r="AC206" s="73"/>
      <c r="AD206" s="73"/>
      <c r="AE206" s="73"/>
      <c r="AF206" s="73"/>
      <c r="AG206" s="73"/>
      <c r="AH206" s="73"/>
      <c r="AI206" s="73"/>
    </row>
    <row r="207" spans="1:35" ht="12.75" customHeight="1">
      <c r="A207" s="84"/>
      <c r="B207" s="29"/>
      <c r="C207" s="28"/>
      <c r="D207" s="28"/>
      <c r="E207" s="28"/>
      <c r="F207" s="85"/>
      <c r="G207" s="29"/>
      <c r="H207" s="29"/>
      <c r="I207" s="73"/>
      <c r="J207" s="73"/>
      <c r="K207" s="73"/>
      <c r="L207" s="73"/>
      <c r="M207" s="73"/>
      <c r="N207" s="73"/>
      <c r="O207" s="73"/>
      <c r="P207" s="73"/>
      <c r="Q207" s="73"/>
      <c r="R207" s="73"/>
      <c r="S207" s="73"/>
      <c r="T207" s="73"/>
      <c r="U207" s="73"/>
      <c r="V207" s="73"/>
      <c r="W207" s="73"/>
      <c r="X207" s="73"/>
      <c r="Y207" s="73"/>
      <c r="Z207" s="73"/>
      <c r="AA207" s="73"/>
      <c r="AB207" s="73"/>
      <c r="AC207" s="73"/>
      <c r="AD207" s="73"/>
      <c r="AE207" s="73"/>
      <c r="AF207" s="73"/>
      <c r="AG207" s="73"/>
      <c r="AH207" s="73"/>
      <c r="AI207" s="73"/>
    </row>
    <row r="208" spans="1:35" ht="12.75" customHeight="1">
      <c r="A208" s="84"/>
      <c r="B208" s="29"/>
      <c r="C208" s="28"/>
      <c r="D208" s="28"/>
      <c r="E208" s="28"/>
      <c r="F208" s="85"/>
      <c r="G208" s="29"/>
      <c r="H208" s="29"/>
      <c r="I208" s="73"/>
      <c r="J208" s="73"/>
      <c r="K208" s="73"/>
      <c r="L208" s="73"/>
      <c r="M208" s="73"/>
      <c r="N208" s="73"/>
      <c r="O208" s="73"/>
      <c r="P208" s="73"/>
      <c r="Q208" s="73"/>
      <c r="R208" s="73"/>
      <c r="S208" s="73"/>
      <c r="T208" s="73"/>
      <c r="U208" s="73"/>
      <c r="V208" s="73"/>
      <c r="W208" s="73"/>
      <c r="X208" s="73"/>
      <c r="Y208" s="73"/>
      <c r="Z208" s="73"/>
      <c r="AA208" s="73"/>
      <c r="AB208" s="73"/>
      <c r="AC208" s="73"/>
      <c r="AD208" s="73"/>
      <c r="AE208" s="73"/>
      <c r="AF208" s="73"/>
      <c r="AG208" s="73"/>
      <c r="AH208" s="73"/>
      <c r="AI208" s="73"/>
    </row>
    <row r="209" spans="1:35" ht="12.75" customHeight="1">
      <c r="A209" s="84"/>
      <c r="B209" s="29"/>
      <c r="C209" s="28"/>
      <c r="D209" s="28"/>
      <c r="E209" s="28"/>
      <c r="F209" s="85"/>
      <c r="G209" s="29"/>
      <c r="H209" s="29"/>
      <c r="I209" s="73"/>
      <c r="J209" s="73"/>
      <c r="K209" s="73"/>
      <c r="L209" s="73"/>
      <c r="M209" s="73"/>
      <c r="N209" s="73"/>
      <c r="O209" s="73"/>
      <c r="P209" s="73"/>
      <c r="Q209" s="73"/>
      <c r="R209" s="73"/>
      <c r="S209" s="73"/>
      <c r="T209" s="73"/>
      <c r="U209" s="73"/>
      <c r="V209" s="73"/>
      <c r="W209" s="73"/>
      <c r="X209" s="73"/>
      <c r="Y209" s="73"/>
      <c r="Z209" s="73"/>
      <c r="AA209" s="73"/>
      <c r="AB209" s="73"/>
      <c r="AC209" s="73"/>
      <c r="AD209" s="73"/>
      <c r="AE209" s="73"/>
      <c r="AF209" s="73"/>
      <c r="AG209" s="73"/>
      <c r="AH209" s="73"/>
      <c r="AI209" s="73"/>
    </row>
    <row r="210" spans="1:35" ht="12.75" customHeight="1">
      <c r="A210" s="84"/>
      <c r="B210" s="29"/>
      <c r="C210" s="28"/>
      <c r="D210" s="28"/>
      <c r="E210" s="28"/>
      <c r="F210" s="85"/>
      <c r="G210" s="29"/>
      <c r="H210" s="29"/>
      <c r="I210" s="73"/>
      <c r="J210" s="73"/>
      <c r="K210" s="73"/>
      <c r="L210" s="73"/>
      <c r="M210" s="73"/>
      <c r="N210" s="73"/>
      <c r="O210" s="73"/>
      <c r="P210" s="73"/>
      <c r="Q210" s="73"/>
      <c r="R210" s="73"/>
      <c r="S210" s="73"/>
      <c r="T210" s="73"/>
      <c r="U210" s="73"/>
      <c r="V210" s="73"/>
      <c r="W210" s="73"/>
      <c r="X210" s="73"/>
      <c r="Y210" s="73"/>
      <c r="Z210" s="73"/>
      <c r="AA210" s="73"/>
      <c r="AB210" s="73"/>
      <c r="AC210" s="73"/>
      <c r="AD210" s="73"/>
      <c r="AE210" s="73"/>
      <c r="AF210" s="73"/>
      <c r="AG210" s="73"/>
      <c r="AH210" s="73"/>
      <c r="AI210" s="73"/>
    </row>
    <row r="211" spans="1:35" ht="12.75" customHeight="1">
      <c r="A211" s="84"/>
      <c r="B211" s="29"/>
      <c r="C211" s="28"/>
      <c r="D211" s="28"/>
      <c r="E211" s="28"/>
      <c r="F211" s="85"/>
      <c r="G211" s="29"/>
      <c r="H211" s="29"/>
      <c r="I211" s="73"/>
      <c r="J211" s="73"/>
      <c r="K211" s="73"/>
      <c r="L211" s="73"/>
      <c r="M211" s="73"/>
      <c r="N211" s="73"/>
      <c r="O211" s="73"/>
      <c r="P211" s="73"/>
      <c r="Q211" s="73"/>
      <c r="R211" s="73"/>
      <c r="S211" s="73"/>
      <c r="T211" s="73"/>
      <c r="U211" s="73"/>
      <c r="V211" s="73"/>
      <c r="W211" s="73"/>
      <c r="X211" s="73"/>
      <c r="Y211" s="73"/>
      <c r="Z211" s="73"/>
      <c r="AA211" s="73"/>
      <c r="AB211" s="73"/>
      <c r="AC211" s="73"/>
      <c r="AD211" s="73"/>
      <c r="AE211" s="73"/>
      <c r="AF211" s="73"/>
      <c r="AG211" s="73"/>
      <c r="AH211" s="73"/>
      <c r="AI211" s="73"/>
    </row>
    <row r="212" spans="1:35" ht="12.75" customHeight="1">
      <c r="A212" s="84"/>
      <c r="B212" s="29"/>
      <c r="C212" s="28"/>
      <c r="D212" s="28"/>
      <c r="E212" s="28"/>
      <c r="F212" s="85"/>
      <c r="G212" s="29"/>
      <c r="H212" s="29"/>
      <c r="I212" s="73"/>
      <c r="J212" s="73"/>
      <c r="K212" s="73"/>
      <c r="L212" s="73"/>
      <c r="M212" s="73"/>
      <c r="N212" s="73"/>
      <c r="O212" s="73"/>
      <c r="P212" s="73"/>
      <c r="Q212" s="73"/>
      <c r="R212" s="73"/>
      <c r="S212" s="73"/>
      <c r="T212" s="73"/>
      <c r="U212" s="73"/>
      <c r="V212" s="73"/>
      <c r="W212" s="73"/>
      <c r="X212" s="73"/>
      <c r="Y212" s="73"/>
      <c r="Z212" s="73"/>
      <c r="AA212" s="73"/>
      <c r="AB212" s="73"/>
      <c r="AC212" s="73"/>
      <c r="AD212" s="73"/>
      <c r="AE212" s="73"/>
      <c r="AF212" s="73"/>
      <c r="AG212" s="73"/>
      <c r="AH212" s="73"/>
      <c r="AI212" s="73"/>
    </row>
    <row r="213" spans="1:35" ht="12.75" customHeight="1">
      <c r="A213" s="84"/>
      <c r="B213" s="29"/>
      <c r="C213" s="28"/>
      <c r="D213" s="28"/>
      <c r="E213" s="28"/>
      <c r="F213" s="85"/>
      <c r="G213" s="29"/>
      <c r="H213" s="29"/>
      <c r="I213" s="73"/>
      <c r="J213" s="73"/>
      <c r="K213" s="73"/>
      <c r="L213" s="73"/>
      <c r="M213" s="73"/>
      <c r="N213" s="73"/>
      <c r="O213" s="73"/>
      <c r="P213" s="73"/>
      <c r="Q213" s="73"/>
      <c r="R213" s="73"/>
      <c r="S213" s="73"/>
      <c r="T213" s="73"/>
      <c r="U213" s="73"/>
      <c r="V213" s="73"/>
      <c r="W213" s="73"/>
      <c r="X213" s="73"/>
      <c r="Y213" s="73"/>
      <c r="Z213" s="73"/>
      <c r="AA213" s="73"/>
      <c r="AB213" s="73"/>
      <c r="AC213" s="73"/>
      <c r="AD213" s="73"/>
      <c r="AE213" s="73"/>
      <c r="AF213" s="73"/>
      <c r="AG213" s="73"/>
      <c r="AH213" s="73"/>
      <c r="AI213" s="73"/>
    </row>
    <row r="214" spans="1:35" ht="12.75" customHeight="1">
      <c r="A214" s="84"/>
      <c r="B214" s="29"/>
      <c r="C214" s="28"/>
      <c r="D214" s="28"/>
      <c r="E214" s="28"/>
      <c r="F214" s="85"/>
      <c r="G214" s="29"/>
      <c r="H214" s="29"/>
      <c r="I214" s="73"/>
      <c r="J214" s="73"/>
      <c r="K214" s="73"/>
      <c r="L214" s="73"/>
      <c r="M214" s="73"/>
      <c r="N214" s="73"/>
      <c r="O214" s="73"/>
      <c r="P214" s="73"/>
      <c r="Q214" s="73"/>
      <c r="R214" s="73"/>
      <c r="S214" s="73"/>
      <c r="T214" s="73"/>
      <c r="U214" s="73"/>
      <c r="V214" s="73"/>
      <c r="W214" s="73"/>
      <c r="X214" s="73"/>
      <c r="Y214" s="73"/>
      <c r="Z214" s="73"/>
      <c r="AA214" s="73"/>
      <c r="AB214" s="73"/>
      <c r="AC214" s="73"/>
      <c r="AD214" s="73"/>
      <c r="AE214" s="73"/>
      <c r="AF214" s="73"/>
      <c r="AG214" s="73"/>
      <c r="AH214" s="73"/>
      <c r="AI214" s="73"/>
    </row>
    <row r="215" spans="1:35" ht="12.75" customHeight="1">
      <c r="A215" s="84"/>
      <c r="B215" s="29"/>
      <c r="C215" s="28"/>
      <c r="D215" s="28"/>
      <c r="E215" s="28"/>
      <c r="F215" s="85"/>
      <c r="G215" s="29"/>
      <c r="H215" s="29"/>
      <c r="I215" s="73"/>
      <c r="J215" s="73"/>
      <c r="K215" s="73"/>
      <c r="L215" s="73"/>
      <c r="M215" s="73"/>
      <c r="N215" s="73"/>
      <c r="O215" s="73"/>
      <c r="P215" s="73"/>
      <c r="Q215" s="73"/>
      <c r="R215" s="73"/>
      <c r="S215" s="73"/>
      <c r="T215" s="73"/>
      <c r="U215" s="73"/>
      <c r="V215" s="73"/>
      <c r="W215" s="73"/>
      <c r="X215" s="73"/>
      <c r="Y215" s="73"/>
      <c r="Z215" s="73"/>
      <c r="AA215" s="73"/>
      <c r="AB215" s="73"/>
      <c r="AC215" s="73"/>
      <c r="AD215" s="73"/>
      <c r="AE215" s="73"/>
      <c r="AF215" s="73"/>
      <c r="AG215" s="73"/>
      <c r="AH215" s="73"/>
      <c r="AI215" s="73"/>
    </row>
    <row r="216" spans="1:35" ht="12.75" customHeight="1">
      <c r="A216" s="84"/>
      <c r="B216" s="29"/>
      <c r="C216" s="28"/>
      <c r="D216" s="28"/>
      <c r="E216" s="28"/>
      <c r="F216" s="85"/>
      <c r="G216" s="29"/>
      <c r="H216" s="29"/>
      <c r="I216" s="73"/>
      <c r="J216" s="73"/>
      <c r="K216" s="73"/>
      <c r="L216" s="73"/>
      <c r="M216" s="73"/>
      <c r="N216" s="73"/>
      <c r="O216" s="73"/>
      <c r="P216" s="73"/>
      <c r="Q216" s="73"/>
      <c r="R216" s="73"/>
      <c r="S216" s="73"/>
      <c r="T216" s="73"/>
      <c r="U216" s="73"/>
      <c r="V216" s="73"/>
      <c r="W216" s="73"/>
      <c r="X216" s="73"/>
      <c r="Y216" s="73"/>
      <c r="Z216" s="73"/>
      <c r="AA216" s="73"/>
      <c r="AB216" s="73"/>
      <c r="AC216" s="73"/>
      <c r="AD216" s="73"/>
      <c r="AE216" s="73"/>
      <c r="AF216" s="73"/>
      <c r="AG216" s="73"/>
      <c r="AH216" s="73"/>
      <c r="AI216" s="73"/>
    </row>
    <row r="217" spans="1:35" ht="12.75" customHeight="1">
      <c r="A217" s="84"/>
      <c r="B217" s="29"/>
      <c r="C217" s="28"/>
      <c r="D217" s="28"/>
      <c r="E217" s="28"/>
      <c r="F217" s="85"/>
      <c r="G217" s="29"/>
      <c r="H217" s="29"/>
      <c r="I217" s="73"/>
      <c r="J217" s="73"/>
      <c r="K217" s="73"/>
      <c r="L217" s="73"/>
      <c r="M217" s="73"/>
      <c r="N217" s="73"/>
      <c r="O217" s="73"/>
      <c r="P217" s="73"/>
      <c r="Q217" s="73"/>
      <c r="R217" s="73"/>
      <c r="S217" s="73"/>
      <c r="T217" s="73"/>
      <c r="U217" s="73"/>
      <c r="V217" s="73"/>
      <c r="W217" s="73"/>
      <c r="X217" s="73"/>
      <c r="Y217" s="73"/>
      <c r="Z217" s="73"/>
      <c r="AA217" s="73"/>
      <c r="AB217" s="73"/>
      <c r="AC217" s="73"/>
      <c r="AD217" s="73"/>
      <c r="AE217" s="73"/>
      <c r="AF217" s="73"/>
      <c r="AG217" s="73"/>
      <c r="AH217" s="73"/>
      <c r="AI217" s="73"/>
    </row>
    <row r="218" spans="1:35" ht="12.75" customHeight="1">
      <c r="A218" s="84"/>
      <c r="B218" s="29"/>
      <c r="C218" s="28"/>
      <c r="D218" s="28"/>
      <c r="E218" s="28"/>
      <c r="F218" s="85"/>
      <c r="G218" s="29"/>
      <c r="H218" s="29"/>
      <c r="I218" s="73"/>
      <c r="J218" s="73"/>
      <c r="K218" s="73"/>
      <c r="L218" s="73"/>
      <c r="M218" s="73"/>
      <c r="N218" s="73"/>
      <c r="O218" s="73"/>
      <c r="P218" s="73"/>
      <c r="Q218" s="73"/>
      <c r="R218" s="73"/>
      <c r="S218" s="73"/>
      <c r="T218" s="73"/>
      <c r="U218" s="73"/>
      <c r="V218" s="73"/>
      <c r="W218" s="73"/>
      <c r="X218" s="73"/>
      <c r="Y218" s="73"/>
      <c r="Z218" s="73"/>
      <c r="AA218" s="73"/>
      <c r="AB218" s="73"/>
      <c r="AC218" s="73"/>
      <c r="AD218" s="73"/>
      <c r="AE218" s="73"/>
      <c r="AF218" s="73"/>
      <c r="AG218" s="73"/>
      <c r="AH218" s="73"/>
      <c r="AI218" s="73"/>
    </row>
    <row r="219" spans="1:35" ht="12.75" customHeight="1">
      <c r="A219" s="84"/>
      <c r="B219" s="29"/>
      <c r="C219" s="28"/>
      <c r="D219" s="28"/>
      <c r="E219" s="28"/>
      <c r="F219" s="85"/>
      <c r="G219" s="29"/>
      <c r="H219" s="29"/>
      <c r="I219" s="73"/>
      <c r="J219" s="73"/>
      <c r="K219" s="73"/>
      <c r="L219" s="73"/>
      <c r="M219" s="73"/>
      <c r="N219" s="73"/>
      <c r="O219" s="73"/>
      <c r="P219" s="73"/>
      <c r="Q219" s="73"/>
      <c r="R219" s="73"/>
      <c r="S219" s="73"/>
      <c r="T219" s="73"/>
      <c r="U219" s="73"/>
      <c r="V219" s="73"/>
      <c r="W219" s="73"/>
      <c r="X219" s="73"/>
      <c r="Y219" s="73"/>
      <c r="Z219" s="73"/>
      <c r="AA219" s="73"/>
      <c r="AB219" s="73"/>
      <c r="AC219" s="73"/>
      <c r="AD219" s="73"/>
      <c r="AE219" s="73"/>
      <c r="AF219" s="73"/>
      <c r="AG219" s="73"/>
      <c r="AH219" s="73"/>
      <c r="AI219" s="73"/>
    </row>
    <row r="220" spans="1:35" ht="12.75" customHeight="1">
      <c r="A220" s="84"/>
      <c r="B220" s="29"/>
      <c r="C220" s="28"/>
      <c r="D220" s="28"/>
      <c r="E220" s="28"/>
      <c r="F220" s="85"/>
      <c r="G220" s="29"/>
      <c r="H220" s="29"/>
      <c r="I220" s="73"/>
      <c r="J220" s="73"/>
      <c r="K220" s="73"/>
      <c r="L220" s="73"/>
      <c r="M220" s="73"/>
      <c r="N220" s="73"/>
      <c r="O220" s="73"/>
      <c r="P220" s="73"/>
      <c r="Q220" s="73"/>
      <c r="R220" s="73"/>
      <c r="S220" s="73"/>
      <c r="T220" s="73"/>
      <c r="U220" s="73"/>
      <c r="V220" s="73"/>
      <c r="W220" s="73"/>
      <c r="X220" s="73"/>
      <c r="Y220" s="73"/>
      <c r="Z220" s="73"/>
      <c r="AA220" s="73"/>
      <c r="AB220" s="73"/>
      <c r="AC220" s="73"/>
      <c r="AD220" s="73"/>
      <c r="AE220" s="73"/>
      <c r="AF220" s="73"/>
      <c r="AG220" s="73"/>
      <c r="AH220" s="73"/>
      <c r="AI220" s="73"/>
    </row>
    <row r="221" spans="1:35" ht="12.75" customHeight="1">
      <c r="A221" s="84"/>
      <c r="B221" s="29"/>
      <c r="C221" s="28"/>
      <c r="D221" s="28"/>
      <c r="E221" s="28"/>
      <c r="F221" s="85"/>
      <c r="G221" s="29"/>
      <c r="H221" s="29"/>
      <c r="I221" s="73"/>
      <c r="J221" s="73"/>
      <c r="K221" s="73"/>
      <c r="L221" s="73"/>
      <c r="M221" s="73"/>
      <c r="N221" s="73"/>
      <c r="O221" s="73"/>
      <c r="P221" s="73"/>
      <c r="Q221" s="73"/>
      <c r="R221" s="73"/>
      <c r="S221" s="73"/>
      <c r="T221" s="73"/>
      <c r="U221" s="73"/>
      <c r="V221" s="73"/>
      <c r="W221" s="73"/>
      <c r="X221" s="73"/>
      <c r="Y221" s="73"/>
      <c r="Z221" s="73"/>
      <c r="AA221" s="73"/>
      <c r="AB221" s="73"/>
      <c r="AC221" s="73"/>
      <c r="AD221" s="73"/>
      <c r="AE221" s="73"/>
      <c r="AF221" s="73"/>
      <c r="AG221" s="73"/>
      <c r="AH221" s="73"/>
      <c r="AI221" s="73"/>
    </row>
    <row r="222" spans="1:35" ht="12.75" customHeight="1">
      <c r="A222" s="84"/>
      <c r="B222" s="29"/>
      <c r="C222" s="28"/>
      <c r="D222" s="28"/>
      <c r="E222" s="28"/>
      <c r="F222" s="85"/>
      <c r="G222" s="29"/>
      <c r="H222" s="29"/>
      <c r="I222" s="73"/>
      <c r="J222" s="73"/>
      <c r="K222" s="73"/>
      <c r="L222" s="73"/>
      <c r="M222" s="73"/>
      <c r="N222" s="73"/>
      <c r="O222" s="73"/>
      <c r="P222" s="73"/>
      <c r="Q222" s="73"/>
      <c r="R222" s="73"/>
      <c r="S222" s="73"/>
      <c r="T222" s="73"/>
      <c r="U222" s="73"/>
      <c r="V222" s="73"/>
      <c r="W222" s="73"/>
      <c r="X222" s="73"/>
      <c r="Y222" s="73"/>
      <c r="Z222" s="73"/>
      <c r="AA222" s="73"/>
      <c r="AB222" s="73"/>
      <c r="AC222" s="73"/>
      <c r="AD222" s="73"/>
      <c r="AE222" s="73"/>
      <c r="AF222" s="73"/>
      <c r="AG222" s="73"/>
      <c r="AH222" s="73"/>
      <c r="AI222" s="73"/>
    </row>
    <row r="223" spans="1:35" ht="12.75" customHeight="1">
      <c r="A223" s="84"/>
      <c r="B223" s="29"/>
      <c r="C223" s="28"/>
      <c r="D223" s="28"/>
      <c r="E223" s="28"/>
      <c r="F223" s="85"/>
      <c r="G223" s="29"/>
      <c r="H223" s="29"/>
      <c r="I223" s="73"/>
      <c r="J223" s="73"/>
      <c r="K223" s="73"/>
      <c r="L223" s="73"/>
      <c r="M223" s="73"/>
      <c r="N223" s="73"/>
      <c r="O223" s="73"/>
      <c r="P223" s="73"/>
      <c r="Q223" s="73"/>
      <c r="R223" s="73"/>
      <c r="S223" s="73"/>
      <c r="T223" s="73"/>
      <c r="U223" s="73"/>
      <c r="V223" s="73"/>
      <c r="W223" s="73"/>
      <c r="X223" s="73"/>
      <c r="Y223" s="73"/>
      <c r="Z223" s="73"/>
      <c r="AA223" s="73"/>
      <c r="AB223" s="73"/>
      <c r="AC223" s="73"/>
      <c r="AD223" s="73"/>
      <c r="AE223" s="73"/>
      <c r="AF223" s="73"/>
      <c r="AG223" s="73"/>
      <c r="AH223" s="73"/>
      <c r="AI223" s="73"/>
    </row>
    <row r="224" spans="1:35" ht="12.75" customHeight="1">
      <c r="A224" s="84"/>
      <c r="B224" s="29"/>
      <c r="C224" s="28"/>
      <c r="D224" s="28"/>
      <c r="E224" s="28"/>
      <c r="F224" s="85"/>
      <c r="G224" s="29"/>
      <c r="H224" s="29"/>
      <c r="I224" s="73"/>
      <c r="J224" s="73"/>
      <c r="K224" s="73"/>
      <c r="L224" s="73"/>
      <c r="M224" s="73"/>
      <c r="N224" s="73"/>
      <c r="O224" s="73"/>
      <c r="P224" s="73"/>
      <c r="Q224" s="73"/>
      <c r="R224" s="73"/>
      <c r="S224" s="73"/>
      <c r="T224" s="73"/>
      <c r="U224" s="73"/>
      <c r="V224" s="73"/>
      <c r="W224" s="73"/>
      <c r="X224" s="73"/>
      <c r="Y224" s="73"/>
      <c r="Z224" s="73"/>
      <c r="AA224" s="73"/>
      <c r="AB224" s="73"/>
      <c r="AC224" s="73"/>
      <c r="AD224" s="73"/>
      <c r="AE224" s="73"/>
      <c r="AF224" s="73"/>
      <c r="AG224" s="73"/>
      <c r="AH224" s="73"/>
      <c r="AI224" s="73"/>
    </row>
    <row r="225" spans="1:35" ht="12.75" customHeight="1">
      <c r="A225" s="84"/>
      <c r="B225" s="29"/>
      <c r="C225" s="28"/>
      <c r="D225" s="28"/>
      <c r="E225" s="28"/>
      <c r="F225" s="85"/>
      <c r="G225" s="29"/>
      <c r="H225" s="29"/>
      <c r="I225" s="73"/>
      <c r="J225" s="73"/>
      <c r="K225" s="73"/>
      <c r="L225" s="73"/>
      <c r="M225" s="73"/>
      <c r="N225" s="73"/>
      <c r="O225" s="73"/>
      <c r="P225" s="73"/>
      <c r="Q225" s="73"/>
      <c r="R225" s="73"/>
      <c r="S225" s="73"/>
      <c r="T225" s="73"/>
      <c r="U225" s="73"/>
      <c r="V225" s="73"/>
      <c r="W225" s="73"/>
      <c r="X225" s="73"/>
      <c r="Y225" s="73"/>
      <c r="Z225" s="73"/>
      <c r="AA225" s="73"/>
      <c r="AB225" s="73"/>
      <c r="AC225" s="73"/>
      <c r="AD225" s="73"/>
      <c r="AE225" s="73"/>
      <c r="AF225" s="73"/>
      <c r="AG225" s="73"/>
      <c r="AH225" s="73"/>
      <c r="AI225" s="73"/>
    </row>
    <row r="226" spans="1:35" ht="12.75" customHeight="1">
      <c r="A226" s="84"/>
      <c r="B226" s="29"/>
      <c r="C226" s="28"/>
      <c r="D226" s="28"/>
      <c r="E226" s="28"/>
      <c r="F226" s="85"/>
      <c r="G226" s="29"/>
      <c r="H226" s="29"/>
      <c r="I226" s="73"/>
      <c r="J226" s="73"/>
      <c r="K226" s="73"/>
      <c r="L226" s="73"/>
      <c r="M226" s="73"/>
      <c r="N226" s="73"/>
      <c r="O226" s="73"/>
      <c r="P226" s="73"/>
      <c r="Q226" s="73"/>
      <c r="R226" s="73"/>
      <c r="S226" s="73"/>
      <c r="T226" s="73"/>
      <c r="U226" s="73"/>
      <c r="V226" s="73"/>
      <c r="W226" s="73"/>
      <c r="X226" s="73"/>
      <c r="Y226" s="73"/>
      <c r="Z226" s="73"/>
      <c r="AA226" s="73"/>
      <c r="AB226" s="73"/>
      <c r="AC226" s="73"/>
      <c r="AD226" s="73"/>
      <c r="AE226" s="73"/>
      <c r="AF226" s="73"/>
      <c r="AG226" s="73"/>
      <c r="AH226" s="73"/>
      <c r="AI226" s="73"/>
    </row>
    <row r="227" spans="1:35" ht="12.75" customHeight="1">
      <c r="A227" s="84"/>
      <c r="B227" s="29"/>
      <c r="C227" s="28"/>
      <c r="D227" s="28"/>
      <c r="E227" s="28"/>
      <c r="F227" s="85"/>
      <c r="G227" s="29"/>
      <c r="H227" s="29"/>
      <c r="I227" s="73"/>
      <c r="J227" s="73"/>
      <c r="K227" s="73"/>
      <c r="L227" s="73"/>
      <c r="M227" s="73"/>
      <c r="N227" s="73"/>
      <c r="O227" s="73"/>
      <c r="P227" s="73"/>
      <c r="Q227" s="73"/>
      <c r="R227" s="73"/>
      <c r="S227" s="73"/>
      <c r="T227" s="73"/>
      <c r="U227" s="73"/>
      <c r="V227" s="73"/>
      <c r="W227" s="73"/>
      <c r="X227" s="73"/>
      <c r="Y227" s="73"/>
      <c r="Z227" s="73"/>
      <c r="AA227" s="73"/>
      <c r="AB227" s="73"/>
      <c r="AC227" s="73"/>
      <c r="AD227" s="73"/>
      <c r="AE227" s="73"/>
      <c r="AF227" s="73"/>
      <c r="AG227" s="73"/>
      <c r="AH227" s="73"/>
      <c r="AI227" s="73"/>
    </row>
    <row r="228" spans="1:35" ht="12.75" customHeight="1">
      <c r="A228" s="84"/>
      <c r="B228" s="29"/>
      <c r="C228" s="28"/>
      <c r="D228" s="28"/>
      <c r="E228" s="28"/>
      <c r="F228" s="85"/>
      <c r="G228" s="29"/>
      <c r="H228" s="29"/>
      <c r="I228" s="73"/>
      <c r="J228" s="73"/>
      <c r="K228" s="73"/>
      <c r="L228" s="73"/>
      <c r="M228" s="73"/>
      <c r="N228" s="73"/>
      <c r="O228" s="73"/>
      <c r="P228" s="73"/>
      <c r="Q228" s="73"/>
      <c r="R228" s="73"/>
      <c r="S228" s="73"/>
      <c r="T228" s="73"/>
      <c r="U228" s="73"/>
      <c r="V228" s="73"/>
      <c r="W228" s="73"/>
      <c r="X228" s="73"/>
      <c r="Y228" s="73"/>
      <c r="Z228" s="73"/>
      <c r="AA228" s="73"/>
      <c r="AB228" s="73"/>
      <c r="AC228" s="73"/>
      <c r="AD228" s="73"/>
      <c r="AE228" s="73"/>
      <c r="AF228" s="73"/>
      <c r="AG228" s="73"/>
      <c r="AH228" s="73"/>
      <c r="AI228" s="73"/>
    </row>
    <row r="229" spans="1:35" ht="12.75" customHeight="1">
      <c r="A229" s="84"/>
      <c r="B229" s="29"/>
      <c r="C229" s="28"/>
      <c r="D229" s="28"/>
      <c r="E229" s="28"/>
      <c r="F229" s="85"/>
      <c r="G229" s="29"/>
      <c r="H229" s="29"/>
      <c r="I229" s="73"/>
      <c r="J229" s="73"/>
      <c r="K229" s="73"/>
      <c r="L229" s="73"/>
      <c r="M229" s="73"/>
      <c r="N229" s="73"/>
      <c r="O229" s="73"/>
      <c r="P229" s="73"/>
      <c r="Q229" s="73"/>
      <c r="R229" s="73"/>
      <c r="S229" s="73"/>
      <c r="T229" s="73"/>
      <c r="U229" s="73"/>
      <c r="V229" s="73"/>
      <c r="W229" s="73"/>
      <c r="X229" s="73"/>
      <c r="Y229" s="73"/>
      <c r="Z229" s="73"/>
      <c r="AA229" s="73"/>
      <c r="AB229" s="73"/>
      <c r="AC229" s="73"/>
      <c r="AD229" s="73"/>
      <c r="AE229" s="73"/>
      <c r="AF229" s="73"/>
      <c r="AG229" s="73"/>
      <c r="AH229" s="73"/>
      <c r="AI229" s="73"/>
    </row>
    <row r="230" spans="1:35" ht="12.75" customHeight="1">
      <c r="A230" s="84"/>
      <c r="B230" s="29"/>
      <c r="C230" s="28"/>
      <c r="D230" s="28"/>
      <c r="E230" s="28"/>
      <c r="F230" s="85"/>
      <c r="G230" s="29"/>
      <c r="H230" s="29"/>
      <c r="I230" s="73"/>
      <c r="J230" s="73"/>
      <c r="K230" s="73"/>
      <c r="L230" s="73"/>
      <c r="M230" s="73"/>
      <c r="N230" s="73"/>
      <c r="O230" s="73"/>
      <c r="P230" s="73"/>
      <c r="Q230" s="73"/>
      <c r="R230" s="73"/>
      <c r="S230" s="73"/>
      <c r="T230" s="73"/>
      <c r="U230" s="73"/>
      <c r="V230" s="73"/>
      <c r="W230" s="73"/>
      <c r="X230" s="73"/>
      <c r="Y230" s="73"/>
      <c r="Z230" s="73"/>
      <c r="AA230" s="73"/>
      <c r="AB230" s="73"/>
      <c r="AC230" s="73"/>
      <c r="AD230" s="73"/>
      <c r="AE230" s="73"/>
      <c r="AF230" s="73"/>
      <c r="AG230" s="73"/>
      <c r="AH230" s="73"/>
      <c r="AI230" s="73"/>
    </row>
    <row r="231" spans="1:35" ht="12.75" customHeight="1">
      <c r="A231" s="84"/>
      <c r="B231" s="29"/>
      <c r="C231" s="28"/>
      <c r="D231" s="28"/>
      <c r="E231" s="28"/>
      <c r="F231" s="85"/>
      <c r="G231" s="29"/>
      <c r="H231" s="29"/>
      <c r="I231" s="73"/>
      <c r="J231" s="73"/>
      <c r="K231" s="73"/>
      <c r="L231" s="73"/>
      <c r="M231" s="73"/>
      <c r="N231" s="73"/>
      <c r="O231" s="73"/>
      <c r="P231" s="73"/>
      <c r="Q231" s="73"/>
      <c r="R231" s="73"/>
      <c r="S231" s="73"/>
      <c r="T231" s="73"/>
      <c r="U231" s="73"/>
      <c r="V231" s="73"/>
      <c r="W231" s="73"/>
      <c r="X231" s="73"/>
      <c r="Y231" s="73"/>
      <c r="Z231" s="73"/>
      <c r="AA231" s="73"/>
      <c r="AB231" s="73"/>
      <c r="AC231" s="73"/>
      <c r="AD231" s="73"/>
      <c r="AE231" s="73"/>
      <c r="AF231" s="73"/>
      <c r="AG231" s="73"/>
      <c r="AH231" s="73"/>
      <c r="AI231" s="73"/>
    </row>
    <row r="232" spans="1:35" ht="12.75" customHeight="1">
      <c r="A232" s="84"/>
      <c r="B232" s="29"/>
      <c r="C232" s="28"/>
      <c r="D232" s="28"/>
      <c r="E232" s="28"/>
      <c r="F232" s="85"/>
      <c r="G232" s="29"/>
      <c r="H232" s="29"/>
      <c r="I232" s="73"/>
      <c r="J232" s="73"/>
      <c r="K232" s="73"/>
      <c r="L232" s="73"/>
      <c r="M232" s="73"/>
      <c r="N232" s="73"/>
      <c r="O232" s="73"/>
      <c r="P232" s="73"/>
      <c r="Q232" s="73"/>
      <c r="R232" s="73"/>
      <c r="S232" s="73"/>
      <c r="T232" s="73"/>
      <c r="U232" s="73"/>
      <c r="V232" s="73"/>
      <c r="W232" s="73"/>
      <c r="X232" s="73"/>
      <c r="Y232" s="73"/>
      <c r="Z232" s="73"/>
      <c r="AA232" s="73"/>
      <c r="AB232" s="73"/>
      <c r="AC232" s="73"/>
      <c r="AD232" s="73"/>
      <c r="AE232" s="73"/>
      <c r="AF232" s="73"/>
      <c r="AG232" s="73"/>
      <c r="AH232" s="73"/>
      <c r="AI232" s="73"/>
    </row>
    <row r="233" spans="1:35" ht="12.75" customHeight="1">
      <c r="A233" s="84"/>
      <c r="B233" s="29"/>
      <c r="C233" s="28"/>
      <c r="D233" s="28"/>
      <c r="E233" s="28"/>
      <c r="F233" s="85"/>
      <c r="G233" s="29"/>
      <c r="H233" s="29"/>
      <c r="I233" s="73"/>
      <c r="J233" s="73"/>
      <c r="K233" s="73"/>
      <c r="L233" s="73"/>
      <c r="M233" s="73"/>
      <c r="N233" s="73"/>
      <c r="O233" s="73"/>
      <c r="P233" s="73"/>
      <c r="Q233" s="73"/>
      <c r="R233" s="73"/>
      <c r="S233" s="73"/>
      <c r="T233" s="73"/>
      <c r="U233" s="73"/>
      <c r="V233" s="73"/>
      <c r="W233" s="73"/>
      <c r="X233" s="73"/>
      <c r="Y233" s="73"/>
      <c r="Z233" s="73"/>
      <c r="AA233" s="73"/>
      <c r="AB233" s="73"/>
      <c r="AC233" s="73"/>
      <c r="AD233" s="73"/>
      <c r="AE233" s="73"/>
      <c r="AF233" s="73"/>
      <c r="AG233" s="73"/>
      <c r="AH233" s="73"/>
      <c r="AI233" s="73"/>
    </row>
    <row r="234" spans="1:35" ht="12.75" customHeight="1">
      <c r="A234" s="84"/>
      <c r="B234" s="29"/>
      <c r="C234" s="28"/>
      <c r="D234" s="28"/>
      <c r="E234" s="28"/>
      <c r="F234" s="85"/>
      <c r="G234" s="29"/>
      <c r="H234" s="29"/>
      <c r="I234" s="73"/>
      <c r="J234" s="73"/>
      <c r="K234" s="73"/>
      <c r="L234" s="73"/>
      <c r="M234" s="73"/>
      <c r="N234" s="73"/>
      <c r="O234" s="73"/>
      <c r="P234" s="73"/>
      <c r="Q234" s="73"/>
      <c r="R234" s="73"/>
      <c r="S234" s="73"/>
      <c r="T234" s="73"/>
      <c r="U234" s="73"/>
      <c r="V234" s="73"/>
      <c r="W234" s="73"/>
      <c r="X234" s="73"/>
      <c r="Y234" s="73"/>
      <c r="Z234" s="73"/>
      <c r="AA234" s="73"/>
      <c r="AB234" s="73"/>
      <c r="AC234" s="73"/>
      <c r="AD234" s="73"/>
      <c r="AE234" s="73"/>
      <c r="AF234" s="73"/>
      <c r="AG234" s="73"/>
      <c r="AH234" s="73"/>
      <c r="AI234" s="73"/>
    </row>
    <row r="235" spans="1:35" ht="12.75" customHeight="1">
      <c r="A235" s="84"/>
      <c r="B235" s="29"/>
      <c r="C235" s="28"/>
      <c r="D235" s="28"/>
      <c r="E235" s="28"/>
      <c r="F235" s="85"/>
      <c r="G235" s="29"/>
      <c r="H235" s="29"/>
      <c r="I235" s="73"/>
      <c r="J235" s="73"/>
      <c r="K235" s="73"/>
      <c r="L235" s="73"/>
      <c r="M235" s="73"/>
      <c r="N235" s="73"/>
      <c r="O235" s="73"/>
      <c r="P235" s="73"/>
      <c r="Q235" s="73"/>
      <c r="R235" s="73"/>
      <c r="S235" s="73"/>
      <c r="T235" s="73"/>
      <c r="U235" s="73"/>
      <c r="V235" s="73"/>
      <c r="W235" s="73"/>
      <c r="X235" s="73"/>
      <c r="Y235" s="73"/>
      <c r="Z235" s="73"/>
      <c r="AA235" s="73"/>
      <c r="AB235" s="73"/>
      <c r="AC235" s="73"/>
      <c r="AD235" s="73"/>
      <c r="AE235" s="73"/>
      <c r="AF235" s="73"/>
      <c r="AG235" s="73"/>
      <c r="AH235" s="73"/>
      <c r="AI235" s="73"/>
    </row>
    <row r="236" spans="1:35" ht="12.75" customHeight="1">
      <c r="A236" s="84"/>
      <c r="B236" s="29"/>
      <c r="C236" s="28"/>
      <c r="D236" s="28"/>
      <c r="E236" s="28"/>
      <c r="F236" s="85"/>
      <c r="G236" s="29"/>
      <c r="H236" s="29"/>
      <c r="I236" s="73"/>
      <c r="J236" s="73"/>
      <c r="K236" s="73"/>
      <c r="L236" s="73"/>
      <c r="M236" s="73"/>
      <c r="N236" s="73"/>
      <c r="O236" s="73"/>
      <c r="P236" s="73"/>
      <c r="Q236" s="73"/>
      <c r="R236" s="73"/>
      <c r="S236" s="73"/>
      <c r="T236" s="73"/>
      <c r="U236" s="73"/>
      <c r="V236" s="73"/>
      <c r="W236" s="73"/>
      <c r="X236" s="73"/>
      <c r="Y236" s="73"/>
      <c r="Z236" s="73"/>
      <c r="AA236" s="73"/>
      <c r="AB236" s="73"/>
      <c r="AC236" s="73"/>
      <c r="AD236" s="73"/>
      <c r="AE236" s="73"/>
      <c r="AF236" s="73"/>
      <c r="AG236" s="73"/>
      <c r="AH236" s="73"/>
      <c r="AI236" s="73"/>
    </row>
    <row r="237" spans="1:35" ht="12.75" customHeight="1">
      <c r="A237" s="84"/>
      <c r="B237" s="29"/>
      <c r="C237" s="28"/>
      <c r="D237" s="28"/>
      <c r="E237" s="28"/>
      <c r="F237" s="85"/>
      <c r="G237" s="29"/>
      <c r="H237" s="29"/>
      <c r="I237" s="73"/>
      <c r="J237" s="73"/>
      <c r="K237" s="73"/>
      <c r="L237" s="73"/>
      <c r="M237" s="73"/>
      <c r="N237" s="73"/>
      <c r="O237" s="73"/>
      <c r="P237" s="73"/>
      <c r="Q237" s="73"/>
      <c r="R237" s="73"/>
      <c r="S237" s="73"/>
      <c r="T237" s="73"/>
      <c r="U237" s="73"/>
      <c r="V237" s="73"/>
      <c r="W237" s="73"/>
      <c r="X237" s="73"/>
      <c r="Y237" s="73"/>
      <c r="Z237" s="73"/>
      <c r="AA237" s="73"/>
      <c r="AB237" s="73"/>
      <c r="AC237" s="73"/>
      <c r="AD237" s="73"/>
      <c r="AE237" s="73"/>
      <c r="AF237" s="73"/>
      <c r="AG237" s="73"/>
      <c r="AH237" s="73"/>
      <c r="AI237" s="73"/>
    </row>
    <row r="238" spans="1:35" ht="12.75" customHeight="1">
      <c r="A238" s="84"/>
      <c r="B238" s="29"/>
      <c r="C238" s="28"/>
      <c r="D238" s="28"/>
      <c r="E238" s="28"/>
      <c r="F238" s="85"/>
      <c r="G238" s="29"/>
      <c r="H238" s="29"/>
      <c r="I238" s="73"/>
      <c r="J238" s="73"/>
      <c r="K238" s="73"/>
      <c r="L238" s="73"/>
      <c r="M238" s="73"/>
      <c r="N238" s="73"/>
      <c r="O238" s="73"/>
      <c r="P238" s="73"/>
      <c r="Q238" s="73"/>
      <c r="R238" s="73"/>
      <c r="S238" s="73"/>
      <c r="T238" s="73"/>
      <c r="U238" s="73"/>
      <c r="V238" s="73"/>
      <c r="W238" s="73"/>
      <c r="X238" s="73"/>
      <c r="Y238" s="73"/>
      <c r="Z238" s="73"/>
      <c r="AA238" s="73"/>
      <c r="AB238" s="73"/>
      <c r="AC238" s="73"/>
      <c r="AD238" s="73"/>
      <c r="AE238" s="73"/>
      <c r="AF238" s="73"/>
      <c r="AG238" s="73"/>
      <c r="AH238" s="73"/>
      <c r="AI238" s="73"/>
    </row>
    <row r="239" spans="1:35" ht="12.75" customHeight="1">
      <c r="A239" s="84"/>
      <c r="B239" s="29"/>
      <c r="C239" s="28"/>
      <c r="D239" s="28"/>
      <c r="E239" s="28"/>
      <c r="F239" s="85"/>
      <c r="G239" s="29"/>
      <c r="H239" s="29"/>
      <c r="I239" s="73"/>
      <c r="J239" s="73"/>
      <c r="K239" s="73"/>
      <c r="L239" s="73"/>
      <c r="M239" s="73"/>
      <c r="N239" s="73"/>
      <c r="O239" s="73"/>
      <c r="P239" s="73"/>
      <c r="Q239" s="73"/>
      <c r="R239" s="73"/>
      <c r="S239" s="73"/>
      <c r="T239" s="73"/>
      <c r="U239" s="73"/>
      <c r="V239" s="73"/>
      <c r="W239" s="73"/>
      <c r="X239" s="73"/>
      <c r="Y239" s="73"/>
      <c r="Z239" s="73"/>
      <c r="AA239" s="73"/>
      <c r="AB239" s="73"/>
      <c r="AC239" s="73"/>
      <c r="AD239" s="73"/>
      <c r="AE239" s="73"/>
      <c r="AF239" s="73"/>
      <c r="AG239" s="73"/>
      <c r="AH239" s="73"/>
      <c r="AI239" s="73"/>
    </row>
    <row r="240" spans="1:35" ht="12.75" customHeight="1">
      <c r="A240" s="84"/>
      <c r="B240" s="29"/>
      <c r="C240" s="28"/>
      <c r="D240" s="28"/>
      <c r="E240" s="28"/>
      <c r="F240" s="85"/>
      <c r="G240" s="29"/>
      <c r="H240" s="29"/>
      <c r="I240" s="73"/>
      <c r="J240" s="73"/>
      <c r="K240" s="73"/>
      <c r="L240" s="73"/>
      <c r="M240" s="73"/>
      <c r="N240" s="73"/>
      <c r="O240" s="73"/>
      <c r="P240" s="73"/>
      <c r="Q240" s="73"/>
      <c r="R240" s="73"/>
      <c r="S240" s="73"/>
      <c r="T240" s="73"/>
      <c r="U240" s="73"/>
      <c r="V240" s="73"/>
      <c r="W240" s="73"/>
      <c r="X240" s="73"/>
      <c r="Y240" s="73"/>
      <c r="Z240" s="73"/>
      <c r="AA240" s="73"/>
      <c r="AB240" s="73"/>
      <c r="AC240" s="73"/>
      <c r="AD240" s="73"/>
      <c r="AE240" s="73"/>
      <c r="AF240" s="73"/>
      <c r="AG240" s="73"/>
      <c r="AH240" s="73"/>
      <c r="AI240" s="73"/>
    </row>
    <row r="241" spans="1:35" ht="12.75" customHeight="1">
      <c r="A241" s="84"/>
      <c r="B241" s="29"/>
      <c r="C241" s="28"/>
      <c r="D241" s="28"/>
      <c r="E241" s="28"/>
      <c r="F241" s="85"/>
      <c r="G241" s="29"/>
      <c r="H241" s="29"/>
      <c r="I241" s="73"/>
      <c r="J241" s="73"/>
      <c r="K241" s="73"/>
      <c r="L241" s="73"/>
      <c r="M241" s="73"/>
      <c r="N241" s="73"/>
      <c r="O241" s="73"/>
      <c r="P241" s="73"/>
      <c r="Q241" s="73"/>
      <c r="R241" s="73"/>
      <c r="S241" s="73"/>
      <c r="T241" s="73"/>
      <c r="U241" s="73"/>
      <c r="V241" s="73"/>
      <c r="W241" s="73"/>
      <c r="X241" s="73"/>
      <c r="Y241" s="73"/>
      <c r="Z241" s="73"/>
      <c r="AA241" s="73"/>
      <c r="AB241" s="73"/>
      <c r="AC241" s="73"/>
      <c r="AD241" s="73"/>
      <c r="AE241" s="73"/>
      <c r="AF241" s="73"/>
      <c r="AG241" s="73"/>
      <c r="AH241" s="73"/>
      <c r="AI241" s="73"/>
    </row>
    <row r="242" spans="1:35" ht="12.75" customHeight="1">
      <c r="A242" s="84"/>
      <c r="B242" s="29"/>
      <c r="C242" s="28"/>
      <c r="D242" s="28"/>
      <c r="E242" s="28"/>
      <c r="F242" s="85"/>
      <c r="G242" s="29"/>
      <c r="H242" s="29"/>
      <c r="I242" s="73"/>
      <c r="J242" s="73"/>
      <c r="K242" s="73"/>
      <c r="L242" s="73"/>
      <c r="M242" s="73"/>
      <c r="N242" s="73"/>
      <c r="O242" s="73"/>
      <c r="P242" s="73"/>
      <c r="Q242" s="73"/>
      <c r="R242" s="73"/>
      <c r="S242" s="73"/>
      <c r="T242" s="73"/>
      <c r="U242" s="73"/>
      <c r="V242" s="73"/>
      <c r="W242" s="73"/>
      <c r="X242" s="73"/>
      <c r="Y242" s="73"/>
      <c r="Z242" s="73"/>
      <c r="AA242" s="73"/>
      <c r="AB242" s="73"/>
      <c r="AC242" s="73"/>
      <c r="AD242" s="73"/>
      <c r="AE242" s="73"/>
      <c r="AF242" s="73"/>
      <c r="AG242" s="73"/>
      <c r="AH242" s="73"/>
      <c r="AI242" s="73"/>
    </row>
    <row r="243" spans="1:35" ht="12.75" customHeight="1">
      <c r="A243" s="84"/>
      <c r="B243" s="29"/>
      <c r="C243" s="28"/>
      <c r="D243" s="28"/>
      <c r="E243" s="28"/>
      <c r="F243" s="85"/>
      <c r="G243" s="29"/>
      <c r="H243" s="29"/>
      <c r="I243" s="73"/>
      <c r="J243" s="73"/>
      <c r="K243" s="73"/>
      <c r="L243" s="73"/>
      <c r="M243" s="73"/>
      <c r="N243" s="73"/>
      <c r="O243" s="73"/>
      <c r="P243" s="73"/>
      <c r="Q243" s="73"/>
      <c r="R243" s="73"/>
      <c r="S243" s="73"/>
      <c r="T243" s="73"/>
      <c r="U243" s="73"/>
      <c r="V243" s="73"/>
      <c r="W243" s="73"/>
      <c r="X243" s="73"/>
      <c r="Y243" s="73"/>
      <c r="Z243" s="73"/>
      <c r="AA243" s="73"/>
      <c r="AB243" s="73"/>
      <c r="AC243" s="73"/>
      <c r="AD243" s="73"/>
      <c r="AE243" s="73"/>
      <c r="AF243" s="73"/>
      <c r="AG243" s="73"/>
      <c r="AH243" s="73"/>
      <c r="AI243" s="73"/>
    </row>
    <row r="244" spans="1:35" ht="12.75" customHeight="1">
      <c r="A244" s="84"/>
      <c r="B244" s="29"/>
      <c r="C244" s="28"/>
      <c r="D244" s="28"/>
      <c r="E244" s="28"/>
      <c r="F244" s="85"/>
      <c r="G244" s="29"/>
      <c r="H244" s="29"/>
      <c r="I244" s="73"/>
      <c r="J244" s="73"/>
      <c r="K244" s="73"/>
      <c r="L244" s="73"/>
      <c r="M244" s="73"/>
      <c r="N244" s="73"/>
      <c r="O244" s="73"/>
      <c r="P244" s="73"/>
      <c r="Q244" s="73"/>
      <c r="R244" s="73"/>
      <c r="S244" s="73"/>
      <c r="T244" s="73"/>
      <c r="U244" s="73"/>
      <c r="V244" s="73"/>
      <c r="W244" s="73"/>
      <c r="X244" s="73"/>
      <c r="Y244" s="73"/>
      <c r="Z244" s="73"/>
      <c r="AA244" s="73"/>
      <c r="AB244" s="73"/>
      <c r="AC244" s="73"/>
      <c r="AD244" s="73"/>
      <c r="AE244" s="73"/>
      <c r="AF244" s="73"/>
      <c r="AG244" s="73"/>
      <c r="AH244" s="73"/>
      <c r="AI244" s="73"/>
    </row>
    <row r="245" spans="1:35" ht="12.75" customHeight="1">
      <c r="A245" s="84"/>
      <c r="B245" s="29"/>
      <c r="C245" s="28"/>
      <c r="D245" s="28"/>
      <c r="E245" s="28"/>
      <c r="F245" s="85"/>
      <c r="G245" s="29"/>
      <c r="H245" s="29"/>
      <c r="I245" s="73"/>
      <c r="J245" s="73"/>
      <c r="K245" s="73"/>
      <c r="L245" s="73"/>
      <c r="M245" s="73"/>
      <c r="N245" s="73"/>
      <c r="O245" s="73"/>
      <c r="P245" s="73"/>
      <c r="Q245" s="73"/>
      <c r="R245" s="73"/>
      <c r="S245" s="73"/>
      <c r="T245" s="73"/>
      <c r="U245" s="73"/>
      <c r="V245" s="73"/>
      <c r="W245" s="73"/>
      <c r="X245" s="73"/>
      <c r="Y245" s="73"/>
      <c r="Z245" s="73"/>
      <c r="AA245" s="73"/>
      <c r="AB245" s="73"/>
      <c r="AC245" s="73"/>
      <c r="AD245" s="73"/>
      <c r="AE245" s="73"/>
      <c r="AF245" s="73"/>
      <c r="AG245" s="73"/>
      <c r="AH245" s="73"/>
      <c r="AI245" s="73"/>
    </row>
    <row r="246" spans="1:35" ht="12.75" customHeight="1">
      <c r="A246" s="84"/>
      <c r="B246" s="29"/>
      <c r="C246" s="28"/>
      <c r="D246" s="28"/>
      <c r="E246" s="28"/>
      <c r="F246" s="85"/>
      <c r="G246" s="29"/>
      <c r="H246" s="29"/>
      <c r="I246" s="73"/>
      <c r="J246" s="73"/>
      <c r="K246" s="73"/>
      <c r="L246" s="73"/>
      <c r="M246" s="73"/>
      <c r="N246" s="73"/>
      <c r="O246" s="73"/>
      <c r="P246" s="73"/>
      <c r="Q246" s="73"/>
      <c r="R246" s="73"/>
      <c r="S246" s="73"/>
      <c r="T246" s="73"/>
      <c r="U246" s="73"/>
      <c r="V246" s="73"/>
      <c r="W246" s="73"/>
      <c r="X246" s="73"/>
      <c r="Y246" s="73"/>
      <c r="Z246" s="73"/>
      <c r="AA246" s="73"/>
      <c r="AB246" s="73"/>
      <c r="AC246" s="73"/>
      <c r="AD246" s="73"/>
      <c r="AE246" s="73"/>
      <c r="AF246" s="73"/>
      <c r="AG246" s="73"/>
      <c r="AH246" s="73"/>
      <c r="AI246" s="73"/>
    </row>
    <row r="247" spans="1:35" ht="12.75" customHeight="1">
      <c r="A247" s="84"/>
      <c r="B247" s="29"/>
      <c r="C247" s="28"/>
      <c r="D247" s="28"/>
      <c r="E247" s="28"/>
      <c r="F247" s="85"/>
      <c r="G247" s="29"/>
      <c r="H247" s="29"/>
      <c r="I247" s="73"/>
      <c r="J247" s="73"/>
      <c r="K247" s="73"/>
      <c r="L247" s="73"/>
      <c r="M247" s="73"/>
      <c r="N247" s="73"/>
      <c r="O247" s="73"/>
      <c r="P247" s="73"/>
      <c r="Q247" s="73"/>
      <c r="R247" s="73"/>
      <c r="S247" s="73"/>
      <c r="T247" s="73"/>
      <c r="U247" s="73"/>
      <c r="V247" s="73"/>
      <c r="W247" s="73"/>
      <c r="X247" s="73"/>
      <c r="Y247" s="73"/>
      <c r="Z247" s="73"/>
      <c r="AA247" s="73"/>
      <c r="AB247" s="73"/>
      <c r="AC247" s="73"/>
      <c r="AD247" s="73"/>
      <c r="AE247" s="73"/>
      <c r="AF247" s="73"/>
      <c r="AG247" s="73"/>
      <c r="AH247" s="73"/>
      <c r="AI247" s="73"/>
    </row>
    <row r="248" spans="1:35" ht="12.75" customHeight="1">
      <c r="A248" s="84"/>
      <c r="B248" s="29"/>
      <c r="C248" s="28"/>
      <c r="D248" s="28"/>
      <c r="E248" s="28"/>
      <c r="F248" s="85"/>
      <c r="G248" s="29"/>
      <c r="H248" s="29"/>
      <c r="I248" s="73"/>
      <c r="J248" s="73"/>
      <c r="K248" s="73"/>
      <c r="L248" s="73"/>
      <c r="M248" s="73"/>
      <c r="N248" s="73"/>
      <c r="O248" s="73"/>
      <c r="P248" s="73"/>
      <c r="Q248" s="73"/>
      <c r="R248" s="73"/>
      <c r="S248" s="73"/>
      <c r="T248" s="73"/>
      <c r="U248" s="73"/>
      <c r="V248" s="73"/>
      <c r="W248" s="73"/>
      <c r="X248" s="73"/>
      <c r="Y248" s="73"/>
      <c r="Z248" s="73"/>
      <c r="AA248" s="73"/>
      <c r="AB248" s="73"/>
      <c r="AC248" s="73"/>
      <c r="AD248" s="73"/>
      <c r="AE248" s="73"/>
      <c r="AF248" s="73"/>
      <c r="AG248" s="73"/>
      <c r="AH248" s="73"/>
      <c r="AI248" s="73"/>
    </row>
    <row r="249" spans="1:35" ht="12.75" customHeight="1">
      <c r="A249" s="84"/>
      <c r="B249" s="29"/>
      <c r="C249" s="28"/>
      <c r="D249" s="28"/>
      <c r="E249" s="28"/>
      <c r="F249" s="85"/>
      <c r="G249" s="29"/>
      <c r="H249" s="29"/>
      <c r="I249" s="73"/>
      <c r="J249" s="73"/>
      <c r="K249" s="73"/>
      <c r="L249" s="73"/>
      <c r="M249" s="73"/>
      <c r="N249" s="73"/>
      <c r="O249" s="73"/>
      <c r="P249" s="73"/>
      <c r="Q249" s="73"/>
      <c r="R249" s="73"/>
      <c r="S249" s="73"/>
      <c r="T249" s="73"/>
      <c r="U249" s="73"/>
      <c r="V249" s="73"/>
      <c r="W249" s="73"/>
      <c r="X249" s="73"/>
      <c r="Y249" s="73"/>
      <c r="Z249" s="73"/>
      <c r="AA249" s="73"/>
      <c r="AB249" s="73"/>
      <c r="AC249" s="73"/>
      <c r="AD249" s="73"/>
      <c r="AE249" s="73"/>
      <c r="AF249" s="73"/>
      <c r="AG249" s="73"/>
      <c r="AH249" s="73"/>
      <c r="AI249" s="73"/>
    </row>
    <row r="250" spans="1:35" ht="12.75" customHeight="1">
      <c r="A250" s="84"/>
      <c r="B250" s="29"/>
      <c r="C250" s="28"/>
      <c r="D250" s="28"/>
      <c r="E250" s="28"/>
      <c r="F250" s="85"/>
      <c r="G250" s="29"/>
      <c r="H250" s="29"/>
      <c r="I250" s="73"/>
      <c r="J250" s="73"/>
      <c r="K250" s="73"/>
      <c r="L250" s="73"/>
      <c r="M250" s="73"/>
      <c r="N250" s="73"/>
      <c r="O250" s="73"/>
      <c r="P250" s="73"/>
      <c r="Q250" s="73"/>
      <c r="R250" s="73"/>
      <c r="S250" s="73"/>
      <c r="T250" s="73"/>
      <c r="U250" s="73"/>
      <c r="V250" s="73"/>
      <c r="W250" s="73"/>
      <c r="X250" s="73"/>
      <c r="Y250" s="73"/>
      <c r="Z250" s="73"/>
      <c r="AA250" s="73"/>
      <c r="AB250" s="73"/>
      <c r="AC250" s="73"/>
      <c r="AD250" s="73"/>
      <c r="AE250" s="73"/>
      <c r="AF250" s="73"/>
      <c r="AG250" s="73"/>
      <c r="AH250" s="73"/>
      <c r="AI250" s="73"/>
    </row>
    <row r="251" spans="1:35" ht="12.75" customHeight="1">
      <c r="A251" s="84"/>
      <c r="B251" s="29"/>
      <c r="C251" s="28"/>
      <c r="D251" s="28"/>
      <c r="E251" s="28"/>
      <c r="F251" s="85"/>
      <c r="G251" s="29"/>
      <c r="H251" s="29"/>
      <c r="I251" s="73"/>
      <c r="J251" s="73"/>
      <c r="K251" s="73"/>
      <c r="L251" s="73"/>
      <c r="M251" s="73"/>
      <c r="N251" s="73"/>
      <c r="O251" s="73"/>
      <c r="P251" s="73"/>
      <c r="Q251" s="73"/>
      <c r="R251" s="73"/>
      <c r="S251" s="73"/>
      <c r="T251" s="73"/>
      <c r="U251" s="73"/>
      <c r="V251" s="73"/>
      <c r="W251" s="73"/>
      <c r="X251" s="73"/>
      <c r="Y251" s="73"/>
      <c r="Z251" s="73"/>
      <c r="AA251" s="73"/>
      <c r="AB251" s="73"/>
      <c r="AC251" s="73"/>
      <c r="AD251" s="73"/>
      <c r="AE251" s="73"/>
      <c r="AF251" s="73"/>
      <c r="AG251" s="73"/>
      <c r="AH251" s="73"/>
      <c r="AI251" s="73"/>
    </row>
    <row r="252" spans="1:35" ht="12.75" customHeight="1">
      <c r="A252" s="84"/>
      <c r="B252" s="29"/>
      <c r="C252" s="28"/>
      <c r="D252" s="28"/>
      <c r="E252" s="28"/>
      <c r="F252" s="85"/>
      <c r="G252" s="29"/>
      <c r="H252" s="29"/>
      <c r="I252" s="73"/>
      <c r="J252" s="73"/>
      <c r="K252" s="73"/>
      <c r="L252" s="73"/>
      <c r="M252" s="73"/>
      <c r="N252" s="73"/>
      <c r="O252" s="73"/>
      <c r="P252" s="73"/>
      <c r="Q252" s="73"/>
      <c r="R252" s="73"/>
      <c r="S252" s="73"/>
      <c r="T252" s="73"/>
      <c r="U252" s="73"/>
      <c r="V252" s="73"/>
      <c r="W252" s="73"/>
      <c r="X252" s="73"/>
      <c r="Y252" s="73"/>
      <c r="Z252" s="73"/>
      <c r="AA252" s="73"/>
      <c r="AB252" s="73"/>
      <c r="AC252" s="73"/>
      <c r="AD252" s="73"/>
      <c r="AE252" s="73"/>
      <c r="AF252" s="73"/>
      <c r="AG252" s="73"/>
      <c r="AH252" s="73"/>
      <c r="AI252" s="73"/>
    </row>
    <row r="253" spans="1:35" ht="12.75" customHeight="1">
      <c r="A253" s="84"/>
      <c r="B253" s="29"/>
      <c r="C253" s="28"/>
      <c r="D253" s="28"/>
      <c r="E253" s="28"/>
      <c r="F253" s="85"/>
      <c r="G253" s="29"/>
      <c r="H253" s="29"/>
      <c r="I253" s="73"/>
      <c r="J253" s="73"/>
      <c r="K253" s="73"/>
      <c r="L253" s="73"/>
      <c r="M253" s="73"/>
      <c r="N253" s="73"/>
      <c r="O253" s="73"/>
      <c r="P253" s="73"/>
      <c r="Q253" s="73"/>
      <c r="R253" s="73"/>
      <c r="S253" s="73"/>
      <c r="T253" s="73"/>
      <c r="U253" s="73"/>
      <c r="V253" s="73"/>
      <c r="W253" s="73"/>
      <c r="X253" s="73"/>
      <c r="Y253" s="73"/>
      <c r="Z253" s="73"/>
      <c r="AA253" s="73"/>
      <c r="AB253" s="73"/>
      <c r="AC253" s="73"/>
      <c r="AD253" s="73"/>
      <c r="AE253" s="73"/>
      <c r="AF253" s="73"/>
      <c r="AG253" s="73"/>
      <c r="AH253" s="73"/>
      <c r="AI253" s="73"/>
    </row>
    <row r="254" spans="1:35" ht="12.75" customHeight="1">
      <c r="A254" s="84"/>
      <c r="B254" s="29"/>
      <c r="C254" s="28"/>
      <c r="D254" s="28"/>
      <c r="E254" s="28"/>
      <c r="F254" s="85"/>
      <c r="G254" s="29"/>
      <c r="H254" s="29"/>
      <c r="I254" s="73"/>
      <c r="J254" s="73"/>
      <c r="K254" s="73"/>
      <c r="L254" s="73"/>
      <c r="M254" s="73"/>
      <c r="N254" s="73"/>
      <c r="O254" s="73"/>
      <c r="P254" s="73"/>
      <c r="Q254" s="73"/>
      <c r="R254" s="73"/>
      <c r="S254" s="73"/>
      <c r="T254" s="73"/>
      <c r="U254" s="73"/>
      <c r="V254" s="73"/>
      <c r="W254" s="73"/>
      <c r="X254" s="73"/>
      <c r="Y254" s="73"/>
      <c r="Z254" s="73"/>
      <c r="AA254" s="73"/>
      <c r="AB254" s="73"/>
      <c r="AC254" s="73"/>
      <c r="AD254" s="73"/>
      <c r="AE254" s="73"/>
      <c r="AF254" s="73"/>
      <c r="AG254" s="73"/>
      <c r="AH254" s="73"/>
      <c r="AI254" s="73"/>
    </row>
    <row r="255" spans="1:35" ht="12.75" customHeight="1">
      <c r="A255" s="84"/>
      <c r="B255" s="29"/>
      <c r="C255" s="28"/>
      <c r="D255" s="28"/>
      <c r="E255" s="28"/>
      <c r="F255" s="85"/>
      <c r="G255" s="29"/>
      <c r="H255" s="29"/>
      <c r="I255" s="73"/>
      <c r="J255" s="73"/>
      <c r="K255" s="73"/>
      <c r="L255" s="73"/>
      <c r="M255" s="73"/>
      <c r="N255" s="73"/>
      <c r="O255" s="73"/>
      <c r="P255" s="73"/>
      <c r="Q255" s="73"/>
      <c r="R255" s="73"/>
      <c r="S255" s="73"/>
      <c r="T255" s="73"/>
      <c r="U255" s="73"/>
      <c r="V255" s="73"/>
      <c r="W255" s="73"/>
      <c r="X255" s="73"/>
      <c r="Y255" s="73"/>
      <c r="Z255" s="73"/>
      <c r="AA255" s="73"/>
      <c r="AB255" s="73"/>
      <c r="AC255" s="73"/>
      <c r="AD255" s="73"/>
      <c r="AE255" s="73"/>
      <c r="AF255" s="73"/>
      <c r="AG255" s="73"/>
      <c r="AH255" s="73"/>
      <c r="AI255" s="73"/>
    </row>
    <row r="256" spans="1:35" ht="12.75" customHeight="1">
      <c r="A256" s="84"/>
      <c r="B256" s="29"/>
      <c r="C256" s="28"/>
      <c r="D256" s="28"/>
      <c r="E256" s="28"/>
      <c r="F256" s="85"/>
      <c r="G256" s="29"/>
      <c r="H256" s="29"/>
      <c r="I256" s="73"/>
      <c r="J256" s="73"/>
      <c r="K256" s="73"/>
      <c r="L256" s="73"/>
      <c r="M256" s="73"/>
      <c r="N256" s="73"/>
      <c r="O256" s="73"/>
      <c r="P256" s="73"/>
      <c r="Q256" s="73"/>
      <c r="R256" s="73"/>
      <c r="S256" s="73"/>
      <c r="T256" s="73"/>
      <c r="U256" s="73"/>
      <c r="V256" s="73"/>
      <c r="W256" s="73"/>
      <c r="X256" s="73"/>
      <c r="Y256" s="73"/>
      <c r="Z256" s="73"/>
      <c r="AA256" s="73"/>
      <c r="AB256" s="73"/>
      <c r="AC256" s="73"/>
      <c r="AD256" s="73"/>
      <c r="AE256" s="73"/>
      <c r="AF256" s="73"/>
      <c r="AG256" s="73"/>
      <c r="AH256" s="73"/>
      <c r="AI256" s="73"/>
    </row>
    <row r="257" spans="1:35" ht="12.75" customHeight="1">
      <c r="A257" s="84"/>
      <c r="B257" s="29"/>
      <c r="C257" s="28"/>
      <c r="D257" s="28"/>
      <c r="E257" s="28"/>
      <c r="F257" s="85"/>
      <c r="G257" s="29"/>
      <c r="H257" s="29"/>
      <c r="I257" s="73"/>
      <c r="J257" s="73"/>
      <c r="K257" s="73"/>
      <c r="L257" s="73"/>
      <c r="M257" s="73"/>
      <c r="N257" s="73"/>
      <c r="O257" s="73"/>
      <c r="P257" s="73"/>
      <c r="Q257" s="73"/>
      <c r="R257" s="73"/>
      <c r="S257" s="73"/>
      <c r="T257" s="73"/>
      <c r="U257" s="73"/>
      <c r="V257" s="73"/>
      <c r="W257" s="73"/>
      <c r="X257" s="73"/>
      <c r="Y257" s="73"/>
      <c r="Z257" s="73"/>
      <c r="AA257" s="73"/>
      <c r="AB257" s="73"/>
      <c r="AC257" s="73"/>
      <c r="AD257" s="73"/>
      <c r="AE257" s="73"/>
      <c r="AF257" s="73"/>
      <c r="AG257" s="73"/>
      <c r="AH257" s="73"/>
      <c r="AI257" s="73"/>
    </row>
    <row r="258" spans="1:35" ht="12.75" customHeight="1">
      <c r="A258" s="84"/>
      <c r="B258" s="29"/>
      <c r="C258" s="28"/>
      <c r="D258" s="28"/>
      <c r="E258" s="28"/>
      <c r="F258" s="85"/>
      <c r="G258" s="29"/>
      <c r="H258" s="29"/>
      <c r="I258" s="73"/>
      <c r="J258" s="73"/>
      <c r="K258" s="73"/>
      <c r="L258" s="73"/>
      <c r="M258" s="73"/>
      <c r="N258" s="73"/>
      <c r="O258" s="73"/>
      <c r="P258" s="73"/>
      <c r="Q258" s="73"/>
      <c r="R258" s="73"/>
      <c r="S258" s="73"/>
      <c r="T258" s="73"/>
      <c r="U258" s="73"/>
      <c r="V258" s="73"/>
      <c r="W258" s="73"/>
      <c r="X258" s="73"/>
      <c r="Y258" s="73"/>
      <c r="Z258" s="73"/>
      <c r="AA258" s="73"/>
      <c r="AB258" s="73"/>
      <c r="AC258" s="73"/>
      <c r="AD258" s="73"/>
      <c r="AE258" s="73"/>
      <c r="AF258" s="73"/>
      <c r="AG258" s="73"/>
      <c r="AH258" s="73"/>
      <c r="AI258" s="73"/>
    </row>
    <row r="259" spans="1:35" ht="12.75" customHeight="1">
      <c r="A259" s="84"/>
      <c r="B259" s="29"/>
      <c r="C259" s="28"/>
      <c r="D259" s="28"/>
      <c r="E259" s="28"/>
      <c r="F259" s="85"/>
      <c r="G259" s="29"/>
      <c r="H259" s="29"/>
      <c r="I259" s="73"/>
      <c r="J259" s="73"/>
      <c r="K259" s="73"/>
      <c r="L259" s="73"/>
      <c r="M259" s="73"/>
      <c r="N259" s="73"/>
      <c r="O259" s="73"/>
      <c r="P259" s="73"/>
      <c r="Q259" s="73"/>
      <c r="R259" s="73"/>
      <c r="S259" s="73"/>
      <c r="T259" s="73"/>
      <c r="U259" s="73"/>
      <c r="V259" s="73"/>
      <c r="W259" s="73"/>
      <c r="X259" s="73"/>
      <c r="Y259" s="73"/>
      <c r="Z259" s="73"/>
      <c r="AA259" s="73"/>
      <c r="AB259" s="73"/>
      <c r="AC259" s="73"/>
      <c r="AD259" s="73"/>
      <c r="AE259" s="73"/>
      <c r="AF259" s="73"/>
      <c r="AG259" s="73"/>
      <c r="AH259" s="73"/>
      <c r="AI259" s="73"/>
    </row>
    <row r="260" spans="1:35" ht="12.75" customHeight="1">
      <c r="A260" s="84"/>
      <c r="B260" s="29"/>
      <c r="C260" s="28"/>
      <c r="D260" s="28"/>
      <c r="E260" s="28"/>
      <c r="F260" s="85"/>
      <c r="G260" s="29"/>
      <c r="H260" s="29"/>
      <c r="I260" s="73"/>
      <c r="J260" s="73"/>
      <c r="K260" s="73"/>
      <c r="L260" s="73"/>
      <c r="M260" s="73"/>
      <c r="N260" s="73"/>
      <c r="O260" s="73"/>
      <c r="P260" s="73"/>
      <c r="Q260" s="73"/>
      <c r="R260" s="73"/>
      <c r="S260" s="73"/>
      <c r="T260" s="73"/>
      <c r="U260" s="73"/>
      <c r="V260" s="73"/>
      <c r="W260" s="73"/>
      <c r="X260" s="73"/>
      <c r="Y260" s="73"/>
      <c r="Z260" s="73"/>
      <c r="AA260" s="73"/>
      <c r="AB260" s="73"/>
      <c r="AC260" s="73"/>
      <c r="AD260" s="73"/>
      <c r="AE260" s="73"/>
      <c r="AF260" s="73"/>
      <c r="AG260" s="73"/>
      <c r="AH260" s="73"/>
      <c r="AI260" s="73"/>
    </row>
    <row r="261" spans="1:35" ht="12.75" customHeight="1">
      <c r="A261" s="84"/>
      <c r="B261" s="29"/>
      <c r="C261" s="28"/>
      <c r="D261" s="28"/>
      <c r="E261" s="28"/>
      <c r="F261" s="85"/>
      <c r="G261" s="29"/>
      <c r="H261" s="29"/>
      <c r="I261" s="73"/>
      <c r="J261" s="73"/>
      <c r="K261" s="73"/>
      <c r="L261" s="73"/>
      <c r="M261" s="73"/>
      <c r="N261" s="73"/>
      <c r="O261" s="73"/>
      <c r="P261" s="73"/>
      <c r="Q261" s="73"/>
      <c r="R261" s="73"/>
      <c r="S261" s="73"/>
      <c r="T261" s="73"/>
      <c r="U261" s="73"/>
      <c r="V261" s="73"/>
      <c r="W261" s="73"/>
      <c r="X261" s="73"/>
      <c r="Y261" s="73"/>
      <c r="Z261" s="73"/>
      <c r="AA261" s="73"/>
      <c r="AB261" s="73"/>
      <c r="AC261" s="73"/>
      <c r="AD261" s="73"/>
      <c r="AE261" s="73"/>
      <c r="AF261" s="73"/>
      <c r="AG261" s="73"/>
      <c r="AH261" s="73"/>
      <c r="AI261" s="73"/>
    </row>
    <row r="262" spans="1:35" ht="12.75" customHeight="1">
      <c r="A262" s="84"/>
      <c r="B262" s="29"/>
      <c r="C262" s="28"/>
      <c r="D262" s="28"/>
      <c r="E262" s="28"/>
      <c r="F262" s="85"/>
      <c r="G262" s="29"/>
      <c r="H262" s="29"/>
      <c r="I262" s="73"/>
      <c r="J262" s="73"/>
      <c r="K262" s="73"/>
      <c r="L262" s="73"/>
      <c r="M262" s="73"/>
      <c r="N262" s="73"/>
      <c r="O262" s="73"/>
      <c r="P262" s="73"/>
      <c r="Q262" s="73"/>
      <c r="R262" s="73"/>
      <c r="S262" s="73"/>
      <c r="T262" s="73"/>
      <c r="U262" s="73"/>
      <c r="V262" s="73"/>
      <c r="W262" s="73"/>
      <c r="X262" s="73"/>
      <c r="Y262" s="73"/>
      <c r="Z262" s="73"/>
      <c r="AA262" s="73"/>
      <c r="AB262" s="73"/>
      <c r="AC262" s="73"/>
      <c r="AD262" s="73"/>
      <c r="AE262" s="73"/>
      <c r="AF262" s="73"/>
      <c r="AG262" s="73"/>
      <c r="AH262" s="73"/>
      <c r="AI262" s="73"/>
    </row>
    <row r="263" spans="1:35" ht="12.75" customHeight="1">
      <c r="A263" s="84"/>
      <c r="B263" s="29"/>
      <c r="C263" s="28"/>
      <c r="D263" s="28"/>
      <c r="E263" s="28"/>
      <c r="F263" s="85"/>
      <c r="G263" s="29"/>
      <c r="H263" s="29"/>
      <c r="I263" s="73"/>
      <c r="J263" s="73"/>
      <c r="K263" s="73"/>
      <c r="L263" s="73"/>
      <c r="M263" s="73"/>
      <c r="N263" s="73"/>
      <c r="O263" s="73"/>
      <c r="P263" s="73"/>
      <c r="Q263" s="73"/>
      <c r="R263" s="73"/>
      <c r="S263" s="73"/>
      <c r="T263" s="73"/>
      <c r="U263" s="73"/>
      <c r="V263" s="73"/>
      <c r="W263" s="73"/>
      <c r="X263" s="73"/>
      <c r="Y263" s="73"/>
      <c r="Z263" s="73"/>
      <c r="AA263" s="73"/>
      <c r="AB263" s="73"/>
      <c r="AC263" s="73"/>
      <c r="AD263" s="73"/>
      <c r="AE263" s="73"/>
      <c r="AF263" s="73"/>
      <c r="AG263" s="73"/>
      <c r="AH263" s="73"/>
      <c r="AI263" s="73"/>
    </row>
    <row r="264" spans="1:35" ht="12.75" customHeight="1">
      <c r="A264" s="84"/>
      <c r="B264" s="29"/>
      <c r="C264" s="28"/>
      <c r="D264" s="28"/>
      <c r="E264" s="28"/>
      <c r="F264" s="85"/>
      <c r="G264" s="29"/>
      <c r="H264" s="29"/>
      <c r="I264" s="73"/>
      <c r="J264" s="73"/>
      <c r="K264" s="73"/>
      <c r="L264" s="73"/>
      <c r="M264" s="73"/>
      <c r="N264" s="73"/>
      <c r="O264" s="73"/>
      <c r="P264" s="73"/>
      <c r="Q264" s="73"/>
      <c r="R264" s="73"/>
      <c r="S264" s="73"/>
      <c r="T264" s="73"/>
      <c r="U264" s="73"/>
      <c r="V264" s="73"/>
      <c r="W264" s="73"/>
      <c r="X264" s="73"/>
      <c r="Y264" s="73"/>
      <c r="Z264" s="73"/>
      <c r="AA264" s="73"/>
      <c r="AB264" s="73"/>
      <c r="AC264" s="73"/>
      <c r="AD264" s="73"/>
      <c r="AE264" s="73"/>
      <c r="AF264" s="73"/>
      <c r="AG264" s="73"/>
      <c r="AH264" s="73"/>
      <c r="AI264" s="73"/>
    </row>
    <row r="265" spans="1:35" ht="12.75" customHeight="1">
      <c r="A265" s="84"/>
      <c r="B265" s="29"/>
      <c r="C265" s="28"/>
      <c r="D265" s="28"/>
      <c r="E265" s="28"/>
      <c r="F265" s="85"/>
      <c r="G265" s="29"/>
      <c r="H265" s="29"/>
      <c r="I265" s="73"/>
      <c r="J265" s="73"/>
      <c r="K265" s="73"/>
      <c r="L265" s="73"/>
      <c r="M265" s="73"/>
      <c r="N265" s="73"/>
      <c r="O265" s="73"/>
      <c r="P265" s="73"/>
      <c r="Q265" s="73"/>
      <c r="R265" s="73"/>
      <c r="S265" s="73"/>
      <c r="T265" s="73"/>
      <c r="U265" s="73"/>
      <c r="V265" s="73"/>
      <c r="W265" s="73"/>
      <c r="X265" s="73"/>
      <c r="Y265" s="73"/>
      <c r="Z265" s="73"/>
      <c r="AA265" s="73"/>
      <c r="AB265" s="73"/>
      <c r="AC265" s="73"/>
      <c r="AD265" s="73"/>
      <c r="AE265" s="73"/>
      <c r="AF265" s="73"/>
      <c r="AG265" s="73"/>
      <c r="AH265" s="73"/>
      <c r="AI265" s="73"/>
    </row>
    <row r="266" spans="1:35" ht="12.75" customHeight="1">
      <c r="A266" s="84"/>
      <c r="B266" s="29"/>
      <c r="C266" s="28"/>
      <c r="D266" s="28"/>
      <c r="E266" s="28"/>
      <c r="F266" s="85"/>
      <c r="G266" s="29"/>
      <c r="H266" s="29"/>
      <c r="I266" s="73"/>
      <c r="J266" s="73"/>
      <c r="K266" s="73"/>
      <c r="L266" s="73"/>
      <c r="M266" s="73"/>
      <c r="N266" s="73"/>
      <c r="O266" s="73"/>
      <c r="P266" s="73"/>
      <c r="Q266" s="73"/>
      <c r="R266" s="73"/>
      <c r="S266" s="73"/>
      <c r="T266" s="73"/>
      <c r="U266" s="73"/>
      <c r="V266" s="73"/>
      <c r="W266" s="73"/>
      <c r="X266" s="73"/>
      <c r="Y266" s="73"/>
      <c r="Z266" s="73"/>
      <c r="AA266" s="73"/>
      <c r="AB266" s="73"/>
      <c r="AC266" s="73"/>
      <c r="AD266" s="73"/>
      <c r="AE266" s="73"/>
      <c r="AF266" s="73"/>
      <c r="AG266" s="73"/>
      <c r="AH266" s="73"/>
      <c r="AI266" s="73"/>
    </row>
    <row r="267" spans="1:35" ht="12.75" customHeight="1">
      <c r="A267" s="84"/>
      <c r="B267" s="29"/>
      <c r="C267" s="28"/>
      <c r="D267" s="28"/>
      <c r="E267" s="28"/>
      <c r="F267" s="85"/>
      <c r="G267" s="29"/>
      <c r="H267" s="29"/>
      <c r="I267" s="73"/>
      <c r="J267" s="73"/>
      <c r="K267" s="73"/>
      <c r="L267" s="73"/>
      <c r="M267" s="73"/>
      <c r="N267" s="73"/>
      <c r="O267" s="73"/>
      <c r="P267" s="73"/>
      <c r="Q267" s="73"/>
      <c r="R267" s="73"/>
      <c r="S267" s="73"/>
      <c r="T267" s="73"/>
      <c r="U267" s="73"/>
      <c r="V267" s="73"/>
      <c r="W267" s="73"/>
      <c r="X267" s="73"/>
      <c r="Y267" s="73"/>
      <c r="Z267" s="73"/>
      <c r="AA267" s="73"/>
      <c r="AB267" s="73"/>
      <c r="AC267" s="73"/>
      <c r="AD267" s="73"/>
      <c r="AE267" s="73"/>
      <c r="AF267" s="73"/>
      <c r="AG267" s="73"/>
      <c r="AH267" s="73"/>
      <c r="AI267" s="73"/>
    </row>
    <row r="268" spans="1:35" ht="12.75" customHeight="1">
      <c r="A268" s="84"/>
      <c r="B268" s="29"/>
      <c r="C268" s="28"/>
      <c r="D268" s="28"/>
      <c r="E268" s="28"/>
      <c r="F268" s="85"/>
      <c r="G268" s="29"/>
      <c r="H268" s="29"/>
      <c r="I268" s="73"/>
      <c r="J268" s="73"/>
      <c r="K268" s="73"/>
      <c r="L268" s="73"/>
      <c r="M268" s="73"/>
      <c r="N268" s="73"/>
      <c r="O268" s="73"/>
      <c r="P268" s="73"/>
      <c r="Q268" s="73"/>
      <c r="R268" s="73"/>
      <c r="S268" s="73"/>
      <c r="T268" s="73"/>
      <c r="U268" s="73"/>
      <c r="V268" s="73"/>
      <c r="W268" s="73"/>
      <c r="X268" s="73"/>
      <c r="Y268" s="73"/>
      <c r="Z268" s="73"/>
      <c r="AA268" s="73"/>
      <c r="AB268" s="73"/>
      <c r="AC268" s="73"/>
      <c r="AD268" s="73"/>
      <c r="AE268" s="73"/>
      <c r="AF268" s="73"/>
      <c r="AG268" s="73"/>
      <c r="AH268" s="73"/>
      <c r="AI268" s="73"/>
    </row>
    <row r="269" spans="1:35" ht="12.75" customHeight="1">
      <c r="A269" s="84"/>
      <c r="B269" s="29"/>
      <c r="C269" s="28"/>
      <c r="D269" s="28"/>
      <c r="E269" s="28"/>
      <c r="F269" s="85"/>
      <c r="G269" s="29"/>
      <c r="H269" s="29"/>
      <c r="I269" s="73"/>
      <c r="J269" s="73"/>
      <c r="K269" s="73"/>
      <c r="L269" s="73"/>
      <c r="M269" s="73"/>
      <c r="N269" s="73"/>
      <c r="O269" s="73"/>
      <c r="P269" s="73"/>
      <c r="Q269" s="73"/>
      <c r="R269" s="73"/>
      <c r="S269" s="73"/>
      <c r="T269" s="73"/>
      <c r="U269" s="73"/>
      <c r="V269" s="73"/>
      <c r="W269" s="73"/>
      <c r="X269" s="73"/>
      <c r="Y269" s="73"/>
      <c r="Z269" s="73"/>
      <c r="AA269" s="73"/>
      <c r="AB269" s="73"/>
      <c r="AC269" s="73"/>
      <c r="AD269" s="73"/>
      <c r="AE269" s="73"/>
      <c r="AF269" s="73"/>
      <c r="AG269" s="73"/>
      <c r="AH269" s="73"/>
      <c r="AI269" s="73"/>
    </row>
    <row r="270" spans="1:35" ht="12.75" customHeight="1">
      <c r="A270" s="84"/>
      <c r="B270" s="29"/>
      <c r="C270" s="28"/>
      <c r="D270" s="28"/>
      <c r="E270" s="28"/>
      <c r="F270" s="85"/>
      <c r="G270" s="29"/>
      <c r="H270" s="29"/>
      <c r="I270" s="73"/>
      <c r="J270" s="73"/>
      <c r="K270" s="73"/>
      <c r="L270" s="73"/>
      <c r="M270" s="73"/>
      <c r="N270" s="73"/>
      <c r="O270" s="73"/>
      <c r="P270" s="73"/>
      <c r="Q270" s="73"/>
      <c r="R270" s="73"/>
      <c r="S270" s="73"/>
      <c r="T270" s="73"/>
      <c r="U270" s="73"/>
      <c r="V270" s="73"/>
      <c r="W270" s="73"/>
      <c r="X270" s="73"/>
      <c r="Y270" s="73"/>
      <c r="Z270" s="73"/>
      <c r="AA270" s="73"/>
      <c r="AB270" s="73"/>
      <c r="AC270" s="73"/>
      <c r="AD270" s="73"/>
      <c r="AE270" s="73"/>
      <c r="AF270" s="73"/>
      <c r="AG270" s="73"/>
      <c r="AH270" s="73"/>
      <c r="AI270" s="73"/>
    </row>
    <row r="271" spans="1:35" ht="12.75" customHeight="1">
      <c r="A271" s="84"/>
      <c r="B271" s="29"/>
      <c r="C271" s="28"/>
      <c r="D271" s="28"/>
      <c r="E271" s="28"/>
      <c r="F271" s="85"/>
      <c r="G271" s="29"/>
      <c r="H271" s="86"/>
      <c r="I271" s="73"/>
      <c r="J271" s="73"/>
      <c r="K271" s="73"/>
      <c r="L271" s="73"/>
      <c r="M271" s="73"/>
      <c r="N271" s="73"/>
      <c r="O271" s="73"/>
      <c r="P271" s="73"/>
      <c r="Q271" s="73"/>
      <c r="R271" s="73"/>
      <c r="S271" s="73"/>
      <c r="T271" s="73"/>
      <c r="U271" s="73"/>
      <c r="V271" s="73"/>
      <c r="W271" s="73"/>
      <c r="X271" s="73"/>
      <c r="Y271" s="73"/>
      <c r="Z271" s="73"/>
      <c r="AA271" s="73"/>
      <c r="AB271" s="73"/>
      <c r="AC271" s="73"/>
      <c r="AD271" s="73"/>
      <c r="AE271" s="73"/>
      <c r="AF271" s="73"/>
      <c r="AG271" s="73"/>
      <c r="AH271" s="73"/>
      <c r="AI271" s="73"/>
    </row>
    <row r="272" spans="1:35" ht="12.75" customHeight="1">
      <c r="A272" s="84"/>
      <c r="B272" s="29"/>
      <c r="C272" s="28"/>
      <c r="D272" s="28"/>
      <c r="E272" s="28"/>
      <c r="F272" s="85"/>
      <c r="G272" s="29"/>
      <c r="H272" s="86"/>
      <c r="I272" s="73"/>
      <c r="J272" s="73"/>
      <c r="K272" s="73"/>
      <c r="L272" s="73"/>
      <c r="M272" s="73"/>
      <c r="N272" s="73"/>
      <c r="O272" s="73"/>
      <c r="P272" s="73"/>
      <c r="Q272" s="73"/>
      <c r="R272" s="73"/>
      <c r="S272" s="73"/>
      <c r="T272" s="73"/>
      <c r="U272" s="73"/>
      <c r="V272" s="73"/>
      <c r="W272" s="73"/>
      <c r="X272" s="73"/>
      <c r="Y272" s="73"/>
      <c r="Z272" s="73"/>
      <c r="AA272" s="73"/>
      <c r="AB272" s="73"/>
      <c r="AC272" s="73"/>
      <c r="AD272" s="73"/>
      <c r="AE272" s="73"/>
      <c r="AF272" s="73"/>
      <c r="AG272" s="73"/>
      <c r="AH272" s="73"/>
      <c r="AI272" s="73"/>
    </row>
    <row r="273" spans="1:35" ht="12.75" customHeight="1">
      <c r="A273" s="84"/>
      <c r="B273" s="29"/>
      <c r="C273" s="28"/>
      <c r="D273" s="28"/>
      <c r="E273" s="28"/>
      <c r="F273" s="85"/>
      <c r="G273" s="29"/>
      <c r="H273" s="86"/>
      <c r="I273" s="73"/>
      <c r="J273" s="73"/>
      <c r="K273" s="73"/>
      <c r="L273" s="73"/>
      <c r="M273" s="73"/>
      <c r="N273" s="73"/>
      <c r="O273" s="73"/>
      <c r="P273" s="73"/>
      <c r="Q273" s="73"/>
      <c r="R273" s="73"/>
      <c r="S273" s="73"/>
      <c r="T273" s="73"/>
      <c r="U273" s="73"/>
      <c r="V273" s="73"/>
      <c r="W273" s="73"/>
      <c r="X273" s="73"/>
      <c r="Y273" s="73"/>
      <c r="Z273" s="73"/>
      <c r="AA273" s="73"/>
      <c r="AB273" s="73"/>
      <c r="AC273" s="73"/>
      <c r="AD273" s="73"/>
      <c r="AE273" s="73"/>
      <c r="AF273" s="73"/>
      <c r="AG273" s="73"/>
      <c r="AH273" s="73"/>
      <c r="AI273" s="73"/>
    </row>
    <row r="274" spans="1:35" ht="12.75" customHeight="1">
      <c r="A274" s="84"/>
      <c r="B274" s="29"/>
      <c r="C274" s="28"/>
      <c r="D274" s="28"/>
      <c r="E274" s="28"/>
      <c r="F274" s="85"/>
      <c r="G274" s="29"/>
      <c r="H274" s="86"/>
      <c r="I274" s="73"/>
      <c r="J274" s="73"/>
      <c r="K274" s="73"/>
      <c r="L274" s="73"/>
      <c r="M274" s="73"/>
      <c r="N274" s="73"/>
      <c r="O274" s="73"/>
      <c r="P274" s="73"/>
      <c r="Q274" s="73"/>
      <c r="R274" s="73"/>
      <c r="S274" s="73"/>
      <c r="T274" s="73"/>
      <c r="U274" s="73"/>
      <c r="V274" s="73"/>
      <c r="W274" s="73"/>
      <c r="X274" s="73"/>
      <c r="Y274" s="73"/>
      <c r="Z274" s="73"/>
      <c r="AA274" s="73"/>
      <c r="AB274" s="73"/>
      <c r="AC274" s="73"/>
      <c r="AD274" s="73"/>
      <c r="AE274" s="73"/>
      <c r="AF274" s="73"/>
      <c r="AG274" s="73"/>
      <c r="AH274" s="73"/>
      <c r="AI274" s="73"/>
    </row>
    <row r="275" spans="1:35" ht="12.75" customHeight="1">
      <c r="A275" s="84"/>
      <c r="B275" s="29"/>
      <c r="C275" s="28"/>
      <c r="D275" s="28"/>
      <c r="E275" s="28"/>
      <c r="F275" s="85"/>
      <c r="G275" s="29"/>
      <c r="H275" s="86"/>
      <c r="I275" s="73"/>
      <c r="J275" s="73"/>
      <c r="K275" s="73"/>
      <c r="L275" s="73"/>
      <c r="M275" s="73"/>
      <c r="N275" s="73"/>
      <c r="O275" s="73"/>
      <c r="P275" s="73"/>
      <c r="Q275" s="73"/>
      <c r="R275" s="73"/>
      <c r="S275" s="73"/>
      <c r="T275" s="73"/>
      <c r="U275" s="73"/>
      <c r="V275" s="73"/>
      <c r="W275" s="73"/>
      <c r="X275" s="73"/>
      <c r="Y275" s="73"/>
      <c r="Z275" s="73"/>
      <c r="AA275" s="73"/>
      <c r="AB275" s="73"/>
      <c r="AC275" s="73"/>
      <c r="AD275" s="73"/>
      <c r="AE275" s="73"/>
      <c r="AF275" s="73"/>
      <c r="AG275" s="73"/>
      <c r="AH275" s="73"/>
      <c r="AI275" s="73"/>
    </row>
    <row r="276" spans="1:35" ht="12.75" customHeight="1">
      <c r="A276" s="84"/>
      <c r="B276" s="29"/>
      <c r="C276" s="28"/>
      <c r="D276" s="28"/>
      <c r="E276" s="28"/>
      <c r="F276" s="85"/>
      <c r="G276" s="29"/>
      <c r="H276" s="86"/>
      <c r="I276" s="73"/>
      <c r="J276" s="73"/>
      <c r="K276" s="73"/>
      <c r="L276" s="73"/>
      <c r="M276" s="73"/>
      <c r="N276" s="73"/>
      <c r="O276" s="73"/>
      <c r="P276" s="73"/>
      <c r="Q276" s="73"/>
      <c r="R276" s="73"/>
      <c r="S276" s="73"/>
      <c r="T276" s="73"/>
      <c r="U276" s="73"/>
      <c r="V276" s="73"/>
      <c r="W276" s="73"/>
      <c r="X276" s="73"/>
      <c r="Y276" s="73"/>
      <c r="Z276" s="73"/>
      <c r="AA276" s="73"/>
      <c r="AB276" s="73"/>
      <c r="AC276" s="73"/>
      <c r="AD276" s="73"/>
      <c r="AE276" s="73"/>
      <c r="AF276" s="73"/>
      <c r="AG276" s="73"/>
      <c r="AH276" s="73"/>
      <c r="AI276" s="73"/>
    </row>
    <row r="277" spans="1:35" ht="12.75" customHeight="1">
      <c r="A277" s="84"/>
      <c r="B277" s="29"/>
      <c r="C277" s="28"/>
      <c r="D277" s="28"/>
      <c r="E277" s="28"/>
      <c r="F277" s="85"/>
      <c r="G277" s="29"/>
      <c r="H277" s="86"/>
      <c r="I277" s="73"/>
      <c r="J277" s="73"/>
      <c r="K277" s="73"/>
      <c r="L277" s="73"/>
      <c r="M277" s="73"/>
      <c r="N277" s="73"/>
      <c r="O277" s="73"/>
      <c r="P277" s="73"/>
      <c r="Q277" s="73"/>
      <c r="R277" s="73"/>
      <c r="S277" s="73"/>
      <c r="T277" s="73"/>
      <c r="U277" s="73"/>
      <c r="V277" s="73"/>
      <c r="W277" s="73"/>
      <c r="X277" s="73"/>
      <c r="Y277" s="73"/>
      <c r="Z277" s="73"/>
      <c r="AA277" s="73"/>
      <c r="AB277" s="73"/>
      <c r="AC277" s="73"/>
      <c r="AD277" s="73"/>
      <c r="AE277" s="73"/>
      <c r="AF277" s="73"/>
      <c r="AG277" s="73"/>
      <c r="AH277" s="73"/>
      <c r="AI277" s="73"/>
    </row>
    <row r="278" spans="1:35" ht="12.75" customHeight="1">
      <c r="A278" s="84"/>
      <c r="B278" s="29"/>
      <c r="C278" s="28"/>
      <c r="D278" s="28"/>
      <c r="E278" s="28"/>
      <c r="F278" s="85"/>
      <c r="G278" s="29"/>
      <c r="H278" s="86"/>
      <c r="I278" s="73"/>
      <c r="J278" s="73"/>
      <c r="K278" s="73"/>
      <c r="L278" s="73"/>
      <c r="M278" s="73"/>
      <c r="N278" s="73"/>
      <c r="O278" s="73"/>
      <c r="P278" s="73"/>
      <c r="Q278" s="73"/>
      <c r="R278" s="73"/>
      <c r="S278" s="73"/>
      <c r="T278" s="73"/>
      <c r="U278" s="73"/>
      <c r="V278" s="73"/>
      <c r="W278" s="73"/>
      <c r="X278" s="73"/>
      <c r="Y278" s="73"/>
      <c r="Z278" s="73"/>
      <c r="AA278" s="73"/>
      <c r="AB278" s="73"/>
      <c r="AC278" s="73"/>
      <c r="AD278" s="73"/>
      <c r="AE278" s="73"/>
      <c r="AF278" s="73"/>
      <c r="AG278" s="73"/>
      <c r="AH278" s="73"/>
      <c r="AI278" s="73"/>
    </row>
    <row r="279" spans="1:35" ht="12.75" customHeight="1">
      <c r="A279" s="84"/>
      <c r="B279" s="29"/>
      <c r="C279" s="28"/>
      <c r="D279" s="28"/>
      <c r="E279" s="28"/>
      <c r="F279" s="85"/>
      <c r="G279" s="29"/>
      <c r="H279" s="86"/>
      <c r="I279" s="73"/>
      <c r="J279" s="73"/>
      <c r="K279" s="73"/>
      <c r="L279" s="73"/>
      <c r="M279" s="73"/>
      <c r="N279" s="73"/>
      <c r="O279" s="73"/>
      <c r="P279" s="73"/>
      <c r="Q279" s="73"/>
      <c r="R279" s="73"/>
      <c r="S279" s="73"/>
      <c r="T279" s="73"/>
      <c r="U279" s="73"/>
      <c r="V279" s="73"/>
      <c r="W279" s="73"/>
      <c r="X279" s="73"/>
      <c r="Y279" s="73"/>
      <c r="Z279" s="73"/>
      <c r="AA279" s="73"/>
      <c r="AB279" s="73"/>
      <c r="AC279" s="73"/>
      <c r="AD279" s="73"/>
      <c r="AE279" s="73"/>
      <c r="AF279" s="73"/>
      <c r="AG279" s="73"/>
      <c r="AH279" s="73"/>
      <c r="AI279" s="73"/>
    </row>
    <row r="280" spans="1:35" ht="12.75" customHeight="1">
      <c r="A280" s="84"/>
      <c r="B280" s="29"/>
      <c r="C280" s="28"/>
      <c r="D280" s="28"/>
      <c r="E280" s="28"/>
      <c r="F280" s="85"/>
      <c r="G280" s="29"/>
      <c r="H280" s="86"/>
      <c r="I280" s="73"/>
      <c r="J280" s="73"/>
      <c r="K280" s="73"/>
      <c r="L280" s="73"/>
      <c r="M280" s="73"/>
      <c r="N280" s="73"/>
      <c r="O280" s="73"/>
      <c r="P280" s="73"/>
      <c r="Q280" s="73"/>
      <c r="R280" s="73"/>
      <c r="S280" s="73"/>
      <c r="T280" s="73"/>
      <c r="U280" s="73"/>
      <c r="V280" s="73"/>
      <c r="W280" s="73"/>
      <c r="X280" s="73"/>
      <c r="Y280" s="73"/>
      <c r="Z280" s="73"/>
      <c r="AA280" s="73"/>
      <c r="AB280" s="73"/>
      <c r="AC280" s="73"/>
      <c r="AD280" s="73"/>
      <c r="AE280" s="73"/>
      <c r="AF280" s="73"/>
      <c r="AG280" s="73"/>
      <c r="AH280" s="73"/>
      <c r="AI280" s="73"/>
    </row>
    <row r="281" spans="1:35" ht="12.75" customHeight="1">
      <c r="A281" s="84"/>
      <c r="B281" s="29"/>
      <c r="C281" s="28"/>
      <c r="D281" s="28"/>
      <c r="E281" s="28"/>
      <c r="F281" s="85"/>
      <c r="G281" s="29"/>
      <c r="H281" s="86"/>
      <c r="I281" s="73"/>
      <c r="J281" s="73"/>
      <c r="K281" s="73"/>
      <c r="L281" s="73"/>
      <c r="M281" s="73"/>
      <c r="N281" s="73"/>
      <c r="O281" s="73"/>
      <c r="P281" s="73"/>
      <c r="Q281" s="73"/>
      <c r="R281" s="73"/>
      <c r="S281" s="73"/>
      <c r="T281" s="73"/>
      <c r="U281" s="73"/>
      <c r="V281" s="73"/>
      <c r="W281" s="73"/>
      <c r="X281" s="73"/>
      <c r="Y281" s="73"/>
      <c r="Z281" s="73"/>
      <c r="AA281" s="73"/>
      <c r="AB281" s="73"/>
      <c r="AC281" s="73"/>
      <c r="AD281" s="73"/>
      <c r="AE281" s="73"/>
      <c r="AF281" s="73"/>
      <c r="AG281" s="73"/>
      <c r="AH281" s="73"/>
      <c r="AI281" s="73"/>
    </row>
    <row r="282" spans="1:35" ht="12.75" customHeight="1">
      <c r="A282" s="84"/>
      <c r="B282" s="29"/>
      <c r="C282" s="28"/>
      <c r="D282" s="28"/>
      <c r="E282" s="28"/>
      <c r="F282" s="85"/>
      <c r="G282" s="29"/>
      <c r="H282" s="86"/>
      <c r="I282" s="73"/>
      <c r="J282" s="73"/>
      <c r="K282" s="73"/>
      <c r="L282" s="73"/>
      <c r="M282" s="73"/>
      <c r="N282" s="73"/>
      <c r="O282" s="73"/>
      <c r="P282" s="73"/>
      <c r="Q282" s="73"/>
      <c r="R282" s="73"/>
      <c r="S282" s="73"/>
      <c r="T282" s="73"/>
      <c r="U282" s="73"/>
      <c r="V282" s="73"/>
      <c r="W282" s="73"/>
      <c r="X282" s="73"/>
      <c r="Y282" s="73"/>
      <c r="Z282" s="73"/>
      <c r="AA282" s="73"/>
      <c r="AB282" s="73"/>
      <c r="AC282" s="73"/>
      <c r="AD282" s="73"/>
      <c r="AE282" s="73"/>
      <c r="AF282" s="73"/>
      <c r="AG282" s="73"/>
      <c r="AH282" s="73"/>
      <c r="AI282" s="73"/>
    </row>
    <row r="283" spans="1:35" ht="12.75" customHeight="1">
      <c r="A283" s="84"/>
      <c r="B283" s="29"/>
      <c r="C283" s="28"/>
      <c r="D283" s="28"/>
      <c r="E283" s="28"/>
      <c r="F283" s="85"/>
      <c r="G283" s="29"/>
      <c r="H283" s="86"/>
      <c r="I283" s="73"/>
      <c r="J283" s="73"/>
      <c r="K283" s="73"/>
      <c r="L283" s="73"/>
      <c r="M283" s="73"/>
      <c r="N283" s="73"/>
      <c r="O283" s="73"/>
      <c r="P283" s="73"/>
      <c r="Q283" s="73"/>
      <c r="R283" s="73"/>
      <c r="S283" s="73"/>
      <c r="T283" s="73"/>
      <c r="U283" s="73"/>
      <c r="V283" s="73"/>
      <c r="W283" s="73"/>
      <c r="X283" s="73"/>
      <c r="Y283" s="73"/>
      <c r="Z283" s="73"/>
      <c r="AA283" s="73"/>
      <c r="AB283" s="73"/>
      <c r="AC283" s="73"/>
      <c r="AD283" s="73"/>
      <c r="AE283" s="73"/>
      <c r="AF283" s="73"/>
      <c r="AG283" s="73"/>
      <c r="AH283" s="73"/>
      <c r="AI283" s="73"/>
    </row>
    <row r="284" spans="1:35" ht="12.75" customHeight="1">
      <c r="A284" s="84"/>
      <c r="B284" s="29"/>
      <c r="C284" s="28"/>
      <c r="D284" s="28"/>
      <c r="E284" s="28"/>
      <c r="F284" s="85"/>
      <c r="G284" s="29"/>
      <c r="H284" s="86"/>
      <c r="I284" s="73"/>
      <c r="J284" s="73"/>
      <c r="K284" s="73"/>
      <c r="L284" s="73"/>
      <c r="M284" s="73"/>
      <c r="N284" s="73"/>
      <c r="O284" s="73"/>
      <c r="P284" s="73"/>
      <c r="Q284" s="73"/>
      <c r="R284" s="73"/>
      <c r="S284" s="73"/>
      <c r="T284" s="73"/>
      <c r="U284" s="73"/>
      <c r="V284" s="73"/>
      <c r="W284" s="73"/>
      <c r="X284" s="73"/>
      <c r="Y284" s="73"/>
      <c r="Z284" s="73"/>
      <c r="AA284" s="73"/>
      <c r="AB284" s="73"/>
      <c r="AC284" s="73"/>
      <c r="AD284" s="73"/>
      <c r="AE284" s="73"/>
      <c r="AF284" s="73"/>
      <c r="AG284" s="73"/>
      <c r="AH284" s="73"/>
      <c r="AI284" s="73"/>
    </row>
    <row r="285" spans="1:35" ht="12.75" customHeight="1">
      <c r="A285" s="84"/>
      <c r="B285" s="29"/>
      <c r="C285" s="28"/>
      <c r="D285" s="28"/>
      <c r="E285" s="28"/>
      <c r="F285" s="85"/>
      <c r="G285" s="29"/>
      <c r="H285" s="86"/>
      <c r="I285" s="73"/>
      <c r="J285" s="73"/>
      <c r="K285" s="73"/>
      <c r="L285" s="73"/>
      <c r="M285" s="73"/>
      <c r="N285" s="73"/>
      <c r="O285" s="73"/>
      <c r="P285" s="73"/>
      <c r="Q285" s="73"/>
      <c r="R285" s="73"/>
      <c r="S285" s="73"/>
      <c r="T285" s="73"/>
      <c r="U285" s="73"/>
      <c r="V285" s="73"/>
      <c r="W285" s="73"/>
      <c r="X285" s="73"/>
      <c r="Y285" s="73"/>
      <c r="Z285" s="73"/>
      <c r="AA285" s="73"/>
      <c r="AB285" s="73"/>
      <c r="AC285" s="73"/>
      <c r="AD285" s="73"/>
      <c r="AE285" s="73"/>
      <c r="AF285" s="73"/>
      <c r="AG285" s="73"/>
      <c r="AH285" s="73"/>
      <c r="AI285" s="73"/>
    </row>
    <row r="286" spans="1:35" ht="12.75" customHeight="1">
      <c r="A286" s="84"/>
      <c r="B286" s="29"/>
      <c r="C286" s="28"/>
      <c r="D286" s="28"/>
      <c r="E286" s="28"/>
      <c r="F286" s="85"/>
      <c r="G286" s="29"/>
      <c r="H286" s="86"/>
      <c r="I286" s="73"/>
      <c r="J286" s="73"/>
      <c r="K286" s="73"/>
      <c r="L286" s="73"/>
      <c r="M286" s="73"/>
      <c r="N286" s="73"/>
      <c r="O286" s="73"/>
      <c r="P286" s="73"/>
      <c r="Q286" s="73"/>
      <c r="R286" s="73"/>
      <c r="S286" s="73"/>
      <c r="T286" s="73"/>
      <c r="U286" s="73"/>
      <c r="V286" s="73"/>
      <c r="W286" s="73"/>
      <c r="X286" s="73"/>
      <c r="Y286" s="73"/>
      <c r="Z286" s="73"/>
      <c r="AA286" s="73"/>
      <c r="AB286" s="73"/>
      <c r="AC286" s="73"/>
      <c r="AD286" s="73"/>
      <c r="AE286" s="73"/>
      <c r="AF286" s="73"/>
      <c r="AG286" s="73"/>
      <c r="AH286" s="73"/>
      <c r="AI286" s="73"/>
    </row>
    <row r="287" spans="1:35" ht="12.75" customHeight="1">
      <c r="A287" s="84"/>
      <c r="B287" s="29"/>
      <c r="C287" s="28"/>
      <c r="D287" s="28"/>
      <c r="E287" s="28"/>
      <c r="F287" s="85"/>
      <c r="G287" s="29"/>
      <c r="H287" s="86"/>
      <c r="I287" s="73"/>
      <c r="J287" s="73"/>
      <c r="K287" s="73"/>
      <c r="L287" s="73"/>
      <c r="M287" s="73"/>
      <c r="N287" s="73"/>
      <c r="O287" s="73"/>
      <c r="P287" s="73"/>
      <c r="Q287" s="73"/>
      <c r="R287" s="73"/>
      <c r="S287" s="73"/>
      <c r="T287" s="73"/>
      <c r="U287" s="73"/>
      <c r="V287" s="73"/>
      <c r="W287" s="73"/>
      <c r="X287" s="73"/>
      <c r="Y287" s="73"/>
      <c r="Z287" s="73"/>
      <c r="AA287" s="73"/>
      <c r="AB287" s="73"/>
      <c r="AC287" s="73"/>
      <c r="AD287" s="73"/>
      <c r="AE287" s="73"/>
      <c r="AF287" s="73"/>
      <c r="AG287" s="73"/>
      <c r="AH287" s="73"/>
      <c r="AI287" s="73"/>
    </row>
    <row r="288" spans="1:35" ht="12.75" customHeight="1">
      <c r="A288" s="84"/>
      <c r="B288" s="29"/>
      <c r="C288" s="28"/>
      <c r="D288" s="28"/>
      <c r="E288" s="28"/>
      <c r="F288" s="85"/>
      <c r="G288" s="29"/>
      <c r="H288" s="86"/>
      <c r="I288" s="73"/>
      <c r="J288" s="73"/>
      <c r="K288" s="73"/>
      <c r="L288" s="73"/>
      <c r="M288" s="73"/>
      <c r="N288" s="73"/>
      <c r="O288" s="73"/>
      <c r="P288" s="73"/>
      <c r="Q288" s="73"/>
      <c r="R288" s="73"/>
      <c r="S288" s="73"/>
      <c r="T288" s="73"/>
      <c r="U288" s="73"/>
      <c r="V288" s="73"/>
      <c r="W288" s="73"/>
      <c r="X288" s="73"/>
      <c r="Y288" s="73"/>
      <c r="Z288" s="73"/>
      <c r="AA288" s="73"/>
      <c r="AB288" s="73"/>
      <c r="AC288" s="73"/>
      <c r="AD288" s="73"/>
      <c r="AE288" s="73"/>
      <c r="AF288" s="73"/>
      <c r="AG288" s="73"/>
      <c r="AH288" s="73"/>
      <c r="AI288" s="73"/>
    </row>
    <row r="289" spans="1:35" ht="12.75" customHeight="1">
      <c r="A289" s="84"/>
      <c r="B289" s="29"/>
      <c r="C289" s="28"/>
      <c r="D289" s="28"/>
      <c r="E289" s="28"/>
      <c r="F289" s="85"/>
      <c r="G289" s="29"/>
      <c r="H289" s="86"/>
      <c r="I289" s="73"/>
      <c r="J289" s="73"/>
      <c r="K289" s="73"/>
      <c r="L289" s="73"/>
      <c r="M289" s="73"/>
      <c r="N289" s="73"/>
      <c r="O289" s="73"/>
      <c r="P289" s="73"/>
      <c r="Q289" s="73"/>
      <c r="R289" s="73"/>
      <c r="S289" s="73"/>
      <c r="T289" s="73"/>
      <c r="U289" s="73"/>
      <c r="V289" s="73"/>
      <c r="W289" s="73"/>
      <c r="X289" s="73"/>
      <c r="Y289" s="73"/>
      <c r="Z289" s="73"/>
      <c r="AA289" s="73"/>
      <c r="AB289" s="73"/>
      <c r="AC289" s="73"/>
      <c r="AD289" s="73"/>
      <c r="AE289" s="73"/>
      <c r="AF289" s="73"/>
      <c r="AG289" s="73"/>
      <c r="AH289" s="73"/>
      <c r="AI289" s="73"/>
    </row>
    <row r="290" spans="1:35" ht="12.75" customHeight="1">
      <c r="A290" s="84"/>
      <c r="B290" s="29"/>
      <c r="C290" s="28"/>
      <c r="D290" s="28"/>
      <c r="E290" s="28"/>
      <c r="F290" s="85"/>
      <c r="G290" s="29"/>
      <c r="H290" s="86"/>
      <c r="I290" s="73"/>
      <c r="J290" s="73"/>
      <c r="K290" s="73"/>
      <c r="L290" s="73"/>
      <c r="M290" s="73"/>
      <c r="N290" s="73"/>
      <c r="O290" s="73"/>
      <c r="P290" s="73"/>
      <c r="Q290" s="73"/>
      <c r="R290" s="73"/>
      <c r="S290" s="73"/>
      <c r="T290" s="73"/>
      <c r="U290" s="73"/>
      <c r="V290" s="73"/>
      <c r="W290" s="73"/>
      <c r="X290" s="73"/>
      <c r="Y290" s="73"/>
      <c r="Z290" s="73"/>
      <c r="AA290" s="73"/>
      <c r="AB290" s="73"/>
      <c r="AC290" s="73"/>
      <c r="AD290" s="73"/>
      <c r="AE290" s="73"/>
      <c r="AF290" s="73"/>
      <c r="AG290" s="73"/>
      <c r="AH290" s="73"/>
      <c r="AI290" s="73"/>
    </row>
    <row r="291" spans="1:35" ht="12.75" customHeight="1">
      <c r="A291" s="84"/>
      <c r="B291" s="29"/>
      <c r="C291" s="28"/>
      <c r="D291" s="28"/>
      <c r="E291" s="28"/>
      <c r="F291" s="85"/>
      <c r="G291" s="29"/>
      <c r="H291" s="86"/>
      <c r="I291" s="73"/>
      <c r="J291" s="73"/>
      <c r="K291" s="73"/>
      <c r="L291" s="73"/>
      <c r="M291" s="73"/>
      <c r="N291" s="73"/>
      <c r="O291" s="73"/>
      <c r="P291" s="73"/>
      <c r="Q291" s="73"/>
      <c r="R291" s="73"/>
      <c r="S291" s="73"/>
      <c r="T291" s="73"/>
      <c r="U291" s="73"/>
      <c r="V291" s="73"/>
      <c r="W291" s="73"/>
      <c r="X291" s="73"/>
      <c r="Y291" s="73"/>
      <c r="Z291" s="73"/>
      <c r="AA291" s="73"/>
      <c r="AB291" s="73"/>
      <c r="AC291" s="73"/>
      <c r="AD291" s="73"/>
      <c r="AE291" s="73"/>
      <c r="AF291" s="73"/>
      <c r="AG291" s="73"/>
      <c r="AH291" s="73"/>
      <c r="AI291" s="73"/>
    </row>
    <row r="292" spans="1:35" ht="12.75" customHeight="1">
      <c r="A292" s="84"/>
      <c r="B292" s="29"/>
      <c r="C292" s="28"/>
      <c r="D292" s="28"/>
      <c r="E292" s="28"/>
      <c r="F292" s="85"/>
      <c r="G292" s="29"/>
      <c r="H292" s="86"/>
      <c r="I292" s="73"/>
      <c r="J292" s="73"/>
      <c r="K292" s="73"/>
      <c r="L292" s="73"/>
      <c r="M292" s="73"/>
      <c r="N292" s="73"/>
      <c r="O292" s="73"/>
      <c r="P292" s="73"/>
      <c r="Q292" s="73"/>
      <c r="R292" s="73"/>
      <c r="S292" s="73"/>
      <c r="T292" s="73"/>
      <c r="U292" s="73"/>
      <c r="V292" s="73"/>
      <c r="W292" s="73"/>
      <c r="X292" s="73"/>
      <c r="Y292" s="73"/>
      <c r="Z292" s="73"/>
      <c r="AA292" s="73"/>
      <c r="AB292" s="73"/>
      <c r="AC292" s="73"/>
      <c r="AD292" s="73"/>
      <c r="AE292" s="73"/>
      <c r="AF292" s="73"/>
      <c r="AG292" s="73"/>
      <c r="AH292" s="73"/>
      <c r="AI292" s="73"/>
    </row>
    <row r="293" spans="1:35" ht="12.75" customHeight="1">
      <c r="A293" s="84"/>
      <c r="B293" s="29"/>
      <c r="C293" s="28"/>
      <c r="D293" s="28"/>
      <c r="E293" s="28"/>
      <c r="F293" s="85"/>
      <c r="G293" s="29"/>
      <c r="H293" s="86"/>
      <c r="I293" s="73"/>
      <c r="J293" s="73"/>
      <c r="K293" s="73"/>
      <c r="L293" s="73"/>
      <c r="M293" s="73"/>
      <c r="N293" s="73"/>
      <c r="O293" s="73"/>
      <c r="P293" s="73"/>
      <c r="Q293" s="73"/>
      <c r="R293" s="73"/>
      <c r="S293" s="73"/>
      <c r="T293" s="73"/>
      <c r="U293" s="73"/>
      <c r="V293" s="73"/>
      <c r="W293" s="73"/>
      <c r="X293" s="73"/>
      <c r="Y293" s="73"/>
      <c r="Z293" s="73"/>
      <c r="AA293" s="73"/>
      <c r="AB293" s="73"/>
      <c r="AC293" s="73"/>
      <c r="AD293" s="73"/>
      <c r="AE293" s="73"/>
      <c r="AF293" s="73"/>
      <c r="AG293" s="73"/>
      <c r="AH293" s="73"/>
      <c r="AI293" s="73"/>
    </row>
    <row r="294" spans="1:35" ht="12.75" customHeight="1">
      <c r="A294" s="84"/>
      <c r="B294" s="29"/>
      <c r="C294" s="28"/>
      <c r="D294" s="28"/>
      <c r="E294" s="28"/>
      <c r="F294" s="85"/>
      <c r="G294" s="29"/>
      <c r="H294" s="86"/>
      <c r="I294" s="73"/>
      <c r="J294" s="73"/>
      <c r="K294" s="73"/>
      <c r="L294" s="73"/>
      <c r="M294" s="73"/>
      <c r="N294" s="73"/>
      <c r="O294" s="73"/>
      <c r="P294" s="73"/>
      <c r="Q294" s="73"/>
      <c r="R294" s="73"/>
      <c r="S294" s="73"/>
      <c r="T294" s="73"/>
      <c r="U294" s="73"/>
      <c r="V294" s="73"/>
      <c r="W294" s="73"/>
      <c r="X294" s="73"/>
      <c r="Y294" s="73"/>
      <c r="Z294" s="73"/>
      <c r="AA294" s="73"/>
      <c r="AB294" s="73"/>
      <c r="AC294" s="73"/>
      <c r="AD294" s="73"/>
      <c r="AE294" s="73"/>
      <c r="AF294" s="73"/>
      <c r="AG294" s="73"/>
      <c r="AH294" s="73"/>
      <c r="AI294" s="73"/>
    </row>
    <row r="295" spans="1:35" ht="12.75" customHeight="1">
      <c r="A295" s="84"/>
      <c r="B295" s="29"/>
      <c r="C295" s="28"/>
      <c r="D295" s="28"/>
      <c r="E295" s="28"/>
      <c r="F295" s="85"/>
      <c r="G295" s="29"/>
      <c r="H295" s="86"/>
      <c r="I295" s="73"/>
      <c r="J295" s="73"/>
      <c r="K295" s="73"/>
      <c r="L295" s="73"/>
      <c r="M295" s="73"/>
      <c r="N295" s="73"/>
      <c r="O295" s="73"/>
      <c r="P295" s="73"/>
      <c r="Q295" s="73"/>
      <c r="R295" s="73"/>
      <c r="S295" s="73"/>
      <c r="T295" s="73"/>
      <c r="U295" s="73"/>
      <c r="V295" s="73"/>
      <c r="W295" s="73"/>
      <c r="X295" s="73"/>
      <c r="Y295" s="73"/>
      <c r="Z295" s="73"/>
      <c r="AA295" s="73"/>
      <c r="AB295" s="73"/>
      <c r="AC295" s="73"/>
      <c r="AD295" s="73"/>
      <c r="AE295" s="73"/>
      <c r="AF295" s="73"/>
      <c r="AG295" s="73"/>
      <c r="AH295" s="73"/>
      <c r="AI295" s="73"/>
    </row>
    <row r="296" spans="1:35" ht="12.75" customHeight="1">
      <c r="A296" s="84"/>
      <c r="B296" s="29"/>
      <c r="C296" s="28"/>
      <c r="D296" s="28"/>
      <c r="E296" s="28"/>
      <c r="F296" s="85"/>
      <c r="G296" s="29"/>
      <c r="H296" s="86"/>
      <c r="I296" s="73"/>
      <c r="J296" s="73"/>
      <c r="K296" s="73"/>
      <c r="L296" s="73"/>
      <c r="M296" s="73"/>
      <c r="N296" s="73"/>
      <c r="O296" s="73"/>
      <c r="P296" s="73"/>
      <c r="Q296" s="73"/>
      <c r="R296" s="73"/>
      <c r="S296" s="73"/>
      <c r="T296" s="73"/>
      <c r="U296" s="73"/>
      <c r="V296" s="73"/>
      <c r="W296" s="73"/>
      <c r="X296" s="73"/>
      <c r="Y296" s="73"/>
      <c r="Z296" s="73"/>
      <c r="AA296" s="73"/>
      <c r="AB296" s="73"/>
      <c r="AC296" s="73"/>
      <c r="AD296" s="73"/>
      <c r="AE296" s="73"/>
      <c r="AF296" s="73"/>
      <c r="AG296" s="73"/>
      <c r="AH296" s="73"/>
      <c r="AI296" s="73"/>
    </row>
    <row r="297" spans="1:35" ht="12.75" customHeight="1">
      <c r="A297" s="84"/>
      <c r="B297" s="29"/>
      <c r="C297" s="28"/>
      <c r="D297" s="28"/>
      <c r="E297" s="28"/>
      <c r="F297" s="85"/>
      <c r="G297" s="29"/>
      <c r="H297" s="86"/>
      <c r="I297" s="73"/>
      <c r="J297" s="73"/>
      <c r="K297" s="73"/>
      <c r="L297" s="73"/>
      <c r="M297" s="73"/>
      <c r="N297" s="73"/>
      <c r="O297" s="73"/>
      <c r="P297" s="73"/>
      <c r="Q297" s="73"/>
      <c r="R297" s="73"/>
      <c r="S297" s="73"/>
      <c r="T297" s="73"/>
      <c r="U297" s="73"/>
      <c r="V297" s="73"/>
      <c r="W297" s="73"/>
      <c r="X297" s="73"/>
      <c r="Y297" s="73"/>
      <c r="Z297" s="73"/>
      <c r="AA297" s="73"/>
      <c r="AB297" s="73"/>
      <c r="AC297" s="73"/>
      <c r="AD297" s="73"/>
      <c r="AE297" s="73"/>
      <c r="AF297" s="73"/>
      <c r="AG297" s="73"/>
      <c r="AH297" s="73"/>
      <c r="AI297" s="73"/>
    </row>
    <row r="298" spans="1:35" ht="12.75" customHeight="1">
      <c r="A298" s="84"/>
      <c r="B298" s="29"/>
      <c r="C298" s="28"/>
      <c r="D298" s="28"/>
      <c r="E298" s="28"/>
      <c r="F298" s="85"/>
      <c r="G298" s="29"/>
      <c r="H298" s="86"/>
      <c r="I298" s="73"/>
      <c r="J298" s="73"/>
      <c r="K298" s="73"/>
      <c r="L298" s="73"/>
      <c r="M298" s="73"/>
      <c r="N298" s="73"/>
      <c r="O298" s="73"/>
      <c r="P298" s="73"/>
      <c r="Q298" s="73"/>
      <c r="R298" s="73"/>
      <c r="S298" s="73"/>
      <c r="T298" s="73"/>
      <c r="U298" s="73"/>
      <c r="V298" s="73"/>
      <c r="W298" s="73"/>
      <c r="X298" s="73"/>
      <c r="Y298" s="73"/>
      <c r="Z298" s="73"/>
      <c r="AA298" s="73"/>
      <c r="AB298" s="73"/>
      <c r="AC298" s="73"/>
      <c r="AD298" s="73"/>
      <c r="AE298" s="73"/>
      <c r="AF298" s="73"/>
      <c r="AG298" s="73"/>
      <c r="AH298" s="73"/>
      <c r="AI298" s="73"/>
    </row>
    <row r="299" spans="1:35" ht="12.75" customHeight="1">
      <c r="A299" s="84"/>
      <c r="B299" s="29"/>
      <c r="C299" s="28"/>
      <c r="D299" s="28"/>
      <c r="E299" s="28"/>
      <c r="F299" s="85"/>
      <c r="G299" s="29"/>
      <c r="H299" s="86"/>
      <c r="I299" s="73"/>
      <c r="J299" s="73"/>
      <c r="K299" s="73"/>
      <c r="L299" s="73"/>
      <c r="M299" s="73"/>
      <c r="N299" s="73"/>
      <c r="O299" s="73"/>
      <c r="P299" s="73"/>
      <c r="Q299" s="73"/>
      <c r="R299" s="73"/>
      <c r="S299" s="73"/>
      <c r="T299" s="73"/>
      <c r="U299" s="73"/>
      <c r="V299" s="73"/>
      <c r="W299" s="73"/>
      <c r="X299" s="73"/>
      <c r="Y299" s="73"/>
      <c r="Z299" s="73"/>
      <c r="AA299" s="73"/>
      <c r="AB299" s="73"/>
      <c r="AC299" s="73"/>
      <c r="AD299" s="73"/>
      <c r="AE299" s="73"/>
      <c r="AF299" s="73"/>
      <c r="AG299" s="73"/>
      <c r="AH299" s="73"/>
      <c r="AI299" s="73"/>
    </row>
    <row r="300" spans="1:35" ht="12.75" customHeight="1">
      <c r="A300" s="84"/>
      <c r="B300" s="29"/>
      <c r="C300" s="28"/>
      <c r="D300" s="28"/>
      <c r="E300" s="28"/>
      <c r="F300" s="85"/>
      <c r="G300" s="29"/>
      <c r="H300" s="86"/>
      <c r="I300" s="73"/>
      <c r="J300" s="73"/>
      <c r="K300" s="73"/>
      <c r="L300" s="73"/>
      <c r="M300" s="73"/>
      <c r="N300" s="73"/>
      <c r="O300" s="73"/>
      <c r="P300" s="73"/>
      <c r="Q300" s="73"/>
      <c r="R300" s="73"/>
      <c r="S300" s="73"/>
      <c r="T300" s="73"/>
      <c r="U300" s="73"/>
      <c r="V300" s="73"/>
      <c r="W300" s="73"/>
      <c r="X300" s="73"/>
      <c r="Y300" s="73"/>
      <c r="Z300" s="73"/>
      <c r="AA300" s="73"/>
      <c r="AB300" s="73"/>
      <c r="AC300" s="73"/>
      <c r="AD300" s="73"/>
      <c r="AE300" s="73"/>
      <c r="AF300" s="73"/>
      <c r="AG300" s="73"/>
      <c r="AH300" s="73"/>
      <c r="AI300" s="73"/>
    </row>
    <row r="301" spans="1:35" ht="12.75" customHeight="1">
      <c r="A301" s="84"/>
      <c r="B301" s="29"/>
      <c r="C301" s="28"/>
      <c r="D301" s="28"/>
      <c r="E301" s="28"/>
      <c r="F301" s="85"/>
      <c r="G301" s="29"/>
      <c r="H301" s="86"/>
      <c r="I301" s="73"/>
      <c r="J301" s="73"/>
      <c r="K301" s="73"/>
      <c r="L301" s="73"/>
      <c r="M301" s="73"/>
      <c r="N301" s="73"/>
      <c r="O301" s="73"/>
      <c r="P301" s="73"/>
      <c r="Q301" s="73"/>
      <c r="R301" s="73"/>
      <c r="S301" s="73"/>
      <c r="T301" s="73"/>
      <c r="U301" s="73"/>
      <c r="V301" s="73"/>
      <c r="W301" s="73"/>
      <c r="X301" s="73"/>
      <c r="Y301" s="73"/>
      <c r="Z301" s="73"/>
      <c r="AA301" s="73"/>
      <c r="AB301" s="73"/>
      <c r="AC301" s="73"/>
      <c r="AD301" s="73"/>
      <c r="AE301" s="73"/>
      <c r="AF301" s="73"/>
      <c r="AG301" s="73"/>
      <c r="AH301" s="73"/>
      <c r="AI301" s="73"/>
    </row>
    <row r="302" spans="1:35" ht="12.75" customHeight="1">
      <c r="A302" s="84"/>
      <c r="B302" s="29"/>
      <c r="C302" s="28"/>
      <c r="D302" s="28"/>
      <c r="E302" s="28"/>
      <c r="F302" s="85"/>
      <c r="G302" s="29"/>
      <c r="H302" s="86"/>
      <c r="I302" s="73"/>
      <c r="J302" s="73"/>
      <c r="K302" s="73"/>
      <c r="L302" s="73"/>
      <c r="M302" s="73"/>
      <c r="N302" s="73"/>
      <c r="O302" s="73"/>
      <c r="P302" s="73"/>
      <c r="Q302" s="73"/>
      <c r="R302" s="73"/>
      <c r="S302" s="73"/>
      <c r="T302" s="73"/>
      <c r="U302" s="73"/>
      <c r="V302" s="73"/>
      <c r="W302" s="73"/>
      <c r="X302" s="73"/>
      <c r="Y302" s="73"/>
      <c r="Z302" s="73"/>
      <c r="AA302" s="73"/>
      <c r="AB302" s="73"/>
      <c r="AC302" s="73"/>
      <c r="AD302" s="73"/>
      <c r="AE302" s="73"/>
      <c r="AF302" s="73"/>
      <c r="AG302" s="73"/>
      <c r="AH302" s="73"/>
      <c r="AI302" s="73"/>
    </row>
    <row r="303" spans="1:35" ht="12.75" customHeight="1">
      <c r="A303" s="84"/>
      <c r="B303" s="29"/>
      <c r="C303" s="28"/>
      <c r="D303" s="28"/>
      <c r="E303" s="28"/>
      <c r="F303" s="85"/>
      <c r="G303" s="29"/>
      <c r="H303" s="86"/>
      <c r="I303" s="73"/>
      <c r="J303" s="73"/>
      <c r="K303" s="73"/>
      <c r="L303" s="73"/>
      <c r="M303" s="73"/>
      <c r="N303" s="73"/>
      <c r="O303" s="73"/>
      <c r="P303" s="73"/>
      <c r="Q303" s="73"/>
      <c r="R303" s="73"/>
      <c r="S303" s="73"/>
      <c r="T303" s="73"/>
      <c r="U303" s="73"/>
      <c r="V303" s="73"/>
      <c r="W303" s="73"/>
      <c r="X303" s="73"/>
      <c r="Y303" s="73"/>
      <c r="Z303" s="73"/>
      <c r="AA303" s="73"/>
      <c r="AB303" s="73"/>
      <c r="AC303" s="73"/>
      <c r="AD303" s="73"/>
      <c r="AE303" s="73"/>
      <c r="AF303" s="73"/>
      <c r="AG303" s="73"/>
      <c r="AH303" s="73"/>
      <c r="AI303" s="73"/>
    </row>
    <row r="304" spans="1:35" ht="12.75" customHeight="1">
      <c r="A304" s="84"/>
      <c r="B304" s="29"/>
      <c r="C304" s="28"/>
      <c r="D304" s="28"/>
      <c r="E304" s="28"/>
      <c r="F304" s="85"/>
      <c r="G304" s="29"/>
      <c r="H304" s="86"/>
      <c r="I304" s="73"/>
      <c r="J304" s="73"/>
      <c r="K304" s="73"/>
      <c r="L304" s="73"/>
      <c r="M304" s="73"/>
      <c r="N304" s="73"/>
      <c r="O304" s="73"/>
      <c r="P304" s="73"/>
      <c r="Q304" s="73"/>
      <c r="R304" s="73"/>
      <c r="S304" s="73"/>
      <c r="T304" s="73"/>
      <c r="U304" s="73"/>
      <c r="V304" s="73"/>
      <c r="W304" s="73"/>
      <c r="X304" s="73"/>
      <c r="Y304" s="73"/>
      <c r="Z304" s="73"/>
      <c r="AA304" s="73"/>
      <c r="AB304" s="73"/>
      <c r="AC304" s="73"/>
      <c r="AD304" s="73"/>
      <c r="AE304" s="73"/>
      <c r="AF304" s="73"/>
      <c r="AG304" s="73"/>
      <c r="AH304" s="73"/>
      <c r="AI304" s="73"/>
    </row>
    <row r="305" spans="1:35" ht="12.75" customHeight="1">
      <c r="A305" s="84"/>
      <c r="B305" s="29"/>
      <c r="C305" s="28"/>
      <c r="D305" s="28"/>
      <c r="E305" s="28"/>
      <c r="F305" s="85"/>
      <c r="G305" s="29"/>
      <c r="H305" s="86"/>
      <c r="I305" s="73"/>
      <c r="J305" s="73"/>
      <c r="K305" s="73"/>
      <c r="L305" s="73"/>
      <c r="M305" s="73"/>
      <c r="N305" s="73"/>
      <c r="O305" s="73"/>
      <c r="P305" s="73"/>
      <c r="Q305" s="73"/>
      <c r="R305" s="73"/>
      <c r="S305" s="73"/>
      <c r="T305" s="73"/>
      <c r="U305" s="73"/>
      <c r="V305" s="73"/>
      <c r="W305" s="73"/>
      <c r="X305" s="73"/>
      <c r="Y305" s="73"/>
      <c r="Z305" s="73"/>
      <c r="AA305" s="73"/>
      <c r="AB305" s="73"/>
      <c r="AC305" s="73"/>
      <c r="AD305" s="73"/>
      <c r="AE305" s="73"/>
      <c r="AF305" s="73"/>
      <c r="AG305" s="73"/>
      <c r="AH305" s="73"/>
      <c r="AI305" s="73"/>
    </row>
    <row r="306" spans="1:35" ht="12.75" customHeight="1">
      <c r="A306" s="84"/>
      <c r="B306" s="29"/>
      <c r="C306" s="28"/>
      <c r="D306" s="28"/>
      <c r="E306" s="28"/>
      <c r="F306" s="85"/>
      <c r="G306" s="29"/>
      <c r="H306" s="86"/>
      <c r="I306" s="73"/>
      <c r="J306" s="73"/>
      <c r="K306" s="73"/>
      <c r="L306" s="73"/>
      <c r="M306" s="73"/>
      <c r="N306" s="73"/>
      <c r="O306" s="73"/>
      <c r="P306" s="73"/>
      <c r="Q306" s="73"/>
      <c r="R306" s="73"/>
      <c r="S306" s="73"/>
      <c r="T306" s="73"/>
      <c r="U306" s="73"/>
      <c r="V306" s="73"/>
      <c r="W306" s="73"/>
      <c r="X306" s="73"/>
      <c r="Y306" s="73"/>
      <c r="Z306" s="73"/>
      <c r="AA306" s="73"/>
      <c r="AB306" s="73"/>
      <c r="AC306" s="73"/>
      <c r="AD306" s="73"/>
      <c r="AE306" s="73"/>
      <c r="AF306" s="73"/>
      <c r="AG306" s="73"/>
      <c r="AH306" s="73"/>
      <c r="AI306" s="73"/>
    </row>
    <row r="307" spans="1:35" ht="12.75" customHeight="1">
      <c r="A307" s="84"/>
      <c r="B307" s="29"/>
      <c r="C307" s="28"/>
      <c r="D307" s="28"/>
      <c r="E307" s="28"/>
      <c r="F307" s="85"/>
      <c r="G307" s="29"/>
      <c r="H307" s="86"/>
      <c r="I307" s="73"/>
      <c r="J307" s="73"/>
      <c r="K307" s="73"/>
      <c r="L307" s="73"/>
      <c r="M307" s="73"/>
      <c r="N307" s="73"/>
      <c r="O307" s="73"/>
      <c r="P307" s="73"/>
      <c r="Q307" s="73"/>
      <c r="R307" s="73"/>
      <c r="S307" s="73"/>
      <c r="T307" s="73"/>
      <c r="U307" s="73"/>
      <c r="V307" s="73"/>
      <c r="W307" s="73"/>
      <c r="X307" s="73"/>
      <c r="Y307" s="73"/>
      <c r="Z307" s="73"/>
      <c r="AA307" s="73"/>
      <c r="AB307" s="73"/>
      <c r="AC307" s="73"/>
      <c r="AD307" s="73"/>
      <c r="AE307" s="73"/>
      <c r="AF307" s="73"/>
      <c r="AG307" s="73"/>
      <c r="AH307" s="73"/>
      <c r="AI307" s="73"/>
    </row>
    <row r="308" spans="1:35" ht="12.75" customHeight="1">
      <c r="A308" s="84"/>
      <c r="B308" s="29"/>
      <c r="C308" s="28"/>
      <c r="D308" s="28"/>
      <c r="E308" s="28"/>
      <c r="F308" s="85"/>
      <c r="G308" s="29"/>
      <c r="H308" s="86"/>
      <c r="I308" s="73"/>
      <c r="J308" s="73"/>
      <c r="K308" s="73"/>
      <c r="L308" s="73"/>
      <c r="M308" s="73"/>
      <c r="N308" s="73"/>
      <c r="O308" s="73"/>
      <c r="P308" s="73"/>
      <c r="Q308" s="73"/>
      <c r="R308" s="73"/>
      <c r="S308" s="73"/>
      <c r="T308" s="73"/>
      <c r="U308" s="73"/>
      <c r="V308" s="73"/>
      <c r="W308" s="73"/>
      <c r="X308" s="73"/>
      <c r="Y308" s="73"/>
      <c r="Z308" s="73"/>
      <c r="AA308" s="73"/>
      <c r="AB308" s="73"/>
      <c r="AC308" s="73"/>
      <c r="AD308" s="73"/>
      <c r="AE308" s="73"/>
      <c r="AF308" s="73"/>
      <c r="AG308" s="73"/>
      <c r="AH308" s="73"/>
      <c r="AI308" s="73"/>
    </row>
    <row r="309" spans="1:35" ht="12.75" customHeight="1">
      <c r="A309" s="84"/>
      <c r="B309" s="29"/>
      <c r="C309" s="28"/>
      <c r="D309" s="28"/>
      <c r="E309" s="28"/>
      <c r="F309" s="85"/>
      <c r="G309" s="29"/>
      <c r="H309" s="86"/>
      <c r="I309" s="73"/>
      <c r="J309" s="73"/>
      <c r="K309" s="73"/>
      <c r="L309" s="73"/>
      <c r="M309" s="73"/>
      <c r="N309" s="73"/>
      <c r="O309" s="73"/>
      <c r="P309" s="73"/>
      <c r="Q309" s="73"/>
      <c r="R309" s="73"/>
      <c r="S309" s="73"/>
      <c r="T309" s="73"/>
      <c r="U309" s="73"/>
      <c r="V309" s="73"/>
      <c r="W309" s="73"/>
      <c r="X309" s="73"/>
      <c r="Y309" s="73"/>
      <c r="Z309" s="73"/>
      <c r="AA309" s="73"/>
      <c r="AB309" s="73"/>
      <c r="AC309" s="73"/>
      <c r="AD309" s="73"/>
      <c r="AE309" s="73"/>
      <c r="AF309" s="73"/>
      <c r="AG309" s="73"/>
      <c r="AH309" s="73"/>
      <c r="AI309" s="73"/>
    </row>
    <row r="310" spans="1:35" ht="12.75" customHeight="1">
      <c r="A310" s="84"/>
      <c r="B310" s="29"/>
      <c r="C310" s="28"/>
      <c r="D310" s="28"/>
      <c r="E310" s="28"/>
      <c r="F310" s="85"/>
      <c r="G310" s="29"/>
      <c r="H310" s="86"/>
      <c r="I310" s="73"/>
      <c r="J310" s="73"/>
      <c r="K310" s="73"/>
      <c r="L310" s="73"/>
      <c r="M310" s="73"/>
      <c r="N310" s="73"/>
      <c r="O310" s="73"/>
      <c r="P310" s="73"/>
      <c r="Q310" s="73"/>
      <c r="R310" s="73"/>
      <c r="S310" s="73"/>
      <c r="T310" s="73"/>
      <c r="U310" s="73"/>
      <c r="V310" s="73"/>
      <c r="W310" s="73"/>
      <c r="X310" s="73"/>
      <c r="Y310" s="73"/>
      <c r="Z310" s="73"/>
      <c r="AA310" s="73"/>
      <c r="AB310" s="73"/>
      <c r="AC310" s="73"/>
      <c r="AD310" s="73"/>
      <c r="AE310" s="73"/>
      <c r="AF310" s="73"/>
      <c r="AG310" s="73"/>
      <c r="AH310" s="73"/>
      <c r="AI310" s="73"/>
    </row>
    <row r="311" spans="1:35" ht="12.75" customHeight="1">
      <c r="A311" s="84"/>
      <c r="B311" s="29"/>
      <c r="C311" s="28"/>
      <c r="D311" s="28"/>
      <c r="E311" s="28"/>
      <c r="F311" s="85"/>
      <c r="G311" s="29"/>
      <c r="H311" s="86"/>
      <c r="I311" s="73"/>
      <c r="J311" s="73"/>
      <c r="K311" s="73"/>
      <c r="L311" s="73"/>
      <c r="M311" s="73"/>
      <c r="N311" s="73"/>
      <c r="O311" s="73"/>
      <c r="P311" s="73"/>
      <c r="Q311" s="73"/>
      <c r="R311" s="73"/>
      <c r="S311" s="73"/>
      <c r="T311" s="73"/>
      <c r="U311" s="73"/>
      <c r="V311" s="73"/>
      <c r="W311" s="73"/>
      <c r="X311" s="73"/>
      <c r="Y311" s="73"/>
      <c r="Z311" s="73"/>
      <c r="AA311" s="73"/>
      <c r="AB311" s="73"/>
      <c r="AC311" s="73"/>
      <c r="AD311" s="73"/>
      <c r="AE311" s="73"/>
      <c r="AF311" s="73"/>
      <c r="AG311" s="73"/>
      <c r="AH311" s="73"/>
      <c r="AI311" s="73"/>
    </row>
    <row r="312" spans="1:35" ht="12.75" customHeight="1">
      <c r="A312" s="84"/>
      <c r="B312" s="29"/>
      <c r="C312" s="28"/>
      <c r="D312" s="28"/>
      <c r="E312" s="28"/>
      <c r="F312" s="85"/>
      <c r="G312" s="29"/>
      <c r="H312" s="86"/>
      <c r="I312" s="73"/>
      <c r="J312" s="73"/>
      <c r="K312" s="73"/>
      <c r="L312" s="73"/>
      <c r="M312" s="73"/>
      <c r="N312" s="73"/>
      <c r="O312" s="73"/>
      <c r="P312" s="73"/>
      <c r="Q312" s="73"/>
      <c r="R312" s="73"/>
      <c r="S312" s="73"/>
      <c r="T312" s="73"/>
      <c r="U312" s="73"/>
      <c r="V312" s="73"/>
      <c r="W312" s="73"/>
      <c r="X312" s="73"/>
      <c r="Y312" s="73"/>
      <c r="Z312" s="73"/>
      <c r="AA312" s="73"/>
      <c r="AB312" s="73"/>
      <c r="AC312" s="73"/>
      <c r="AD312" s="73"/>
      <c r="AE312" s="73"/>
      <c r="AF312" s="73"/>
      <c r="AG312" s="73"/>
      <c r="AH312" s="73"/>
      <c r="AI312" s="73"/>
    </row>
    <row r="313" spans="1:35" ht="12.75" customHeight="1">
      <c r="A313" s="84"/>
      <c r="B313" s="29"/>
      <c r="C313" s="28"/>
      <c r="D313" s="28"/>
      <c r="E313" s="28"/>
      <c r="F313" s="85"/>
      <c r="G313" s="29"/>
      <c r="H313" s="86"/>
      <c r="I313" s="73"/>
      <c r="J313" s="73"/>
      <c r="K313" s="73"/>
      <c r="L313" s="73"/>
      <c r="M313" s="73"/>
      <c r="N313" s="73"/>
      <c r="O313" s="73"/>
      <c r="P313" s="73"/>
      <c r="Q313" s="73"/>
      <c r="R313" s="73"/>
      <c r="S313" s="73"/>
      <c r="T313" s="73"/>
      <c r="U313" s="73"/>
      <c r="V313" s="73"/>
      <c r="W313" s="73"/>
      <c r="X313" s="73"/>
      <c r="Y313" s="73"/>
      <c r="Z313" s="73"/>
      <c r="AA313" s="73"/>
      <c r="AB313" s="73"/>
      <c r="AC313" s="73"/>
      <c r="AD313" s="73"/>
      <c r="AE313" s="73"/>
      <c r="AF313" s="73"/>
      <c r="AG313" s="73"/>
      <c r="AH313" s="73"/>
      <c r="AI313" s="73"/>
    </row>
    <row r="314" spans="1:35" ht="12.75" customHeight="1">
      <c r="A314" s="84"/>
      <c r="B314" s="29"/>
      <c r="C314" s="28"/>
      <c r="D314" s="28"/>
      <c r="E314" s="28"/>
      <c r="F314" s="85"/>
      <c r="G314" s="29"/>
      <c r="H314" s="86"/>
      <c r="I314" s="73"/>
      <c r="J314" s="73"/>
      <c r="K314" s="73"/>
      <c r="L314" s="73"/>
      <c r="M314" s="73"/>
      <c r="N314" s="73"/>
      <c r="O314" s="73"/>
      <c r="P314" s="73"/>
      <c r="Q314" s="73"/>
      <c r="R314" s="73"/>
      <c r="S314" s="73"/>
      <c r="T314" s="73"/>
      <c r="U314" s="73"/>
      <c r="V314" s="73"/>
      <c r="W314" s="73"/>
      <c r="X314" s="73"/>
      <c r="Y314" s="73"/>
      <c r="Z314" s="73"/>
      <c r="AA314" s="73"/>
      <c r="AB314" s="73"/>
      <c r="AC314" s="73"/>
      <c r="AD314" s="73"/>
      <c r="AE314" s="73"/>
      <c r="AF314" s="73"/>
      <c r="AG314" s="73"/>
      <c r="AH314" s="73"/>
      <c r="AI314" s="73"/>
    </row>
    <row r="315" spans="1:35" ht="12.75" customHeight="1">
      <c r="A315" s="84"/>
      <c r="B315" s="29"/>
      <c r="C315" s="28"/>
      <c r="D315" s="28"/>
      <c r="E315" s="28"/>
      <c r="F315" s="85"/>
      <c r="G315" s="29"/>
      <c r="H315" s="86"/>
      <c r="I315" s="73"/>
      <c r="J315" s="73"/>
      <c r="K315" s="73"/>
      <c r="L315" s="73"/>
      <c r="M315" s="73"/>
      <c r="N315" s="73"/>
      <c r="O315" s="73"/>
      <c r="P315" s="73"/>
      <c r="Q315" s="73"/>
      <c r="R315" s="73"/>
      <c r="S315" s="73"/>
      <c r="T315" s="73"/>
      <c r="U315" s="73"/>
      <c r="V315" s="73"/>
      <c r="W315" s="73"/>
      <c r="X315" s="73"/>
      <c r="Y315" s="73"/>
      <c r="Z315" s="73"/>
      <c r="AA315" s="73"/>
      <c r="AB315" s="73"/>
      <c r="AC315" s="73"/>
      <c r="AD315" s="73"/>
      <c r="AE315" s="73"/>
      <c r="AF315" s="73"/>
      <c r="AG315" s="73"/>
      <c r="AH315" s="73"/>
      <c r="AI315" s="73"/>
    </row>
    <row r="316" spans="1:35" ht="12.75" customHeight="1">
      <c r="A316" s="84"/>
      <c r="B316" s="29"/>
      <c r="C316" s="28"/>
      <c r="D316" s="28"/>
      <c r="E316" s="28"/>
      <c r="F316" s="85"/>
      <c r="G316" s="29"/>
      <c r="H316" s="86"/>
      <c r="I316" s="73"/>
      <c r="J316" s="73"/>
      <c r="K316" s="73"/>
      <c r="L316" s="73"/>
      <c r="M316" s="73"/>
      <c r="N316" s="73"/>
      <c r="O316" s="73"/>
      <c r="P316" s="73"/>
      <c r="Q316" s="73"/>
      <c r="R316" s="73"/>
      <c r="S316" s="73"/>
      <c r="T316" s="73"/>
      <c r="U316" s="73"/>
      <c r="V316" s="73"/>
      <c r="W316" s="73"/>
      <c r="X316" s="73"/>
      <c r="Y316" s="73"/>
      <c r="Z316" s="73"/>
      <c r="AA316" s="73"/>
      <c r="AB316" s="73"/>
      <c r="AC316" s="73"/>
      <c r="AD316" s="73"/>
      <c r="AE316" s="73"/>
      <c r="AF316" s="73"/>
      <c r="AG316" s="73"/>
      <c r="AH316" s="73"/>
      <c r="AI316" s="73"/>
    </row>
    <row r="317" spans="1:35" ht="12.75" customHeight="1">
      <c r="A317" s="84"/>
      <c r="B317" s="29"/>
      <c r="C317" s="28"/>
      <c r="D317" s="28"/>
      <c r="E317" s="28"/>
      <c r="F317" s="85"/>
      <c r="G317" s="29"/>
      <c r="H317" s="86"/>
      <c r="I317" s="73"/>
      <c r="J317" s="73"/>
      <c r="K317" s="73"/>
      <c r="L317" s="73"/>
      <c r="M317" s="73"/>
      <c r="N317" s="73"/>
      <c r="O317" s="73"/>
      <c r="P317" s="73"/>
      <c r="Q317" s="73"/>
      <c r="R317" s="73"/>
      <c r="S317" s="73"/>
      <c r="T317" s="73"/>
      <c r="U317" s="73"/>
      <c r="V317" s="73"/>
      <c r="W317" s="73"/>
      <c r="X317" s="73"/>
      <c r="Y317" s="73"/>
      <c r="Z317" s="73"/>
      <c r="AA317" s="73"/>
      <c r="AB317" s="73"/>
      <c r="AC317" s="73"/>
      <c r="AD317" s="73"/>
      <c r="AE317" s="73"/>
      <c r="AF317" s="73"/>
      <c r="AG317" s="73"/>
      <c r="AH317" s="73"/>
      <c r="AI317" s="73"/>
    </row>
    <row r="318" spans="1:35" ht="12.75" customHeight="1">
      <c r="A318" s="84"/>
      <c r="B318" s="29"/>
      <c r="C318" s="28"/>
      <c r="D318" s="28"/>
      <c r="E318" s="28"/>
      <c r="F318" s="85"/>
      <c r="G318" s="29"/>
      <c r="H318" s="86"/>
      <c r="I318" s="73"/>
      <c r="J318" s="73"/>
      <c r="K318" s="73"/>
      <c r="L318" s="73"/>
      <c r="M318" s="73"/>
      <c r="N318" s="73"/>
      <c r="O318" s="73"/>
      <c r="P318" s="73"/>
      <c r="Q318" s="73"/>
      <c r="R318" s="73"/>
      <c r="S318" s="73"/>
      <c r="T318" s="73"/>
      <c r="U318" s="73"/>
      <c r="V318" s="73"/>
      <c r="W318" s="73"/>
      <c r="X318" s="73"/>
      <c r="Y318" s="73"/>
      <c r="Z318" s="73"/>
      <c r="AA318" s="73"/>
      <c r="AB318" s="73"/>
      <c r="AC318" s="73"/>
      <c r="AD318" s="73"/>
      <c r="AE318" s="73"/>
      <c r="AF318" s="73"/>
      <c r="AG318" s="73"/>
      <c r="AH318" s="73"/>
      <c r="AI318" s="73"/>
    </row>
    <row r="319" spans="1:35" ht="12.75" customHeight="1">
      <c r="A319" s="84"/>
      <c r="B319" s="29"/>
      <c r="C319" s="28"/>
      <c r="D319" s="28"/>
      <c r="E319" s="28"/>
      <c r="F319" s="85"/>
      <c r="G319" s="29"/>
      <c r="H319" s="86"/>
      <c r="I319" s="73"/>
      <c r="J319" s="73"/>
      <c r="K319" s="73"/>
      <c r="L319" s="73"/>
      <c r="M319" s="73"/>
      <c r="N319" s="73"/>
      <c r="O319" s="73"/>
      <c r="P319" s="73"/>
      <c r="Q319" s="73"/>
      <c r="R319" s="73"/>
      <c r="S319" s="73"/>
      <c r="T319" s="73"/>
      <c r="U319" s="73"/>
      <c r="V319" s="73"/>
      <c r="W319" s="73"/>
      <c r="X319" s="73"/>
      <c r="Y319" s="73"/>
      <c r="Z319" s="73"/>
      <c r="AA319" s="73"/>
      <c r="AB319" s="73"/>
      <c r="AC319" s="73"/>
      <c r="AD319" s="73"/>
      <c r="AE319" s="73"/>
      <c r="AF319" s="73"/>
      <c r="AG319" s="73"/>
      <c r="AH319" s="73"/>
      <c r="AI319" s="73"/>
    </row>
    <row r="320" spans="1:35" ht="12.75" customHeight="1">
      <c r="A320" s="84"/>
      <c r="B320" s="29"/>
      <c r="C320" s="28"/>
      <c r="D320" s="28"/>
      <c r="E320" s="28"/>
      <c r="F320" s="85"/>
      <c r="G320" s="29"/>
      <c r="H320" s="86"/>
      <c r="I320" s="73"/>
      <c r="J320" s="73"/>
      <c r="K320" s="73"/>
      <c r="L320" s="73"/>
      <c r="M320" s="73"/>
      <c r="N320" s="73"/>
      <c r="O320" s="73"/>
      <c r="P320" s="73"/>
      <c r="Q320" s="73"/>
      <c r="R320" s="73"/>
      <c r="S320" s="73"/>
      <c r="T320" s="73"/>
      <c r="U320" s="73"/>
      <c r="V320" s="73"/>
      <c r="W320" s="73"/>
      <c r="X320" s="73"/>
      <c r="Y320" s="73"/>
      <c r="Z320" s="73"/>
      <c r="AA320" s="73"/>
      <c r="AB320" s="73"/>
      <c r="AC320" s="73"/>
      <c r="AD320" s="73"/>
      <c r="AE320" s="73"/>
      <c r="AF320" s="73"/>
      <c r="AG320" s="73"/>
      <c r="AH320" s="73"/>
      <c r="AI320" s="73"/>
    </row>
    <row r="321" spans="1:35" ht="12.75" customHeight="1">
      <c r="A321" s="84"/>
      <c r="B321" s="29"/>
      <c r="C321" s="28"/>
      <c r="D321" s="28"/>
      <c r="E321" s="28"/>
      <c r="F321" s="85"/>
      <c r="G321" s="29"/>
      <c r="H321" s="86"/>
      <c r="I321" s="73"/>
      <c r="J321" s="73"/>
      <c r="K321" s="73"/>
      <c r="L321" s="73"/>
      <c r="M321" s="73"/>
      <c r="N321" s="73"/>
      <c r="O321" s="73"/>
      <c r="P321" s="73"/>
      <c r="Q321" s="73"/>
      <c r="R321" s="73"/>
      <c r="S321" s="73"/>
      <c r="T321" s="73"/>
      <c r="U321" s="73"/>
      <c r="V321" s="73"/>
      <c r="W321" s="73"/>
      <c r="X321" s="73"/>
      <c r="Y321" s="73"/>
      <c r="Z321" s="73"/>
      <c r="AA321" s="73"/>
      <c r="AB321" s="73"/>
      <c r="AC321" s="73"/>
      <c r="AD321" s="73"/>
      <c r="AE321" s="73"/>
      <c r="AF321" s="73"/>
      <c r="AG321" s="73"/>
      <c r="AH321" s="73"/>
      <c r="AI321" s="73"/>
    </row>
    <row r="322" spans="1:35" ht="12.75" customHeight="1">
      <c r="A322" s="84"/>
      <c r="B322" s="29"/>
      <c r="C322" s="28"/>
      <c r="D322" s="28"/>
      <c r="E322" s="28"/>
      <c r="F322" s="85"/>
      <c r="G322" s="29"/>
      <c r="H322" s="86"/>
      <c r="I322" s="73"/>
      <c r="J322" s="73"/>
      <c r="K322" s="73"/>
      <c r="L322" s="73"/>
      <c r="M322" s="73"/>
      <c r="N322" s="73"/>
      <c r="O322" s="73"/>
      <c r="P322" s="73"/>
      <c r="Q322" s="73"/>
      <c r="R322" s="73"/>
      <c r="S322" s="73"/>
      <c r="T322" s="73"/>
      <c r="U322" s="73"/>
      <c r="V322" s="73"/>
      <c r="W322" s="73"/>
      <c r="X322" s="73"/>
      <c r="Y322" s="73"/>
      <c r="Z322" s="73"/>
      <c r="AA322" s="73"/>
      <c r="AB322" s="73"/>
      <c r="AC322" s="73"/>
      <c r="AD322" s="73"/>
      <c r="AE322" s="73"/>
      <c r="AF322" s="73"/>
      <c r="AG322" s="73"/>
      <c r="AH322" s="73"/>
      <c r="AI322" s="73"/>
    </row>
    <row r="323" spans="1:35" ht="12.75" customHeight="1">
      <c r="A323" s="84"/>
      <c r="B323" s="29"/>
      <c r="C323" s="28"/>
      <c r="D323" s="28"/>
      <c r="E323" s="28"/>
      <c r="F323" s="85"/>
      <c r="G323" s="29"/>
      <c r="H323" s="86"/>
      <c r="I323" s="73"/>
      <c r="J323" s="73"/>
      <c r="K323" s="73"/>
      <c r="L323" s="73"/>
      <c r="M323" s="73"/>
      <c r="N323" s="73"/>
      <c r="O323" s="73"/>
      <c r="P323" s="73"/>
      <c r="Q323" s="73"/>
      <c r="R323" s="73"/>
      <c r="S323" s="73"/>
      <c r="T323" s="73"/>
      <c r="U323" s="73"/>
      <c r="V323" s="73"/>
      <c r="W323" s="73"/>
      <c r="X323" s="73"/>
      <c r="Y323" s="73"/>
      <c r="Z323" s="73"/>
      <c r="AA323" s="73"/>
      <c r="AB323" s="73"/>
      <c r="AC323" s="73"/>
      <c r="AD323" s="73"/>
      <c r="AE323" s="73"/>
      <c r="AF323" s="73"/>
      <c r="AG323" s="73"/>
      <c r="AH323" s="73"/>
      <c r="AI323" s="73"/>
    </row>
    <row r="324" spans="1:35" ht="12.75" customHeight="1">
      <c r="A324" s="84"/>
      <c r="B324" s="29"/>
      <c r="C324" s="28"/>
      <c r="D324" s="28"/>
      <c r="E324" s="28"/>
      <c r="F324" s="85"/>
      <c r="G324" s="29"/>
      <c r="H324" s="86"/>
      <c r="I324" s="73"/>
      <c r="J324" s="73"/>
      <c r="K324" s="73"/>
      <c r="L324" s="73"/>
      <c r="M324" s="73"/>
      <c r="N324" s="73"/>
      <c r="O324" s="73"/>
      <c r="P324" s="73"/>
      <c r="Q324" s="73"/>
      <c r="R324" s="73"/>
      <c r="S324" s="73"/>
      <c r="T324" s="73"/>
      <c r="U324" s="73"/>
      <c r="V324" s="73"/>
      <c r="W324" s="73"/>
      <c r="X324" s="73"/>
      <c r="Y324" s="73"/>
      <c r="Z324" s="73"/>
      <c r="AA324" s="73"/>
      <c r="AB324" s="73"/>
      <c r="AC324" s="73"/>
      <c r="AD324" s="73"/>
      <c r="AE324" s="73"/>
      <c r="AF324" s="73"/>
      <c r="AG324" s="73"/>
      <c r="AH324" s="73"/>
      <c r="AI324" s="73"/>
    </row>
    <row r="325" spans="1:35" ht="12.75" customHeight="1">
      <c r="A325" s="84"/>
      <c r="B325" s="29"/>
      <c r="C325" s="28"/>
      <c r="D325" s="28"/>
      <c r="E325" s="28"/>
      <c r="F325" s="85"/>
      <c r="G325" s="29"/>
      <c r="H325" s="86"/>
      <c r="I325" s="73"/>
      <c r="J325" s="73"/>
      <c r="K325" s="73"/>
      <c r="L325" s="73"/>
      <c r="M325" s="73"/>
      <c r="N325" s="73"/>
      <c r="O325" s="73"/>
      <c r="P325" s="73"/>
      <c r="Q325" s="73"/>
      <c r="R325" s="73"/>
      <c r="S325" s="73"/>
      <c r="T325" s="73"/>
      <c r="U325" s="73"/>
      <c r="V325" s="73"/>
      <c r="W325" s="73"/>
      <c r="X325" s="73"/>
      <c r="Y325" s="73"/>
      <c r="Z325" s="73"/>
      <c r="AA325" s="73"/>
      <c r="AB325" s="73"/>
      <c r="AC325" s="73"/>
      <c r="AD325" s="73"/>
      <c r="AE325" s="73"/>
      <c r="AF325" s="73"/>
      <c r="AG325" s="73"/>
      <c r="AH325" s="73"/>
      <c r="AI325" s="73"/>
    </row>
    <row r="326" spans="1:35" ht="12.75" customHeight="1">
      <c r="A326" s="84"/>
      <c r="B326" s="29"/>
      <c r="C326" s="28"/>
      <c r="D326" s="28"/>
      <c r="E326" s="28"/>
      <c r="F326" s="85"/>
      <c r="G326" s="29"/>
      <c r="H326" s="86"/>
      <c r="I326" s="73"/>
      <c r="J326" s="73"/>
      <c r="K326" s="73"/>
      <c r="L326" s="73"/>
      <c r="M326" s="73"/>
      <c r="N326" s="73"/>
      <c r="O326" s="73"/>
      <c r="P326" s="73"/>
      <c r="Q326" s="73"/>
      <c r="R326" s="73"/>
      <c r="S326" s="73"/>
      <c r="T326" s="73"/>
      <c r="U326" s="73"/>
      <c r="V326" s="73"/>
      <c r="W326" s="73"/>
      <c r="X326" s="73"/>
      <c r="Y326" s="73"/>
      <c r="Z326" s="73"/>
      <c r="AA326" s="73"/>
      <c r="AB326" s="73"/>
      <c r="AC326" s="73"/>
      <c r="AD326" s="73"/>
      <c r="AE326" s="73"/>
      <c r="AF326" s="73"/>
      <c r="AG326" s="73"/>
      <c r="AH326" s="73"/>
      <c r="AI326" s="73"/>
    </row>
    <row r="327" spans="1:35" ht="12.75" customHeight="1">
      <c r="A327" s="84"/>
      <c r="B327" s="29"/>
      <c r="C327" s="28"/>
      <c r="D327" s="28"/>
      <c r="E327" s="28"/>
      <c r="F327" s="85"/>
      <c r="G327" s="29"/>
      <c r="H327" s="86"/>
      <c r="I327" s="73"/>
      <c r="J327" s="73"/>
      <c r="K327" s="73"/>
      <c r="L327" s="73"/>
      <c r="M327" s="73"/>
      <c r="N327" s="73"/>
      <c r="O327" s="73"/>
      <c r="P327" s="73"/>
      <c r="Q327" s="73"/>
      <c r="R327" s="73"/>
      <c r="S327" s="73"/>
      <c r="T327" s="73"/>
      <c r="U327" s="73"/>
      <c r="V327" s="73"/>
      <c r="W327" s="73"/>
      <c r="X327" s="73"/>
      <c r="Y327" s="73"/>
      <c r="Z327" s="73"/>
      <c r="AA327" s="73"/>
      <c r="AB327" s="73"/>
      <c r="AC327" s="73"/>
      <c r="AD327" s="73"/>
      <c r="AE327" s="73"/>
      <c r="AF327" s="73"/>
      <c r="AG327" s="73"/>
      <c r="AH327" s="73"/>
      <c r="AI327" s="73"/>
    </row>
    <row r="328" spans="1:35" ht="12.75" customHeight="1">
      <c r="A328" s="84"/>
      <c r="B328" s="29"/>
      <c r="C328" s="28"/>
      <c r="D328" s="28"/>
      <c r="E328" s="28"/>
      <c r="F328" s="85"/>
      <c r="G328" s="29"/>
      <c r="H328" s="86"/>
      <c r="I328" s="73"/>
      <c r="J328" s="73"/>
      <c r="K328" s="73"/>
      <c r="L328" s="73"/>
      <c r="M328" s="73"/>
      <c r="N328" s="73"/>
      <c r="O328" s="73"/>
      <c r="P328" s="73"/>
      <c r="Q328" s="73"/>
      <c r="R328" s="73"/>
      <c r="S328" s="73"/>
      <c r="T328" s="73"/>
      <c r="U328" s="73"/>
      <c r="V328" s="73"/>
      <c r="W328" s="73"/>
      <c r="X328" s="73"/>
      <c r="Y328" s="73"/>
      <c r="Z328" s="73"/>
      <c r="AA328" s="73"/>
      <c r="AB328" s="73"/>
      <c r="AC328" s="73"/>
      <c r="AD328" s="73"/>
      <c r="AE328" s="73"/>
      <c r="AF328" s="73"/>
      <c r="AG328" s="73"/>
      <c r="AH328" s="73"/>
      <c r="AI328" s="73"/>
    </row>
    <row r="329" spans="1:35" ht="12.75" customHeight="1">
      <c r="A329" s="84"/>
      <c r="B329" s="29"/>
      <c r="C329" s="28"/>
      <c r="D329" s="28"/>
      <c r="E329" s="28"/>
      <c r="F329" s="85"/>
      <c r="G329" s="29"/>
      <c r="H329" s="86"/>
      <c r="I329" s="73"/>
      <c r="J329" s="73"/>
      <c r="K329" s="73"/>
      <c r="L329" s="73"/>
      <c r="M329" s="73"/>
      <c r="N329" s="73"/>
      <c r="O329" s="73"/>
      <c r="P329" s="73"/>
      <c r="Q329" s="73"/>
      <c r="R329" s="73"/>
      <c r="S329" s="73"/>
      <c r="T329" s="73"/>
      <c r="U329" s="73"/>
      <c r="V329" s="73"/>
      <c r="W329" s="73"/>
      <c r="X329" s="73"/>
      <c r="Y329" s="73"/>
      <c r="Z329" s="73"/>
      <c r="AA329" s="73"/>
      <c r="AB329" s="73"/>
      <c r="AC329" s="73"/>
      <c r="AD329" s="73"/>
      <c r="AE329" s="73"/>
      <c r="AF329" s="73"/>
      <c r="AG329" s="73"/>
      <c r="AH329" s="73"/>
      <c r="AI329" s="73"/>
    </row>
    <row r="330" spans="1:35" ht="12.75" customHeight="1">
      <c r="A330" s="84"/>
      <c r="B330" s="16"/>
      <c r="C330" s="18"/>
      <c r="D330" s="18"/>
      <c r="E330" s="16"/>
      <c r="F330" s="16"/>
      <c r="G330" s="16"/>
      <c r="H330" s="86"/>
      <c r="I330" s="73"/>
      <c r="J330" s="73"/>
      <c r="K330" s="73"/>
      <c r="L330" s="73"/>
      <c r="M330" s="73"/>
      <c r="N330" s="73"/>
      <c r="O330" s="73"/>
      <c r="P330" s="73"/>
      <c r="Q330" s="73"/>
      <c r="R330" s="73"/>
      <c r="S330" s="73"/>
      <c r="T330" s="73"/>
      <c r="U330" s="73"/>
      <c r="V330" s="73"/>
      <c r="W330" s="73"/>
      <c r="X330" s="73"/>
      <c r="Y330" s="73"/>
      <c r="Z330" s="73"/>
      <c r="AA330" s="73"/>
      <c r="AB330" s="73"/>
      <c r="AC330" s="73"/>
      <c r="AD330" s="73"/>
      <c r="AE330" s="73"/>
      <c r="AF330" s="73"/>
      <c r="AG330" s="73"/>
      <c r="AH330" s="73"/>
      <c r="AI330" s="73"/>
    </row>
    <row r="331" spans="1:35" ht="12.75" customHeight="1">
      <c r="A331" s="84"/>
      <c r="B331" s="16"/>
      <c r="C331" s="18"/>
      <c r="D331" s="18"/>
      <c r="E331" s="16"/>
      <c r="F331" s="16"/>
      <c r="G331" s="16"/>
      <c r="H331" s="86"/>
      <c r="I331" s="73"/>
      <c r="J331" s="73"/>
      <c r="K331" s="73"/>
      <c r="L331" s="73"/>
      <c r="M331" s="73"/>
      <c r="N331" s="73"/>
      <c r="O331" s="73"/>
      <c r="P331" s="73"/>
      <c r="Q331" s="73"/>
      <c r="R331" s="73"/>
      <c r="S331" s="73"/>
      <c r="T331" s="73"/>
      <c r="U331" s="73"/>
      <c r="V331" s="73"/>
      <c r="W331" s="73"/>
      <c r="X331" s="73"/>
      <c r="Y331" s="73"/>
      <c r="Z331" s="73"/>
      <c r="AA331" s="73"/>
      <c r="AB331" s="73"/>
      <c r="AC331" s="73"/>
      <c r="AD331" s="73"/>
      <c r="AE331" s="73"/>
      <c r="AF331" s="73"/>
      <c r="AG331" s="73"/>
      <c r="AH331" s="73"/>
      <c r="AI331" s="73"/>
    </row>
    <row r="332" spans="1:35" ht="12.75" customHeight="1">
      <c r="A332" s="84"/>
      <c r="B332" s="16"/>
      <c r="C332" s="18"/>
      <c r="D332" s="18"/>
      <c r="E332" s="16"/>
      <c r="F332" s="16"/>
      <c r="G332" s="16"/>
      <c r="H332" s="86"/>
      <c r="I332" s="73"/>
      <c r="J332" s="73"/>
      <c r="K332" s="73"/>
      <c r="L332" s="73"/>
      <c r="M332" s="73"/>
      <c r="N332" s="73"/>
      <c r="O332" s="73"/>
      <c r="P332" s="73"/>
      <c r="Q332" s="73"/>
      <c r="R332" s="73"/>
      <c r="S332" s="73"/>
      <c r="T332" s="73"/>
      <c r="U332" s="73"/>
      <c r="V332" s="73"/>
      <c r="W332" s="73"/>
      <c r="X332" s="73"/>
      <c r="Y332" s="73"/>
      <c r="Z332" s="73"/>
      <c r="AA332" s="73"/>
      <c r="AB332" s="73"/>
      <c r="AC332" s="73"/>
      <c r="AD332" s="73"/>
      <c r="AE332" s="73"/>
      <c r="AF332" s="73"/>
      <c r="AG332" s="73"/>
      <c r="AH332" s="73"/>
      <c r="AI332" s="73"/>
    </row>
    <row r="333" spans="1:35" ht="12.75" customHeight="1">
      <c r="A333" s="84"/>
      <c r="B333" s="16"/>
      <c r="C333" s="18"/>
      <c r="D333" s="18"/>
      <c r="E333" s="16"/>
      <c r="F333" s="16"/>
      <c r="G333" s="16"/>
      <c r="H333" s="86"/>
      <c r="I333" s="73"/>
      <c r="J333" s="73"/>
      <c r="K333" s="73"/>
      <c r="L333" s="73"/>
      <c r="M333" s="73"/>
      <c r="N333" s="73"/>
      <c r="O333" s="73"/>
      <c r="P333" s="73"/>
      <c r="Q333" s="73"/>
      <c r="R333" s="73"/>
      <c r="S333" s="73"/>
      <c r="T333" s="73"/>
      <c r="U333" s="73"/>
      <c r="V333" s="73"/>
      <c r="W333" s="73"/>
      <c r="X333" s="73"/>
      <c r="Y333" s="73"/>
      <c r="Z333" s="73"/>
      <c r="AA333" s="73"/>
      <c r="AB333" s="73"/>
      <c r="AC333" s="73"/>
      <c r="AD333" s="73"/>
      <c r="AE333" s="73"/>
      <c r="AF333" s="73"/>
      <c r="AG333" s="73"/>
      <c r="AH333" s="73"/>
      <c r="AI333" s="73"/>
    </row>
    <row r="334" spans="1:35" ht="12.75" customHeight="1">
      <c r="A334" s="84"/>
      <c r="B334" s="16"/>
      <c r="C334" s="18"/>
      <c r="D334" s="18"/>
      <c r="E334" s="16"/>
      <c r="F334" s="16"/>
      <c r="G334" s="16"/>
      <c r="H334" s="86"/>
      <c r="I334" s="73"/>
      <c r="J334" s="73"/>
      <c r="K334" s="73"/>
      <c r="L334" s="73"/>
      <c r="M334" s="73"/>
      <c r="N334" s="73"/>
      <c r="O334" s="73"/>
      <c r="P334" s="73"/>
      <c r="Q334" s="73"/>
      <c r="R334" s="73"/>
      <c r="S334" s="73"/>
      <c r="T334" s="73"/>
      <c r="U334" s="73"/>
      <c r="V334" s="73"/>
      <c r="W334" s="73"/>
      <c r="X334" s="73"/>
      <c r="Y334" s="73"/>
      <c r="Z334" s="73"/>
      <c r="AA334" s="73"/>
      <c r="AB334" s="73"/>
      <c r="AC334" s="73"/>
      <c r="AD334" s="73"/>
      <c r="AE334" s="73"/>
      <c r="AF334" s="73"/>
      <c r="AG334" s="73"/>
      <c r="AH334" s="73"/>
      <c r="AI334" s="73"/>
    </row>
    <row r="335" spans="1:35" ht="12.75" customHeight="1">
      <c r="A335" s="84"/>
      <c r="B335" s="16"/>
      <c r="C335" s="18"/>
      <c r="D335" s="18"/>
      <c r="E335" s="16"/>
      <c r="F335" s="16"/>
      <c r="G335" s="16"/>
      <c r="H335" s="86"/>
      <c r="I335" s="73"/>
      <c r="J335" s="73"/>
      <c r="K335" s="73"/>
      <c r="L335" s="73"/>
      <c r="M335" s="73"/>
      <c r="N335" s="73"/>
      <c r="O335" s="73"/>
      <c r="P335" s="73"/>
      <c r="Q335" s="73"/>
      <c r="R335" s="73"/>
      <c r="S335" s="73"/>
      <c r="T335" s="73"/>
      <c r="U335" s="73"/>
      <c r="V335" s="73"/>
      <c r="W335" s="73"/>
      <c r="X335" s="73"/>
      <c r="Y335" s="73"/>
      <c r="Z335" s="73"/>
      <c r="AA335" s="73"/>
      <c r="AB335" s="73"/>
      <c r="AC335" s="73"/>
      <c r="AD335" s="73"/>
      <c r="AE335" s="73"/>
      <c r="AF335" s="73"/>
      <c r="AG335" s="73"/>
      <c r="AH335" s="73"/>
      <c r="AI335" s="73"/>
    </row>
    <row r="336" spans="1:35" ht="12.75" customHeight="1">
      <c r="A336" s="84"/>
      <c r="B336" s="16"/>
      <c r="C336" s="18"/>
      <c r="D336" s="18"/>
      <c r="E336" s="16"/>
      <c r="F336" s="16"/>
      <c r="G336" s="16"/>
      <c r="H336" s="86"/>
      <c r="I336" s="73"/>
      <c r="J336" s="73"/>
      <c r="K336" s="73"/>
      <c r="L336" s="73"/>
      <c r="M336" s="73"/>
      <c r="N336" s="73"/>
      <c r="O336" s="73"/>
      <c r="P336" s="73"/>
      <c r="Q336" s="73"/>
      <c r="R336" s="73"/>
      <c r="S336" s="73"/>
      <c r="T336" s="73"/>
      <c r="U336" s="73"/>
      <c r="V336" s="73"/>
      <c r="W336" s="73"/>
      <c r="X336" s="73"/>
      <c r="Y336" s="73"/>
      <c r="Z336" s="73"/>
      <c r="AA336" s="73"/>
      <c r="AB336" s="73"/>
      <c r="AC336" s="73"/>
      <c r="AD336" s="73"/>
      <c r="AE336" s="73"/>
      <c r="AF336" s="73"/>
      <c r="AG336" s="73"/>
      <c r="AH336" s="73"/>
      <c r="AI336" s="73"/>
    </row>
    <row r="337" spans="1:35" ht="12.75" customHeight="1">
      <c r="A337" s="84"/>
      <c r="B337" s="16"/>
      <c r="C337" s="18"/>
      <c r="D337" s="18"/>
      <c r="E337" s="16"/>
      <c r="F337" s="16"/>
      <c r="G337" s="16"/>
      <c r="H337" s="86"/>
      <c r="I337" s="73"/>
      <c r="J337" s="73"/>
      <c r="K337" s="73"/>
      <c r="L337" s="73"/>
      <c r="M337" s="73"/>
      <c r="N337" s="73"/>
      <c r="O337" s="73"/>
      <c r="P337" s="73"/>
      <c r="Q337" s="73"/>
      <c r="R337" s="73"/>
      <c r="S337" s="73"/>
      <c r="T337" s="73"/>
      <c r="U337" s="73"/>
      <c r="V337" s="73"/>
      <c r="W337" s="73"/>
      <c r="X337" s="73"/>
      <c r="Y337" s="73"/>
      <c r="Z337" s="73"/>
      <c r="AA337" s="73"/>
      <c r="AB337" s="73"/>
      <c r="AC337" s="73"/>
      <c r="AD337" s="73"/>
      <c r="AE337" s="73"/>
      <c r="AF337" s="73"/>
      <c r="AG337" s="73"/>
      <c r="AH337" s="73"/>
      <c r="AI337" s="73"/>
    </row>
    <row r="338" spans="1:35" ht="12.75" customHeight="1">
      <c r="A338" s="84"/>
      <c r="B338" s="16"/>
      <c r="C338" s="18"/>
      <c r="D338" s="18"/>
      <c r="E338" s="16"/>
      <c r="F338" s="16"/>
      <c r="G338" s="16"/>
      <c r="H338" s="86"/>
      <c r="I338" s="73"/>
      <c r="J338" s="73"/>
      <c r="K338" s="73"/>
      <c r="L338" s="73"/>
      <c r="M338" s="73"/>
      <c r="N338" s="73"/>
      <c r="O338" s="73"/>
      <c r="P338" s="73"/>
      <c r="Q338" s="73"/>
      <c r="R338" s="73"/>
      <c r="S338" s="73"/>
      <c r="T338" s="73"/>
      <c r="U338" s="73"/>
      <c r="V338" s="73"/>
      <c r="W338" s="73"/>
      <c r="X338" s="73"/>
      <c r="Y338" s="73"/>
      <c r="Z338" s="73"/>
      <c r="AA338" s="73"/>
      <c r="AB338" s="73"/>
      <c r="AC338" s="73"/>
      <c r="AD338" s="73"/>
      <c r="AE338" s="73"/>
      <c r="AF338" s="73"/>
      <c r="AG338" s="73"/>
      <c r="AH338" s="73"/>
      <c r="AI338" s="73"/>
    </row>
    <row r="339" spans="1:35" ht="12.75" customHeight="1">
      <c r="A339" s="84"/>
      <c r="B339" s="16"/>
      <c r="C339" s="18"/>
      <c r="D339" s="18"/>
      <c r="E339" s="16"/>
      <c r="F339" s="16"/>
      <c r="G339" s="16"/>
      <c r="H339" s="86"/>
      <c r="I339" s="73"/>
      <c r="J339" s="73"/>
      <c r="K339" s="73"/>
      <c r="L339" s="73"/>
      <c r="M339" s="73"/>
      <c r="N339" s="73"/>
      <c r="O339" s="73"/>
      <c r="P339" s="73"/>
      <c r="Q339" s="73"/>
      <c r="R339" s="73"/>
      <c r="S339" s="73"/>
      <c r="T339" s="73"/>
      <c r="U339" s="73"/>
      <c r="V339" s="73"/>
      <c r="W339" s="73"/>
      <c r="X339" s="73"/>
      <c r="Y339" s="73"/>
      <c r="Z339" s="73"/>
      <c r="AA339" s="73"/>
      <c r="AB339" s="73"/>
      <c r="AC339" s="73"/>
      <c r="AD339" s="73"/>
      <c r="AE339" s="73"/>
      <c r="AF339" s="73"/>
      <c r="AG339" s="73"/>
      <c r="AH339" s="73"/>
      <c r="AI339" s="73"/>
    </row>
    <row r="340" spans="1:35" ht="12.75" customHeight="1">
      <c r="A340" s="84"/>
      <c r="B340" s="16"/>
      <c r="C340" s="18"/>
      <c r="D340" s="18"/>
      <c r="E340" s="16"/>
      <c r="F340" s="16"/>
      <c r="G340" s="16"/>
      <c r="H340" s="86"/>
      <c r="I340" s="73"/>
      <c r="J340" s="73"/>
      <c r="K340" s="73"/>
      <c r="L340" s="73"/>
      <c r="M340" s="73"/>
      <c r="N340" s="73"/>
      <c r="O340" s="73"/>
      <c r="P340" s="73"/>
      <c r="Q340" s="73"/>
      <c r="R340" s="73"/>
      <c r="S340" s="73"/>
      <c r="T340" s="73"/>
      <c r="U340" s="73"/>
      <c r="V340" s="73"/>
      <c r="W340" s="73"/>
      <c r="X340" s="73"/>
      <c r="Y340" s="73"/>
      <c r="Z340" s="73"/>
      <c r="AA340" s="73"/>
      <c r="AB340" s="73"/>
      <c r="AC340" s="73"/>
      <c r="AD340" s="73"/>
      <c r="AE340" s="73"/>
      <c r="AF340" s="73"/>
      <c r="AG340" s="73"/>
      <c r="AH340" s="73"/>
      <c r="AI340" s="73"/>
    </row>
    <row r="341" spans="1:35" ht="12.75" customHeight="1">
      <c r="A341" s="84"/>
      <c r="B341" s="16"/>
      <c r="C341" s="18"/>
      <c r="D341" s="18"/>
      <c r="E341" s="16"/>
      <c r="F341" s="16"/>
      <c r="G341" s="16"/>
      <c r="H341" s="86"/>
      <c r="I341" s="73"/>
      <c r="J341" s="73"/>
      <c r="K341" s="73"/>
      <c r="L341" s="73"/>
      <c r="M341" s="73"/>
      <c r="N341" s="73"/>
      <c r="O341" s="73"/>
      <c r="P341" s="73"/>
      <c r="Q341" s="73"/>
      <c r="R341" s="73"/>
      <c r="S341" s="73"/>
      <c r="T341" s="73"/>
      <c r="U341" s="73"/>
      <c r="V341" s="73"/>
      <c r="W341" s="73"/>
      <c r="X341" s="73"/>
      <c r="Y341" s="73"/>
      <c r="Z341" s="73"/>
      <c r="AA341" s="73"/>
      <c r="AB341" s="73"/>
      <c r="AC341" s="73"/>
      <c r="AD341" s="73"/>
      <c r="AE341" s="73"/>
      <c r="AF341" s="73"/>
      <c r="AG341" s="73"/>
      <c r="AH341" s="73"/>
      <c r="AI341" s="73"/>
    </row>
    <row r="342" spans="1:35" ht="12.75" customHeight="1">
      <c r="A342" s="84"/>
      <c r="B342" s="16"/>
      <c r="C342" s="18"/>
      <c r="D342" s="18"/>
      <c r="E342" s="16"/>
      <c r="F342" s="16"/>
      <c r="G342" s="16"/>
      <c r="H342" s="86"/>
      <c r="I342" s="73"/>
      <c r="J342" s="73"/>
      <c r="K342" s="73"/>
      <c r="L342" s="73"/>
      <c r="M342" s="73"/>
      <c r="N342" s="73"/>
      <c r="O342" s="73"/>
      <c r="P342" s="73"/>
      <c r="Q342" s="73"/>
      <c r="R342" s="73"/>
      <c r="S342" s="73"/>
      <c r="T342" s="73"/>
      <c r="U342" s="73"/>
      <c r="V342" s="73"/>
      <c r="W342" s="73"/>
      <c r="X342" s="73"/>
      <c r="Y342" s="73"/>
      <c r="Z342" s="73"/>
      <c r="AA342" s="73"/>
      <c r="AB342" s="73"/>
      <c r="AC342" s="73"/>
      <c r="AD342" s="73"/>
      <c r="AE342" s="73"/>
      <c r="AF342" s="73"/>
      <c r="AG342" s="73"/>
      <c r="AH342" s="73"/>
      <c r="AI342" s="73"/>
    </row>
    <row r="343" spans="1:35" ht="12.75" customHeight="1">
      <c r="A343" s="84"/>
      <c r="B343" s="16"/>
      <c r="C343" s="18"/>
      <c r="D343" s="18"/>
      <c r="E343" s="16"/>
      <c r="F343" s="16"/>
      <c r="G343" s="16"/>
      <c r="H343" s="86"/>
      <c r="I343" s="73"/>
      <c r="J343" s="73"/>
      <c r="K343" s="73"/>
      <c r="L343" s="73"/>
      <c r="M343" s="73"/>
      <c r="N343" s="73"/>
      <c r="O343" s="73"/>
      <c r="P343" s="73"/>
      <c r="Q343" s="73"/>
      <c r="R343" s="73"/>
      <c r="S343" s="73"/>
      <c r="T343" s="73"/>
      <c r="U343" s="73"/>
      <c r="V343" s="73"/>
      <c r="W343" s="73"/>
      <c r="X343" s="73"/>
      <c r="Y343" s="73"/>
      <c r="Z343" s="73"/>
      <c r="AA343" s="73"/>
      <c r="AB343" s="73"/>
      <c r="AC343" s="73"/>
      <c r="AD343" s="73"/>
      <c r="AE343" s="73"/>
      <c r="AF343" s="73"/>
      <c r="AG343" s="73"/>
      <c r="AH343" s="73"/>
      <c r="AI343" s="73"/>
    </row>
    <row r="344" spans="1:35" ht="12.75" customHeight="1">
      <c r="A344" s="84"/>
      <c r="B344" s="16"/>
      <c r="C344" s="18"/>
      <c r="D344" s="18"/>
      <c r="E344" s="16"/>
      <c r="F344" s="16"/>
      <c r="G344" s="16"/>
      <c r="H344" s="86"/>
      <c r="I344" s="73"/>
      <c r="J344" s="73"/>
      <c r="K344" s="73"/>
      <c r="L344" s="73"/>
      <c r="M344" s="73"/>
      <c r="N344" s="73"/>
      <c r="O344" s="73"/>
      <c r="P344" s="73"/>
      <c r="Q344" s="73"/>
      <c r="R344" s="73"/>
      <c r="S344" s="73"/>
      <c r="T344" s="73"/>
      <c r="U344" s="73"/>
      <c r="V344" s="73"/>
      <c r="W344" s="73"/>
      <c r="X344" s="73"/>
      <c r="Y344" s="73"/>
      <c r="Z344" s="73"/>
      <c r="AA344" s="73"/>
      <c r="AB344" s="73"/>
      <c r="AC344" s="73"/>
      <c r="AD344" s="73"/>
      <c r="AE344" s="73"/>
      <c r="AF344" s="73"/>
      <c r="AG344" s="73"/>
      <c r="AH344" s="73"/>
      <c r="AI344" s="73"/>
    </row>
    <row r="345" spans="1:35" ht="12.75" customHeight="1">
      <c r="A345" s="84"/>
      <c r="B345" s="16"/>
      <c r="C345" s="18"/>
      <c r="D345" s="18"/>
      <c r="E345" s="16"/>
      <c r="F345" s="16"/>
      <c r="G345" s="16"/>
      <c r="H345" s="86"/>
      <c r="I345" s="73"/>
      <c r="J345" s="73"/>
      <c r="K345" s="73"/>
      <c r="L345" s="73"/>
      <c r="M345" s="73"/>
      <c r="N345" s="73"/>
      <c r="O345" s="73"/>
      <c r="P345" s="73"/>
      <c r="Q345" s="73"/>
      <c r="R345" s="73"/>
      <c r="S345" s="73"/>
      <c r="T345" s="73"/>
      <c r="U345" s="73"/>
      <c r="V345" s="73"/>
      <c r="W345" s="73"/>
      <c r="X345" s="73"/>
      <c r="Y345" s="73"/>
      <c r="Z345" s="73"/>
      <c r="AA345" s="73"/>
      <c r="AB345" s="73"/>
      <c r="AC345" s="73"/>
      <c r="AD345" s="73"/>
      <c r="AE345" s="73"/>
      <c r="AF345" s="73"/>
      <c r="AG345" s="73"/>
      <c r="AH345" s="73"/>
      <c r="AI345" s="73"/>
    </row>
    <row r="346" spans="1:35" ht="12.75" customHeight="1">
      <c r="A346" s="84"/>
      <c r="B346" s="16"/>
      <c r="C346" s="18"/>
      <c r="D346" s="18"/>
      <c r="E346" s="16"/>
      <c r="F346" s="16"/>
      <c r="G346" s="16"/>
      <c r="H346" s="86"/>
      <c r="I346" s="73"/>
      <c r="J346" s="73"/>
      <c r="K346" s="73"/>
      <c r="L346" s="73"/>
      <c r="M346" s="73"/>
      <c r="N346" s="73"/>
      <c r="O346" s="73"/>
      <c r="P346" s="73"/>
      <c r="Q346" s="73"/>
      <c r="R346" s="73"/>
      <c r="S346" s="73"/>
      <c r="T346" s="73"/>
      <c r="U346" s="73"/>
      <c r="V346" s="73"/>
      <c r="W346" s="73"/>
      <c r="X346" s="73"/>
      <c r="Y346" s="73"/>
      <c r="Z346" s="73"/>
      <c r="AA346" s="73"/>
      <c r="AB346" s="73"/>
      <c r="AC346" s="73"/>
      <c r="AD346" s="73"/>
      <c r="AE346" s="73"/>
      <c r="AF346" s="73"/>
      <c r="AG346" s="73"/>
      <c r="AH346" s="73"/>
      <c r="AI346" s="73"/>
    </row>
    <row r="347" spans="1:35" ht="12.75" customHeight="1">
      <c r="A347" s="84"/>
      <c r="B347" s="16"/>
      <c r="C347" s="18"/>
      <c r="D347" s="18"/>
      <c r="E347" s="16"/>
      <c r="F347" s="16"/>
      <c r="G347" s="16"/>
      <c r="H347" s="86"/>
      <c r="I347" s="73"/>
      <c r="J347" s="73"/>
      <c r="K347" s="73"/>
      <c r="L347" s="73"/>
      <c r="M347" s="73"/>
      <c r="N347" s="73"/>
      <c r="O347" s="73"/>
      <c r="P347" s="73"/>
      <c r="Q347" s="73"/>
      <c r="R347" s="73"/>
      <c r="S347" s="73"/>
      <c r="T347" s="73"/>
      <c r="U347" s="73"/>
      <c r="V347" s="73"/>
      <c r="W347" s="73"/>
      <c r="X347" s="73"/>
      <c r="Y347" s="73"/>
      <c r="Z347" s="73"/>
      <c r="AA347" s="73"/>
      <c r="AB347" s="73"/>
      <c r="AC347" s="73"/>
      <c r="AD347" s="73"/>
      <c r="AE347" s="73"/>
      <c r="AF347" s="73"/>
      <c r="AG347" s="73"/>
      <c r="AH347" s="73"/>
      <c r="AI347" s="73"/>
    </row>
    <row r="348" spans="1:35" ht="12.75" customHeight="1">
      <c r="A348" s="84"/>
      <c r="B348" s="16"/>
      <c r="C348" s="18"/>
      <c r="D348" s="18"/>
      <c r="E348" s="16"/>
      <c r="F348" s="16"/>
      <c r="G348" s="16"/>
      <c r="H348" s="86"/>
      <c r="I348" s="73"/>
      <c r="J348" s="73"/>
      <c r="K348" s="73"/>
      <c r="L348" s="73"/>
      <c r="M348" s="73"/>
      <c r="N348" s="73"/>
      <c r="O348" s="73"/>
      <c r="P348" s="73"/>
      <c r="Q348" s="73"/>
      <c r="R348" s="73"/>
      <c r="S348" s="73"/>
      <c r="T348" s="73"/>
      <c r="U348" s="73"/>
      <c r="V348" s="73"/>
      <c r="W348" s="73"/>
      <c r="X348" s="73"/>
      <c r="Y348" s="73"/>
      <c r="Z348" s="73"/>
      <c r="AA348" s="73"/>
      <c r="AB348" s="73"/>
      <c r="AC348" s="73"/>
      <c r="AD348" s="73"/>
      <c r="AE348" s="73"/>
      <c r="AF348" s="73"/>
      <c r="AG348" s="73"/>
      <c r="AH348" s="73"/>
      <c r="AI348" s="73"/>
    </row>
    <row r="349" spans="1:35" ht="12.75" customHeight="1">
      <c r="A349" s="84"/>
      <c r="B349" s="16"/>
      <c r="C349" s="18"/>
      <c r="D349" s="18"/>
      <c r="E349" s="16"/>
      <c r="F349" s="16"/>
      <c r="G349" s="16"/>
      <c r="H349" s="86"/>
      <c r="I349" s="73"/>
      <c r="J349" s="73"/>
      <c r="K349" s="73"/>
      <c r="L349" s="73"/>
      <c r="M349" s="73"/>
      <c r="N349" s="73"/>
      <c r="O349" s="73"/>
      <c r="P349" s="73"/>
      <c r="Q349" s="73"/>
      <c r="R349" s="73"/>
      <c r="S349" s="73"/>
      <c r="T349" s="73"/>
      <c r="U349" s="73"/>
      <c r="V349" s="73"/>
      <c r="W349" s="73"/>
      <c r="X349" s="73"/>
      <c r="Y349" s="73"/>
      <c r="Z349" s="73"/>
      <c r="AA349" s="73"/>
      <c r="AB349" s="73"/>
      <c r="AC349" s="73"/>
      <c r="AD349" s="73"/>
      <c r="AE349" s="73"/>
      <c r="AF349" s="73"/>
      <c r="AG349" s="73"/>
      <c r="AH349" s="73"/>
      <c r="AI349" s="73"/>
    </row>
    <row r="350" spans="1:35" ht="12.75" customHeight="1">
      <c r="A350" s="84"/>
      <c r="B350" s="16"/>
      <c r="C350" s="18"/>
      <c r="D350" s="18"/>
      <c r="E350" s="16"/>
      <c r="F350" s="16"/>
      <c r="G350" s="16"/>
      <c r="H350" s="86"/>
      <c r="I350" s="73"/>
      <c r="J350" s="73"/>
      <c r="K350" s="73"/>
      <c r="L350" s="73"/>
      <c r="M350" s="73"/>
      <c r="N350" s="73"/>
      <c r="O350" s="73"/>
      <c r="P350" s="73"/>
      <c r="Q350" s="73"/>
      <c r="R350" s="73"/>
      <c r="S350" s="73"/>
      <c r="T350" s="73"/>
      <c r="U350" s="73"/>
      <c r="V350" s="73"/>
      <c r="W350" s="73"/>
      <c r="X350" s="73"/>
      <c r="Y350" s="73"/>
      <c r="Z350" s="73"/>
      <c r="AA350" s="73"/>
      <c r="AB350" s="73"/>
      <c r="AC350" s="73"/>
      <c r="AD350" s="73"/>
      <c r="AE350" s="73"/>
      <c r="AF350" s="73"/>
      <c r="AG350" s="73"/>
      <c r="AH350" s="73"/>
      <c r="AI350" s="73"/>
    </row>
    <row r="351" spans="1:35" ht="12.75" customHeight="1">
      <c r="A351" s="84"/>
      <c r="B351" s="16"/>
      <c r="C351" s="18"/>
      <c r="D351" s="18"/>
      <c r="E351" s="16"/>
      <c r="F351" s="16"/>
      <c r="G351" s="16"/>
      <c r="H351" s="86"/>
      <c r="I351" s="73"/>
      <c r="J351" s="73"/>
      <c r="K351" s="73"/>
      <c r="L351" s="73"/>
      <c r="M351" s="73"/>
      <c r="N351" s="73"/>
      <c r="O351" s="73"/>
      <c r="P351" s="73"/>
      <c r="Q351" s="73"/>
      <c r="R351" s="73"/>
      <c r="S351" s="73"/>
      <c r="T351" s="73"/>
      <c r="U351" s="73"/>
      <c r="V351" s="73"/>
      <c r="W351" s="73"/>
      <c r="X351" s="73"/>
      <c r="Y351" s="73"/>
      <c r="Z351" s="73"/>
      <c r="AA351" s="73"/>
      <c r="AB351" s="73"/>
      <c r="AC351" s="73"/>
      <c r="AD351" s="73"/>
      <c r="AE351" s="73"/>
      <c r="AF351" s="73"/>
      <c r="AG351" s="73"/>
      <c r="AH351" s="73"/>
      <c r="AI351" s="73"/>
    </row>
    <row r="352" spans="1:35" ht="12.75" customHeight="1">
      <c r="A352" s="84"/>
      <c r="B352" s="16"/>
      <c r="C352" s="18"/>
      <c r="D352" s="18"/>
      <c r="E352" s="16"/>
      <c r="F352" s="16"/>
      <c r="G352" s="16"/>
      <c r="H352" s="86"/>
      <c r="I352" s="73"/>
      <c r="J352" s="73"/>
      <c r="K352" s="73"/>
      <c r="L352" s="73"/>
      <c r="M352" s="73"/>
      <c r="N352" s="73"/>
      <c r="O352" s="73"/>
      <c r="P352" s="73"/>
      <c r="Q352" s="73"/>
      <c r="R352" s="73"/>
      <c r="S352" s="73"/>
      <c r="T352" s="73"/>
      <c r="U352" s="73"/>
      <c r="V352" s="73"/>
      <c r="W352" s="73"/>
      <c r="X352" s="73"/>
      <c r="Y352" s="73"/>
      <c r="Z352" s="73"/>
      <c r="AA352" s="73"/>
      <c r="AB352" s="73"/>
      <c r="AC352" s="73"/>
      <c r="AD352" s="73"/>
      <c r="AE352" s="73"/>
      <c r="AF352" s="73"/>
      <c r="AG352" s="73"/>
      <c r="AH352" s="73"/>
      <c r="AI352" s="73"/>
    </row>
    <row r="353" spans="1:35" ht="12.75" customHeight="1">
      <c r="A353" s="84"/>
      <c r="B353" s="16"/>
      <c r="C353" s="18"/>
      <c r="D353" s="18"/>
      <c r="E353" s="16"/>
      <c r="F353" s="16"/>
      <c r="G353" s="16"/>
      <c r="H353" s="86"/>
      <c r="I353" s="73"/>
      <c r="J353" s="73"/>
      <c r="K353" s="73"/>
      <c r="L353" s="73"/>
      <c r="M353" s="73"/>
      <c r="N353" s="73"/>
      <c r="O353" s="73"/>
      <c r="P353" s="73"/>
      <c r="Q353" s="73"/>
      <c r="R353" s="73"/>
      <c r="S353" s="73"/>
      <c r="T353" s="73"/>
      <c r="U353" s="73"/>
      <c r="V353" s="73"/>
      <c r="W353" s="73"/>
      <c r="X353" s="73"/>
      <c r="Y353" s="73"/>
      <c r="Z353" s="73"/>
      <c r="AA353" s="73"/>
      <c r="AB353" s="73"/>
      <c r="AC353" s="73"/>
      <c r="AD353" s="73"/>
      <c r="AE353" s="73"/>
      <c r="AF353" s="73"/>
      <c r="AG353" s="73"/>
      <c r="AH353" s="73"/>
      <c r="AI353" s="73"/>
    </row>
    <row r="354" spans="1:35" ht="12.75" customHeight="1">
      <c r="A354" s="84"/>
      <c r="B354" s="16"/>
      <c r="C354" s="18"/>
      <c r="D354" s="18"/>
      <c r="E354" s="16"/>
      <c r="F354" s="16"/>
      <c r="G354" s="16"/>
      <c r="H354" s="86"/>
      <c r="I354" s="73"/>
      <c r="J354" s="73"/>
      <c r="K354" s="73"/>
      <c r="L354" s="73"/>
      <c r="M354" s="73"/>
      <c r="N354" s="73"/>
      <c r="O354" s="73"/>
      <c r="P354" s="73"/>
      <c r="Q354" s="73"/>
      <c r="R354" s="73"/>
      <c r="S354" s="73"/>
      <c r="T354" s="73"/>
      <c r="U354" s="73"/>
      <c r="V354" s="73"/>
      <c r="W354" s="73"/>
      <c r="X354" s="73"/>
      <c r="Y354" s="73"/>
      <c r="Z354" s="73"/>
      <c r="AA354" s="73"/>
      <c r="AB354" s="73"/>
      <c r="AC354" s="73"/>
      <c r="AD354" s="73"/>
      <c r="AE354" s="73"/>
      <c r="AF354" s="73"/>
      <c r="AG354" s="73"/>
      <c r="AH354" s="73"/>
      <c r="AI354" s="73"/>
    </row>
    <row r="355" spans="1:35" ht="12.75" customHeight="1">
      <c r="A355" s="84"/>
      <c r="B355" s="16"/>
      <c r="C355" s="18"/>
      <c r="D355" s="18"/>
      <c r="E355" s="16"/>
      <c r="F355" s="16"/>
      <c r="G355" s="16"/>
      <c r="H355" s="86"/>
      <c r="I355" s="73"/>
      <c r="J355" s="73"/>
      <c r="K355" s="73"/>
      <c r="L355" s="73"/>
      <c r="M355" s="73"/>
      <c r="N355" s="73"/>
      <c r="O355" s="73"/>
      <c r="P355" s="73"/>
      <c r="Q355" s="73"/>
      <c r="R355" s="73"/>
      <c r="S355" s="73"/>
      <c r="T355" s="73"/>
      <c r="U355" s="73"/>
      <c r="V355" s="73"/>
      <c r="W355" s="73"/>
      <c r="X355" s="73"/>
      <c r="Y355" s="73"/>
      <c r="Z355" s="73"/>
      <c r="AA355" s="73"/>
      <c r="AB355" s="73"/>
      <c r="AC355" s="73"/>
      <c r="AD355" s="73"/>
      <c r="AE355" s="73"/>
      <c r="AF355" s="73"/>
      <c r="AG355" s="73"/>
      <c r="AH355" s="73"/>
      <c r="AI355" s="73"/>
    </row>
    <row r="356" spans="1:35" ht="12.75" customHeight="1">
      <c r="A356" s="84"/>
      <c r="B356" s="16"/>
      <c r="C356" s="18"/>
      <c r="D356" s="18"/>
      <c r="E356" s="16"/>
      <c r="F356" s="16"/>
      <c r="G356" s="16"/>
      <c r="H356" s="86"/>
      <c r="I356" s="73"/>
      <c r="J356" s="73"/>
      <c r="K356" s="73"/>
      <c r="L356" s="73"/>
      <c r="M356" s="73"/>
      <c r="N356" s="73"/>
      <c r="O356" s="73"/>
      <c r="P356" s="73"/>
      <c r="Q356" s="73"/>
      <c r="R356" s="73"/>
      <c r="S356" s="73"/>
      <c r="T356" s="73"/>
      <c r="U356" s="73"/>
      <c r="V356" s="73"/>
      <c r="W356" s="73"/>
      <c r="X356" s="73"/>
      <c r="Y356" s="73"/>
      <c r="Z356" s="73"/>
      <c r="AA356" s="73"/>
      <c r="AB356" s="73"/>
      <c r="AC356" s="73"/>
      <c r="AD356" s="73"/>
      <c r="AE356" s="73"/>
      <c r="AF356" s="73"/>
      <c r="AG356" s="73"/>
      <c r="AH356" s="73"/>
      <c r="AI356" s="73"/>
    </row>
    <row r="357" spans="1:35" ht="12.75" customHeight="1">
      <c r="A357" s="84"/>
      <c r="B357" s="16"/>
      <c r="C357" s="18"/>
      <c r="D357" s="18"/>
      <c r="E357" s="16"/>
      <c r="F357" s="16"/>
      <c r="G357" s="16"/>
      <c r="H357" s="86"/>
      <c r="I357" s="73"/>
      <c r="J357" s="73"/>
      <c r="K357" s="73"/>
      <c r="L357" s="73"/>
      <c r="M357" s="73"/>
      <c r="N357" s="73"/>
      <c r="O357" s="73"/>
      <c r="P357" s="73"/>
      <c r="Q357" s="73"/>
      <c r="R357" s="73"/>
      <c r="S357" s="73"/>
      <c r="T357" s="73"/>
      <c r="U357" s="73"/>
      <c r="V357" s="73"/>
      <c r="W357" s="73"/>
      <c r="X357" s="73"/>
      <c r="Y357" s="73"/>
      <c r="Z357" s="73"/>
      <c r="AA357" s="73"/>
      <c r="AB357" s="73"/>
      <c r="AC357" s="73"/>
      <c r="AD357" s="73"/>
      <c r="AE357" s="73"/>
      <c r="AF357" s="73"/>
      <c r="AG357" s="73"/>
      <c r="AH357" s="73"/>
      <c r="AI357" s="73"/>
    </row>
    <row r="358" spans="1:35" ht="12.75" customHeight="1">
      <c r="A358" s="84"/>
      <c r="B358" s="16"/>
      <c r="C358" s="18"/>
      <c r="D358" s="18"/>
      <c r="E358" s="16"/>
      <c r="F358" s="16"/>
      <c r="G358" s="16"/>
      <c r="H358" s="86"/>
      <c r="I358" s="73"/>
      <c r="J358" s="73"/>
      <c r="K358" s="73"/>
      <c r="L358" s="73"/>
      <c r="M358" s="73"/>
      <c r="N358" s="73"/>
      <c r="O358" s="73"/>
      <c r="P358" s="73"/>
      <c r="Q358" s="73"/>
      <c r="R358" s="73"/>
      <c r="S358" s="73"/>
      <c r="T358" s="73"/>
      <c r="U358" s="73"/>
      <c r="V358" s="73"/>
      <c r="W358" s="73"/>
      <c r="X358" s="73"/>
      <c r="Y358" s="73"/>
      <c r="Z358" s="73"/>
      <c r="AA358" s="73"/>
      <c r="AB358" s="73"/>
      <c r="AC358" s="73"/>
      <c r="AD358" s="73"/>
      <c r="AE358" s="73"/>
      <c r="AF358" s="73"/>
      <c r="AG358" s="73"/>
      <c r="AH358" s="73"/>
      <c r="AI358" s="73"/>
    </row>
    <row r="359" spans="1:35" ht="12.75" customHeight="1">
      <c r="A359" s="84"/>
      <c r="B359" s="16"/>
      <c r="C359" s="18"/>
      <c r="D359" s="18"/>
      <c r="E359" s="16"/>
      <c r="F359" s="16"/>
      <c r="G359" s="16"/>
      <c r="H359" s="86"/>
      <c r="I359" s="73"/>
      <c r="J359" s="73"/>
      <c r="K359" s="73"/>
      <c r="L359" s="73"/>
      <c r="M359" s="73"/>
      <c r="N359" s="73"/>
      <c r="O359" s="73"/>
      <c r="P359" s="73"/>
      <c r="Q359" s="73"/>
      <c r="R359" s="73"/>
      <c r="S359" s="73"/>
      <c r="T359" s="73"/>
      <c r="U359" s="73"/>
      <c r="V359" s="73"/>
      <c r="W359" s="73"/>
      <c r="X359" s="73"/>
      <c r="Y359" s="73"/>
      <c r="Z359" s="73"/>
      <c r="AA359" s="73"/>
      <c r="AB359" s="73"/>
      <c r="AC359" s="73"/>
      <c r="AD359" s="73"/>
      <c r="AE359" s="73"/>
      <c r="AF359" s="73"/>
      <c r="AG359" s="73"/>
      <c r="AH359" s="73"/>
      <c r="AI359" s="73"/>
    </row>
    <row r="360" spans="1:35" ht="12.75" customHeight="1">
      <c r="A360" s="84"/>
      <c r="B360" s="16"/>
      <c r="C360" s="18"/>
      <c r="D360" s="18"/>
      <c r="E360" s="16"/>
      <c r="F360" s="16"/>
      <c r="G360" s="16"/>
      <c r="H360" s="86"/>
      <c r="I360" s="73"/>
      <c r="J360" s="73"/>
      <c r="K360" s="73"/>
      <c r="L360" s="73"/>
      <c r="M360" s="73"/>
      <c r="N360" s="73"/>
      <c r="O360" s="73"/>
      <c r="P360" s="73"/>
      <c r="Q360" s="73"/>
      <c r="R360" s="73"/>
      <c r="S360" s="73"/>
      <c r="T360" s="73"/>
      <c r="U360" s="73"/>
      <c r="V360" s="73"/>
      <c r="W360" s="73"/>
      <c r="X360" s="73"/>
      <c r="Y360" s="73"/>
      <c r="Z360" s="73"/>
      <c r="AA360" s="73"/>
      <c r="AB360" s="73"/>
      <c r="AC360" s="73"/>
      <c r="AD360" s="73"/>
      <c r="AE360" s="73"/>
      <c r="AF360" s="73"/>
      <c r="AG360" s="73"/>
      <c r="AH360" s="73"/>
      <c r="AI360" s="73"/>
    </row>
    <row r="361" spans="1:35" ht="12.75" customHeight="1">
      <c r="A361" s="84"/>
      <c r="B361" s="16"/>
      <c r="C361" s="18"/>
      <c r="D361" s="18"/>
      <c r="E361" s="16"/>
      <c r="F361" s="16"/>
      <c r="G361" s="16"/>
      <c r="H361" s="86"/>
      <c r="I361" s="73"/>
      <c r="J361" s="73"/>
      <c r="K361" s="73"/>
      <c r="L361" s="73"/>
      <c r="M361" s="73"/>
      <c r="N361" s="73"/>
      <c r="O361" s="73"/>
      <c r="P361" s="73"/>
      <c r="Q361" s="73"/>
      <c r="R361" s="73"/>
      <c r="S361" s="73"/>
      <c r="T361" s="73"/>
      <c r="U361" s="73"/>
      <c r="V361" s="73"/>
      <c r="W361" s="73"/>
      <c r="X361" s="73"/>
      <c r="Y361" s="73"/>
      <c r="Z361" s="73"/>
      <c r="AA361" s="73"/>
      <c r="AB361" s="73"/>
      <c r="AC361" s="73"/>
      <c r="AD361" s="73"/>
      <c r="AE361" s="73"/>
      <c r="AF361" s="73"/>
      <c r="AG361" s="73"/>
      <c r="AH361" s="73"/>
      <c r="AI361" s="73"/>
    </row>
    <row r="362" spans="1:35" ht="12.75" customHeight="1">
      <c r="A362" s="84"/>
      <c r="B362" s="16"/>
      <c r="C362" s="18"/>
      <c r="D362" s="18"/>
      <c r="E362" s="16"/>
      <c r="F362" s="16"/>
      <c r="G362" s="16"/>
      <c r="H362" s="86"/>
      <c r="I362" s="73"/>
      <c r="J362" s="73"/>
      <c r="K362" s="73"/>
      <c r="L362" s="73"/>
      <c r="M362" s="73"/>
      <c r="N362" s="73"/>
      <c r="O362" s="73"/>
      <c r="P362" s="73"/>
      <c r="Q362" s="73"/>
      <c r="R362" s="73"/>
      <c r="S362" s="73"/>
      <c r="T362" s="73"/>
      <c r="U362" s="73"/>
      <c r="V362" s="73"/>
      <c r="W362" s="73"/>
      <c r="X362" s="73"/>
      <c r="Y362" s="73"/>
      <c r="Z362" s="73"/>
      <c r="AA362" s="73"/>
      <c r="AB362" s="73"/>
      <c r="AC362" s="73"/>
      <c r="AD362" s="73"/>
      <c r="AE362" s="73"/>
      <c r="AF362" s="73"/>
      <c r="AG362" s="73"/>
      <c r="AH362" s="73"/>
      <c r="AI362" s="73"/>
    </row>
    <row r="363" spans="1:35" ht="12.75" customHeight="1">
      <c r="A363" s="84"/>
      <c r="B363" s="16"/>
      <c r="C363" s="18"/>
      <c r="D363" s="18"/>
      <c r="E363" s="16"/>
      <c r="F363" s="16"/>
      <c r="G363" s="16"/>
      <c r="H363" s="86"/>
      <c r="I363" s="73"/>
      <c r="J363" s="73"/>
      <c r="K363" s="73"/>
      <c r="L363" s="73"/>
      <c r="M363" s="73"/>
      <c r="N363" s="73"/>
      <c r="O363" s="73"/>
      <c r="P363" s="73"/>
      <c r="Q363" s="73"/>
      <c r="R363" s="73"/>
      <c r="S363" s="73"/>
      <c r="T363" s="73"/>
      <c r="U363" s="73"/>
      <c r="V363" s="73"/>
      <c r="W363" s="73"/>
      <c r="X363" s="73"/>
      <c r="Y363" s="73"/>
      <c r="Z363" s="73"/>
      <c r="AA363" s="73"/>
      <c r="AB363" s="73"/>
      <c r="AC363" s="73"/>
      <c r="AD363" s="73"/>
      <c r="AE363" s="73"/>
      <c r="AF363" s="73"/>
      <c r="AG363" s="73"/>
      <c r="AH363" s="73"/>
      <c r="AI363" s="73"/>
    </row>
    <row r="364" spans="1:35" ht="12.75" customHeight="1">
      <c r="A364" s="84"/>
      <c r="B364" s="16"/>
      <c r="C364" s="18"/>
      <c r="D364" s="18"/>
      <c r="E364" s="16"/>
      <c r="F364" s="16"/>
      <c r="G364" s="16"/>
      <c r="H364" s="86"/>
      <c r="I364" s="73"/>
      <c r="J364" s="73"/>
      <c r="K364" s="73"/>
      <c r="L364" s="73"/>
      <c r="M364" s="73"/>
      <c r="N364" s="73"/>
      <c r="O364" s="73"/>
      <c r="P364" s="73"/>
      <c r="Q364" s="73"/>
      <c r="R364" s="73"/>
      <c r="S364" s="73"/>
      <c r="T364" s="73"/>
      <c r="U364" s="73"/>
      <c r="V364" s="73"/>
      <c r="W364" s="73"/>
      <c r="X364" s="73"/>
      <c r="Y364" s="73"/>
      <c r="Z364" s="73"/>
      <c r="AA364" s="73"/>
      <c r="AB364" s="73"/>
      <c r="AC364" s="73"/>
      <c r="AD364" s="73"/>
      <c r="AE364" s="73"/>
      <c r="AF364" s="73"/>
      <c r="AG364" s="73"/>
      <c r="AH364" s="73"/>
      <c r="AI364" s="73"/>
    </row>
    <row r="365" spans="1:35" ht="12.75" customHeight="1">
      <c r="A365" s="84"/>
      <c r="B365" s="16"/>
      <c r="C365" s="18"/>
      <c r="D365" s="18"/>
      <c r="E365" s="16"/>
      <c r="F365" s="16"/>
      <c r="G365" s="16"/>
      <c r="H365" s="86"/>
      <c r="I365" s="73"/>
      <c r="J365" s="73"/>
      <c r="K365" s="73"/>
      <c r="L365" s="73"/>
      <c r="M365" s="73"/>
      <c r="N365" s="73"/>
      <c r="O365" s="73"/>
      <c r="P365" s="73"/>
      <c r="Q365" s="73"/>
      <c r="R365" s="73"/>
      <c r="S365" s="73"/>
      <c r="T365" s="73"/>
      <c r="U365" s="73"/>
      <c r="V365" s="73"/>
      <c r="W365" s="73"/>
      <c r="X365" s="73"/>
      <c r="Y365" s="73"/>
      <c r="Z365" s="73"/>
      <c r="AA365" s="73"/>
      <c r="AB365" s="73"/>
      <c r="AC365" s="73"/>
      <c r="AD365" s="73"/>
      <c r="AE365" s="73"/>
      <c r="AF365" s="73"/>
      <c r="AG365" s="73"/>
      <c r="AH365" s="73"/>
      <c r="AI365" s="73"/>
    </row>
    <row r="366" spans="1:35" ht="12.75" customHeight="1">
      <c r="A366" s="84"/>
      <c r="B366" s="16"/>
      <c r="C366" s="18"/>
      <c r="D366" s="18"/>
      <c r="E366" s="16"/>
      <c r="F366" s="16"/>
      <c r="G366" s="16"/>
      <c r="H366" s="86"/>
      <c r="I366" s="73"/>
      <c r="J366" s="73"/>
      <c r="K366" s="73"/>
      <c r="L366" s="73"/>
      <c r="M366" s="73"/>
      <c r="N366" s="73"/>
      <c r="O366" s="73"/>
      <c r="P366" s="73"/>
      <c r="Q366" s="73"/>
      <c r="R366" s="73"/>
      <c r="S366" s="73"/>
      <c r="T366" s="73"/>
      <c r="U366" s="73"/>
      <c r="V366" s="73"/>
      <c r="W366" s="73"/>
      <c r="X366" s="73"/>
      <c r="Y366" s="73"/>
      <c r="Z366" s="73"/>
      <c r="AA366" s="73"/>
      <c r="AB366" s="73"/>
      <c r="AC366" s="73"/>
      <c r="AD366" s="73"/>
      <c r="AE366" s="73"/>
      <c r="AF366" s="73"/>
      <c r="AG366" s="73"/>
      <c r="AH366" s="73"/>
      <c r="AI366" s="73"/>
    </row>
    <row r="367" spans="1:35" ht="12.75" customHeight="1">
      <c r="A367" s="84"/>
      <c r="B367" s="16"/>
      <c r="C367" s="18"/>
      <c r="D367" s="18"/>
      <c r="E367" s="16"/>
      <c r="F367" s="16"/>
      <c r="G367" s="16"/>
      <c r="H367" s="86"/>
      <c r="I367" s="73"/>
      <c r="J367" s="73"/>
      <c r="K367" s="73"/>
      <c r="L367" s="73"/>
      <c r="M367" s="73"/>
      <c r="N367" s="73"/>
      <c r="O367" s="73"/>
      <c r="P367" s="73"/>
      <c r="Q367" s="73"/>
      <c r="R367" s="73"/>
      <c r="S367" s="73"/>
      <c r="T367" s="73"/>
      <c r="U367" s="73"/>
      <c r="V367" s="73"/>
      <c r="W367" s="73"/>
      <c r="X367" s="73"/>
      <c r="Y367" s="73"/>
      <c r="Z367" s="73"/>
      <c r="AA367" s="73"/>
      <c r="AB367" s="73"/>
      <c r="AC367" s="73"/>
      <c r="AD367" s="73"/>
      <c r="AE367" s="73"/>
      <c r="AF367" s="73"/>
      <c r="AG367" s="73"/>
      <c r="AH367" s="73"/>
      <c r="AI367" s="73"/>
    </row>
    <row r="368" spans="1:35" ht="12.75" customHeight="1">
      <c r="A368" s="84"/>
      <c r="B368" s="16"/>
      <c r="C368" s="18"/>
      <c r="D368" s="18"/>
      <c r="E368" s="16"/>
      <c r="F368" s="16"/>
      <c r="G368" s="16"/>
      <c r="H368" s="86"/>
      <c r="I368" s="73"/>
      <c r="J368" s="73"/>
      <c r="K368" s="73"/>
      <c r="L368" s="73"/>
      <c r="M368" s="73"/>
      <c r="N368" s="73"/>
      <c r="O368" s="73"/>
      <c r="P368" s="73"/>
      <c r="Q368" s="73"/>
      <c r="R368" s="73"/>
      <c r="S368" s="73"/>
      <c r="T368" s="73"/>
      <c r="U368" s="73"/>
      <c r="V368" s="73"/>
      <c r="W368" s="73"/>
      <c r="X368" s="73"/>
      <c r="Y368" s="73"/>
      <c r="Z368" s="73"/>
      <c r="AA368" s="73"/>
      <c r="AB368" s="73"/>
      <c r="AC368" s="73"/>
      <c r="AD368" s="73"/>
      <c r="AE368" s="73"/>
      <c r="AF368" s="73"/>
      <c r="AG368" s="73"/>
      <c r="AH368" s="73"/>
      <c r="AI368" s="73"/>
    </row>
    <row r="369" spans="1:35" ht="12.75" customHeight="1">
      <c r="A369" s="84"/>
      <c r="B369" s="16"/>
      <c r="C369" s="18"/>
      <c r="D369" s="18"/>
      <c r="E369" s="16"/>
      <c r="F369" s="16"/>
      <c r="G369" s="16"/>
      <c r="H369" s="86"/>
      <c r="I369" s="73"/>
      <c r="J369" s="73"/>
      <c r="K369" s="73"/>
      <c r="L369" s="73"/>
      <c r="M369" s="73"/>
      <c r="N369" s="73"/>
      <c r="O369" s="73"/>
      <c r="P369" s="73"/>
      <c r="Q369" s="73"/>
      <c r="R369" s="73"/>
      <c r="S369" s="73"/>
      <c r="T369" s="73"/>
      <c r="U369" s="73"/>
      <c r="V369" s="73"/>
      <c r="W369" s="73"/>
      <c r="X369" s="73"/>
      <c r="Y369" s="73"/>
      <c r="Z369" s="73"/>
      <c r="AA369" s="73"/>
      <c r="AB369" s="73"/>
      <c r="AC369" s="73"/>
      <c r="AD369" s="73"/>
      <c r="AE369" s="73"/>
      <c r="AF369" s="73"/>
      <c r="AG369" s="73"/>
      <c r="AH369" s="73"/>
      <c r="AI369" s="73"/>
    </row>
    <row r="370" spans="1:35" ht="12.75" customHeight="1">
      <c r="A370" s="84"/>
      <c r="B370" s="16"/>
      <c r="C370" s="18"/>
      <c r="D370" s="18"/>
      <c r="E370" s="16"/>
      <c r="F370" s="16"/>
      <c r="G370" s="16"/>
      <c r="H370" s="86"/>
      <c r="I370" s="18"/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18"/>
      <c r="W370" s="18"/>
      <c r="X370" s="18"/>
      <c r="Y370" s="18"/>
      <c r="Z370" s="18"/>
      <c r="AA370" s="18"/>
      <c r="AB370" s="18"/>
      <c r="AC370" s="18"/>
      <c r="AD370" s="18"/>
      <c r="AE370" s="18"/>
      <c r="AF370" s="18"/>
      <c r="AG370" s="18"/>
      <c r="AH370" s="18"/>
      <c r="AI370" s="18"/>
    </row>
    <row r="371" spans="1:35" ht="12.75" customHeight="1">
      <c r="A371" s="84"/>
      <c r="B371" s="16"/>
      <c r="C371" s="18"/>
      <c r="D371" s="18"/>
      <c r="E371" s="16"/>
      <c r="F371" s="16"/>
      <c r="G371" s="16"/>
      <c r="H371" s="86"/>
      <c r="I371" s="18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18"/>
      <c r="V371" s="18"/>
      <c r="W371" s="18"/>
      <c r="X371" s="18"/>
      <c r="Y371" s="18"/>
      <c r="Z371" s="18"/>
      <c r="AA371" s="18"/>
      <c r="AB371" s="18"/>
      <c r="AC371" s="18"/>
      <c r="AD371" s="18"/>
      <c r="AE371" s="18"/>
      <c r="AF371" s="18"/>
      <c r="AG371" s="18"/>
      <c r="AH371" s="18"/>
      <c r="AI371" s="18"/>
    </row>
    <row r="372" spans="1:35" ht="12.75" customHeight="1">
      <c r="A372" s="84"/>
      <c r="B372" s="16"/>
      <c r="C372" s="18"/>
      <c r="D372" s="18"/>
      <c r="E372" s="16"/>
      <c r="F372" s="16"/>
      <c r="G372" s="16"/>
      <c r="H372" s="86"/>
      <c r="I372" s="18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18"/>
      <c r="V372" s="18"/>
      <c r="W372" s="18"/>
      <c r="X372" s="18"/>
      <c r="Y372" s="18"/>
      <c r="Z372" s="18"/>
      <c r="AA372" s="18"/>
      <c r="AB372" s="18"/>
      <c r="AC372" s="18"/>
      <c r="AD372" s="18"/>
      <c r="AE372" s="18"/>
      <c r="AF372" s="18"/>
      <c r="AG372" s="18"/>
      <c r="AH372" s="18"/>
      <c r="AI372" s="18"/>
    </row>
    <row r="373" spans="1:35" ht="12.75" customHeight="1">
      <c r="A373" s="84"/>
      <c r="B373" s="16"/>
      <c r="C373" s="18"/>
      <c r="D373" s="18"/>
      <c r="E373" s="16"/>
      <c r="F373" s="16"/>
      <c r="G373" s="16"/>
      <c r="H373" s="86"/>
      <c r="I373" s="18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18"/>
      <c r="V373" s="18"/>
      <c r="W373" s="18"/>
      <c r="X373" s="18"/>
      <c r="Y373" s="18"/>
      <c r="Z373" s="18"/>
      <c r="AA373" s="18"/>
      <c r="AB373" s="18"/>
      <c r="AC373" s="18"/>
      <c r="AD373" s="18"/>
      <c r="AE373" s="18"/>
      <c r="AF373" s="18"/>
      <c r="AG373" s="18"/>
      <c r="AH373" s="18"/>
      <c r="AI373" s="18"/>
    </row>
    <row r="374" spans="1:35" ht="12.75" customHeight="1">
      <c r="A374" s="84"/>
      <c r="B374" s="16"/>
      <c r="C374" s="18"/>
      <c r="D374" s="18"/>
      <c r="E374" s="16"/>
      <c r="F374" s="16"/>
      <c r="G374" s="16"/>
      <c r="H374" s="86"/>
      <c r="I374" s="18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18"/>
      <c r="V374" s="18"/>
      <c r="W374" s="18"/>
      <c r="X374" s="18"/>
      <c r="Y374" s="18"/>
      <c r="Z374" s="18"/>
      <c r="AA374" s="18"/>
      <c r="AB374" s="18"/>
      <c r="AC374" s="18"/>
      <c r="AD374" s="18"/>
      <c r="AE374" s="18"/>
      <c r="AF374" s="18"/>
      <c r="AG374" s="18"/>
      <c r="AH374" s="18"/>
      <c r="AI374" s="18"/>
    </row>
    <row r="375" spans="1:35" ht="12.75" customHeight="1">
      <c r="A375" s="84"/>
      <c r="B375" s="16"/>
      <c r="C375" s="18"/>
      <c r="D375" s="18"/>
      <c r="E375" s="16"/>
      <c r="F375" s="16"/>
      <c r="G375" s="16"/>
      <c r="H375" s="86"/>
      <c r="I375" s="18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18"/>
      <c r="W375" s="18"/>
      <c r="X375" s="18"/>
      <c r="Y375" s="18"/>
      <c r="Z375" s="18"/>
      <c r="AA375" s="18"/>
      <c r="AB375" s="18"/>
      <c r="AC375" s="18"/>
      <c r="AD375" s="18"/>
      <c r="AE375" s="18"/>
      <c r="AF375" s="18"/>
      <c r="AG375" s="18"/>
      <c r="AH375" s="18"/>
      <c r="AI375" s="18"/>
    </row>
    <row r="376" spans="1:35" ht="12.75" customHeight="1">
      <c r="A376" s="84"/>
      <c r="B376" s="16"/>
      <c r="C376" s="18"/>
      <c r="D376" s="18"/>
      <c r="E376" s="16"/>
      <c r="F376" s="16"/>
      <c r="G376" s="16"/>
      <c r="H376" s="86"/>
      <c r="I376" s="18"/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18"/>
      <c r="V376" s="18"/>
      <c r="W376" s="18"/>
      <c r="X376" s="18"/>
      <c r="Y376" s="18"/>
      <c r="Z376" s="18"/>
      <c r="AA376" s="18"/>
      <c r="AB376" s="18"/>
      <c r="AC376" s="18"/>
      <c r="AD376" s="18"/>
      <c r="AE376" s="18"/>
      <c r="AF376" s="18"/>
      <c r="AG376" s="18"/>
      <c r="AH376" s="18"/>
      <c r="AI376" s="18"/>
    </row>
    <row r="377" spans="1:35" ht="12.75" customHeight="1">
      <c r="A377" s="84"/>
      <c r="B377" s="16"/>
      <c r="C377" s="18"/>
      <c r="D377" s="18"/>
      <c r="E377" s="16"/>
      <c r="F377" s="16"/>
      <c r="G377" s="16"/>
      <c r="H377" s="86"/>
      <c r="I377" s="18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  <c r="W377" s="18"/>
      <c r="X377" s="18"/>
      <c r="Y377" s="18"/>
      <c r="Z377" s="18"/>
      <c r="AA377" s="18"/>
      <c r="AB377" s="18"/>
      <c r="AC377" s="18"/>
      <c r="AD377" s="18"/>
      <c r="AE377" s="18"/>
      <c r="AF377" s="18"/>
      <c r="AG377" s="18"/>
      <c r="AH377" s="18"/>
      <c r="AI377" s="18"/>
    </row>
    <row r="378" spans="1:35" ht="12.75" customHeight="1">
      <c r="A378" s="84"/>
      <c r="B378" s="16"/>
      <c r="C378" s="18"/>
      <c r="D378" s="18"/>
      <c r="E378" s="16"/>
      <c r="F378" s="16"/>
      <c r="G378" s="16"/>
      <c r="H378" s="86"/>
      <c r="I378" s="18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18"/>
      <c r="W378" s="18"/>
      <c r="X378" s="18"/>
      <c r="Y378" s="18"/>
      <c r="Z378" s="18"/>
      <c r="AA378" s="18"/>
      <c r="AB378" s="18"/>
      <c r="AC378" s="18"/>
      <c r="AD378" s="18"/>
      <c r="AE378" s="18"/>
      <c r="AF378" s="18"/>
      <c r="AG378" s="18"/>
      <c r="AH378" s="18"/>
      <c r="AI378" s="18"/>
    </row>
    <row r="379" spans="1:35" ht="12.75" customHeight="1">
      <c r="A379" s="84"/>
      <c r="B379" s="16"/>
      <c r="C379" s="18"/>
      <c r="D379" s="18"/>
      <c r="E379" s="16"/>
      <c r="F379" s="16"/>
      <c r="G379" s="16"/>
      <c r="H379" s="86"/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  <c r="W379" s="18"/>
      <c r="X379" s="18"/>
      <c r="Y379" s="18"/>
      <c r="Z379" s="18"/>
      <c r="AA379" s="18"/>
      <c r="AB379" s="18"/>
      <c r="AC379" s="18"/>
      <c r="AD379" s="18"/>
      <c r="AE379" s="18"/>
      <c r="AF379" s="18"/>
      <c r="AG379" s="18"/>
      <c r="AH379" s="18"/>
      <c r="AI379" s="18"/>
    </row>
    <row r="380" spans="1:35" ht="12.75" customHeight="1">
      <c r="A380" s="84"/>
      <c r="B380" s="16"/>
      <c r="C380" s="18"/>
      <c r="D380" s="18"/>
      <c r="E380" s="16"/>
      <c r="F380" s="16"/>
      <c r="G380" s="16"/>
      <c r="H380" s="86"/>
      <c r="I380" s="18"/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18"/>
      <c r="V380" s="18"/>
      <c r="W380" s="18"/>
      <c r="X380" s="18"/>
      <c r="Y380" s="18"/>
      <c r="Z380" s="18"/>
      <c r="AA380" s="18"/>
      <c r="AB380" s="18"/>
      <c r="AC380" s="18"/>
      <c r="AD380" s="18"/>
      <c r="AE380" s="18"/>
      <c r="AF380" s="18"/>
      <c r="AG380" s="18"/>
      <c r="AH380" s="18"/>
      <c r="AI380" s="18"/>
    </row>
    <row r="381" spans="1:35" ht="12.75" customHeight="1">
      <c r="A381" s="84"/>
      <c r="B381" s="16"/>
      <c r="C381" s="18"/>
      <c r="D381" s="18"/>
      <c r="E381" s="16"/>
      <c r="F381" s="16"/>
      <c r="G381" s="16"/>
      <c r="H381" s="86"/>
      <c r="I381" s="18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  <c r="W381" s="18"/>
      <c r="X381" s="18"/>
      <c r="Y381" s="18"/>
      <c r="Z381" s="18"/>
      <c r="AA381" s="18"/>
      <c r="AB381" s="18"/>
      <c r="AC381" s="18"/>
      <c r="AD381" s="18"/>
      <c r="AE381" s="18"/>
      <c r="AF381" s="18"/>
      <c r="AG381" s="18"/>
      <c r="AH381" s="18"/>
      <c r="AI381" s="18"/>
    </row>
    <row r="382" spans="1:35" ht="12.75" customHeight="1">
      <c r="A382" s="84"/>
      <c r="B382" s="16"/>
      <c r="C382" s="18"/>
      <c r="D382" s="18"/>
      <c r="E382" s="16"/>
      <c r="F382" s="16"/>
      <c r="G382" s="16"/>
      <c r="H382" s="86"/>
      <c r="I382" s="18"/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18"/>
      <c r="V382" s="18"/>
      <c r="W382" s="18"/>
      <c r="X382" s="18"/>
      <c r="Y382" s="18"/>
      <c r="Z382" s="18"/>
      <c r="AA382" s="18"/>
      <c r="AB382" s="18"/>
      <c r="AC382" s="18"/>
      <c r="AD382" s="18"/>
      <c r="AE382" s="18"/>
      <c r="AF382" s="18"/>
      <c r="AG382" s="18"/>
      <c r="AH382" s="18"/>
      <c r="AI382" s="18"/>
    </row>
    <row r="383" spans="1:35" ht="12.75" customHeight="1">
      <c r="A383" s="84"/>
      <c r="B383" s="16"/>
      <c r="C383" s="18"/>
      <c r="D383" s="18"/>
      <c r="E383" s="16"/>
      <c r="F383" s="16"/>
      <c r="G383" s="16"/>
      <c r="H383" s="86"/>
      <c r="I383" s="18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  <c r="W383" s="18"/>
      <c r="X383" s="18"/>
      <c r="Y383" s="18"/>
      <c r="Z383" s="18"/>
      <c r="AA383" s="18"/>
      <c r="AB383" s="18"/>
      <c r="AC383" s="18"/>
      <c r="AD383" s="18"/>
      <c r="AE383" s="18"/>
      <c r="AF383" s="18"/>
      <c r="AG383" s="18"/>
      <c r="AH383" s="18"/>
      <c r="AI383" s="18"/>
    </row>
    <row r="384" spans="1:35" ht="12.75" customHeight="1">
      <c r="A384" s="84"/>
      <c r="B384" s="16"/>
      <c r="C384" s="18"/>
      <c r="D384" s="18"/>
      <c r="E384" s="16"/>
      <c r="F384" s="16"/>
      <c r="G384" s="16"/>
      <c r="H384" s="86"/>
      <c r="I384" s="18"/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18"/>
      <c r="V384" s="18"/>
      <c r="W384" s="18"/>
      <c r="X384" s="18"/>
      <c r="Y384" s="18"/>
      <c r="Z384" s="18"/>
      <c r="AA384" s="18"/>
      <c r="AB384" s="18"/>
      <c r="AC384" s="18"/>
      <c r="AD384" s="18"/>
      <c r="AE384" s="18"/>
      <c r="AF384" s="18"/>
      <c r="AG384" s="18"/>
      <c r="AH384" s="18"/>
      <c r="AI384" s="18"/>
    </row>
    <row r="385" spans="1:35" ht="12.75" customHeight="1">
      <c r="A385" s="84"/>
      <c r="B385" s="16"/>
      <c r="C385" s="18"/>
      <c r="D385" s="18"/>
      <c r="E385" s="16"/>
      <c r="F385" s="16"/>
      <c r="G385" s="16"/>
      <c r="H385" s="86"/>
      <c r="I385" s="18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18"/>
      <c r="W385" s="18"/>
      <c r="X385" s="18"/>
      <c r="Y385" s="18"/>
      <c r="Z385" s="18"/>
      <c r="AA385" s="18"/>
      <c r="AB385" s="18"/>
      <c r="AC385" s="18"/>
      <c r="AD385" s="18"/>
      <c r="AE385" s="18"/>
      <c r="AF385" s="18"/>
      <c r="AG385" s="18"/>
      <c r="AH385" s="18"/>
      <c r="AI385" s="18"/>
    </row>
    <row r="386" spans="1:35" ht="12.75" customHeight="1">
      <c r="A386" s="84"/>
      <c r="B386" s="16"/>
      <c r="C386" s="18"/>
      <c r="D386" s="18"/>
      <c r="E386" s="16"/>
      <c r="F386" s="16"/>
      <c r="G386" s="16"/>
      <c r="H386" s="86"/>
      <c r="I386" s="18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18"/>
      <c r="V386" s="18"/>
      <c r="W386" s="18"/>
      <c r="X386" s="18"/>
      <c r="Y386" s="18"/>
      <c r="Z386" s="18"/>
      <c r="AA386" s="18"/>
      <c r="AB386" s="18"/>
      <c r="AC386" s="18"/>
      <c r="AD386" s="18"/>
      <c r="AE386" s="18"/>
      <c r="AF386" s="18"/>
      <c r="AG386" s="18"/>
      <c r="AH386" s="18"/>
      <c r="AI386" s="18"/>
    </row>
    <row r="387" spans="1:35" ht="12.75" customHeight="1">
      <c r="A387" s="84"/>
      <c r="B387" s="16"/>
      <c r="C387" s="18"/>
      <c r="D387" s="18"/>
      <c r="E387" s="16"/>
      <c r="F387" s="16"/>
      <c r="G387" s="16"/>
      <c r="H387" s="86"/>
      <c r="I387" s="18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18"/>
      <c r="V387" s="18"/>
      <c r="W387" s="18"/>
      <c r="X387" s="18"/>
      <c r="Y387" s="18"/>
      <c r="Z387" s="18"/>
      <c r="AA387" s="18"/>
      <c r="AB387" s="18"/>
      <c r="AC387" s="18"/>
      <c r="AD387" s="18"/>
      <c r="AE387" s="18"/>
      <c r="AF387" s="18"/>
      <c r="AG387" s="18"/>
      <c r="AH387" s="18"/>
      <c r="AI387" s="18"/>
    </row>
    <row r="388" spans="1:35" ht="12.75" customHeight="1">
      <c r="A388" s="84"/>
      <c r="B388" s="16"/>
      <c r="C388" s="18"/>
      <c r="D388" s="18"/>
      <c r="E388" s="16"/>
      <c r="F388" s="16"/>
      <c r="G388" s="16"/>
      <c r="H388" s="86"/>
      <c r="I388" s="18"/>
      <c r="J388" s="18"/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18"/>
      <c r="V388" s="18"/>
      <c r="W388" s="18"/>
      <c r="X388" s="18"/>
      <c r="Y388" s="18"/>
      <c r="Z388" s="18"/>
      <c r="AA388" s="18"/>
      <c r="AB388" s="18"/>
      <c r="AC388" s="18"/>
      <c r="AD388" s="18"/>
      <c r="AE388" s="18"/>
      <c r="AF388" s="18"/>
      <c r="AG388" s="18"/>
      <c r="AH388" s="18"/>
      <c r="AI388" s="18"/>
    </row>
    <row r="389" spans="1:35" ht="12.75" customHeight="1">
      <c r="A389" s="84"/>
      <c r="B389" s="16"/>
      <c r="C389" s="18"/>
      <c r="D389" s="18"/>
      <c r="E389" s="16"/>
      <c r="F389" s="16"/>
      <c r="G389" s="16"/>
      <c r="H389" s="86"/>
      <c r="I389" s="18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18"/>
      <c r="V389" s="18"/>
      <c r="W389" s="18"/>
      <c r="X389" s="18"/>
      <c r="Y389" s="18"/>
      <c r="Z389" s="18"/>
      <c r="AA389" s="18"/>
      <c r="AB389" s="18"/>
      <c r="AC389" s="18"/>
      <c r="AD389" s="18"/>
      <c r="AE389" s="18"/>
      <c r="AF389" s="18"/>
      <c r="AG389" s="18"/>
      <c r="AH389" s="18"/>
      <c r="AI389" s="18"/>
    </row>
    <row r="390" spans="1:35" ht="12.75" customHeight="1">
      <c r="A390" s="84"/>
      <c r="B390" s="16"/>
      <c r="C390" s="18"/>
      <c r="D390" s="18"/>
      <c r="E390" s="16"/>
      <c r="F390" s="16"/>
      <c r="G390" s="16"/>
      <c r="H390" s="86"/>
      <c r="I390" s="18"/>
      <c r="J390" s="18"/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18"/>
      <c r="V390" s="18"/>
      <c r="W390" s="18"/>
      <c r="X390" s="18"/>
      <c r="Y390" s="18"/>
      <c r="Z390" s="18"/>
      <c r="AA390" s="18"/>
      <c r="AB390" s="18"/>
      <c r="AC390" s="18"/>
      <c r="AD390" s="18"/>
      <c r="AE390" s="18"/>
      <c r="AF390" s="18"/>
      <c r="AG390" s="18"/>
      <c r="AH390" s="18"/>
      <c r="AI390" s="18"/>
    </row>
    <row r="391" spans="1:35" ht="12.75" customHeight="1">
      <c r="A391" s="84"/>
      <c r="B391" s="16"/>
      <c r="C391" s="18"/>
      <c r="D391" s="18"/>
      <c r="E391" s="16"/>
      <c r="F391" s="16"/>
      <c r="G391" s="16"/>
      <c r="H391" s="86"/>
      <c r="I391" s="18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18"/>
      <c r="V391" s="18"/>
      <c r="W391" s="18"/>
      <c r="X391" s="18"/>
      <c r="Y391" s="18"/>
      <c r="Z391" s="18"/>
      <c r="AA391" s="18"/>
      <c r="AB391" s="18"/>
      <c r="AC391" s="18"/>
      <c r="AD391" s="18"/>
      <c r="AE391" s="18"/>
      <c r="AF391" s="18"/>
      <c r="AG391" s="18"/>
      <c r="AH391" s="18"/>
      <c r="AI391" s="18"/>
    </row>
    <row r="392" spans="1:35" ht="12.75" customHeight="1">
      <c r="A392" s="84"/>
      <c r="B392" s="16"/>
      <c r="C392" s="18"/>
      <c r="D392" s="18"/>
      <c r="E392" s="16"/>
      <c r="F392" s="16"/>
      <c r="G392" s="16"/>
      <c r="H392" s="86"/>
      <c r="I392" s="18"/>
      <c r="J392" s="18"/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18"/>
      <c r="V392" s="18"/>
      <c r="W392" s="18"/>
      <c r="X392" s="18"/>
      <c r="Y392" s="18"/>
      <c r="Z392" s="18"/>
      <c r="AA392" s="18"/>
      <c r="AB392" s="18"/>
      <c r="AC392" s="18"/>
      <c r="AD392" s="18"/>
      <c r="AE392" s="18"/>
      <c r="AF392" s="18"/>
      <c r="AG392" s="18"/>
      <c r="AH392" s="18"/>
      <c r="AI392" s="18"/>
    </row>
    <row r="393" spans="1:35" ht="12.75" customHeight="1">
      <c r="A393" s="84"/>
      <c r="B393" s="16"/>
      <c r="C393" s="18"/>
      <c r="D393" s="18"/>
      <c r="E393" s="16"/>
      <c r="F393" s="16"/>
      <c r="G393" s="16"/>
      <c r="H393" s="86"/>
      <c r="I393" s="18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18"/>
      <c r="W393" s="18"/>
      <c r="X393" s="18"/>
      <c r="Y393" s="18"/>
      <c r="Z393" s="18"/>
      <c r="AA393" s="18"/>
      <c r="AB393" s="18"/>
      <c r="AC393" s="18"/>
      <c r="AD393" s="18"/>
      <c r="AE393" s="18"/>
      <c r="AF393" s="18"/>
      <c r="AG393" s="18"/>
      <c r="AH393" s="18"/>
      <c r="AI393" s="18"/>
    </row>
    <row r="394" spans="1:35" ht="12.75" customHeight="1">
      <c r="A394" s="84"/>
      <c r="B394" s="16"/>
      <c r="C394" s="18"/>
      <c r="D394" s="18"/>
      <c r="E394" s="16"/>
      <c r="F394" s="16"/>
      <c r="G394" s="16"/>
      <c r="H394" s="86"/>
      <c r="I394" s="18"/>
      <c r="J394" s="18"/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18"/>
      <c r="V394" s="18"/>
      <c r="W394" s="18"/>
      <c r="X394" s="18"/>
      <c r="Y394" s="18"/>
      <c r="Z394" s="18"/>
      <c r="AA394" s="18"/>
      <c r="AB394" s="18"/>
      <c r="AC394" s="18"/>
      <c r="AD394" s="18"/>
      <c r="AE394" s="18"/>
      <c r="AF394" s="18"/>
      <c r="AG394" s="18"/>
      <c r="AH394" s="18"/>
      <c r="AI394" s="18"/>
    </row>
    <row r="395" spans="1:35" ht="12.75" customHeight="1">
      <c r="A395" s="84"/>
      <c r="B395" s="16"/>
      <c r="C395" s="18"/>
      <c r="D395" s="18"/>
      <c r="E395" s="16"/>
      <c r="F395" s="16"/>
      <c r="G395" s="16"/>
      <c r="H395" s="86"/>
      <c r="I395" s="18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  <c r="W395" s="18"/>
      <c r="X395" s="18"/>
      <c r="Y395" s="18"/>
      <c r="Z395" s="18"/>
      <c r="AA395" s="18"/>
      <c r="AB395" s="18"/>
      <c r="AC395" s="18"/>
      <c r="AD395" s="18"/>
      <c r="AE395" s="18"/>
      <c r="AF395" s="18"/>
      <c r="AG395" s="18"/>
      <c r="AH395" s="18"/>
      <c r="AI395" s="18"/>
    </row>
    <row r="396" spans="1:35" ht="12.75" customHeight="1">
      <c r="A396" s="84"/>
      <c r="B396" s="16"/>
      <c r="C396" s="18"/>
      <c r="D396" s="18"/>
      <c r="E396" s="16"/>
      <c r="F396" s="16"/>
      <c r="G396" s="16"/>
      <c r="H396" s="86"/>
      <c r="I396" s="18"/>
      <c r="J396" s="18"/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18"/>
      <c r="V396" s="18"/>
      <c r="W396" s="18"/>
      <c r="X396" s="18"/>
      <c r="Y396" s="18"/>
      <c r="Z396" s="18"/>
      <c r="AA396" s="18"/>
      <c r="AB396" s="18"/>
      <c r="AC396" s="18"/>
      <c r="AD396" s="18"/>
      <c r="AE396" s="18"/>
      <c r="AF396" s="18"/>
      <c r="AG396" s="18"/>
      <c r="AH396" s="18"/>
      <c r="AI396" s="18"/>
    </row>
    <row r="397" spans="1:35" ht="12.75" customHeight="1">
      <c r="A397" s="84"/>
      <c r="B397" s="16"/>
      <c r="C397" s="18"/>
      <c r="D397" s="18"/>
      <c r="E397" s="16"/>
      <c r="F397" s="16"/>
      <c r="G397" s="16"/>
      <c r="H397" s="86"/>
      <c r="I397" s="18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18"/>
      <c r="V397" s="18"/>
      <c r="W397" s="18"/>
      <c r="X397" s="18"/>
      <c r="Y397" s="18"/>
      <c r="Z397" s="18"/>
      <c r="AA397" s="18"/>
      <c r="AB397" s="18"/>
      <c r="AC397" s="18"/>
      <c r="AD397" s="18"/>
      <c r="AE397" s="18"/>
      <c r="AF397" s="18"/>
      <c r="AG397" s="18"/>
      <c r="AH397" s="18"/>
      <c r="AI397" s="18"/>
    </row>
    <row r="398" spans="1:35" ht="12.75" customHeight="1">
      <c r="A398" s="84"/>
      <c r="B398" s="16"/>
      <c r="C398" s="18"/>
      <c r="D398" s="18"/>
      <c r="E398" s="16"/>
      <c r="F398" s="16"/>
      <c r="G398" s="16"/>
      <c r="H398" s="86"/>
      <c r="I398" s="18"/>
      <c r="J398" s="18"/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18"/>
      <c r="V398" s="18"/>
      <c r="W398" s="18"/>
      <c r="X398" s="18"/>
      <c r="Y398" s="18"/>
      <c r="Z398" s="18"/>
      <c r="AA398" s="18"/>
      <c r="AB398" s="18"/>
      <c r="AC398" s="18"/>
      <c r="AD398" s="18"/>
      <c r="AE398" s="18"/>
      <c r="AF398" s="18"/>
      <c r="AG398" s="18"/>
      <c r="AH398" s="18"/>
      <c r="AI398" s="18"/>
    </row>
    <row r="399" spans="1:35" ht="12.75" customHeight="1">
      <c r="A399" s="84"/>
      <c r="B399" s="16"/>
      <c r="C399" s="18"/>
      <c r="D399" s="18"/>
      <c r="E399" s="16"/>
      <c r="F399" s="16"/>
      <c r="G399" s="16"/>
      <c r="H399" s="86"/>
      <c r="I399" s="18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/>
      <c r="W399" s="18"/>
      <c r="X399" s="18"/>
      <c r="Y399" s="18"/>
      <c r="Z399" s="18"/>
      <c r="AA399" s="18"/>
      <c r="AB399" s="18"/>
      <c r="AC399" s="18"/>
      <c r="AD399" s="18"/>
      <c r="AE399" s="18"/>
      <c r="AF399" s="18"/>
      <c r="AG399" s="18"/>
      <c r="AH399" s="18"/>
      <c r="AI399" s="18"/>
    </row>
    <row r="400" spans="1:35" ht="12.75" customHeight="1">
      <c r="A400" s="84"/>
      <c r="B400" s="16"/>
      <c r="C400" s="18"/>
      <c r="D400" s="18"/>
      <c r="E400" s="16"/>
      <c r="F400" s="16"/>
      <c r="G400" s="16"/>
      <c r="H400" s="86"/>
      <c r="I400" s="18"/>
      <c r="J400" s="18"/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18"/>
      <c r="V400" s="18"/>
      <c r="W400" s="18"/>
      <c r="X400" s="18"/>
      <c r="Y400" s="18"/>
      <c r="Z400" s="18"/>
      <c r="AA400" s="18"/>
      <c r="AB400" s="18"/>
      <c r="AC400" s="18"/>
      <c r="AD400" s="18"/>
      <c r="AE400" s="18"/>
      <c r="AF400" s="18"/>
      <c r="AG400" s="18"/>
      <c r="AH400" s="18"/>
      <c r="AI400" s="18"/>
    </row>
    <row r="401" spans="1:35" ht="12.75" customHeight="1">
      <c r="A401" s="84"/>
      <c r="B401" s="16"/>
      <c r="C401" s="18"/>
      <c r="D401" s="18"/>
      <c r="E401" s="16"/>
      <c r="F401" s="16"/>
      <c r="G401" s="16"/>
      <c r="H401" s="86"/>
      <c r="I401" s="18"/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18"/>
      <c r="V401" s="18"/>
      <c r="W401" s="18"/>
      <c r="X401" s="18"/>
      <c r="Y401" s="18"/>
      <c r="Z401" s="18"/>
      <c r="AA401" s="18"/>
      <c r="AB401" s="18"/>
      <c r="AC401" s="18"/>
      <c r="AD401" s="18"/>
      <c r="AE401" s="18"/>
      <c r="AF401" s="18"/>
      <c r="AG401" s="18"/>
      <c r="AH401" s="18"/>
      <c r="AI401" s="18"/>
    </row>
    <row r="402" spans="1:35" ht="12.75" customHeight="1">
      <c r="A402" s="84"/>
      <c r="B402" s="16"/>
      <c r="C402" s="18"/>
      <c r="D402" s="18"/>
      <c r="E402" s="16"/>
      <c r="F402" s="16"/>
      <c r="G402" s="16"/>
      <c r="H402" s="86"/>
      <c r="I402" s="18"/>
      <c r="J402" s="18"/>
      <c r="K402" s="18"/>
      <c r="L402" s="18"/>
      <c r="M402" s="18"/>
      <c r="N402" s="18"/>
      <c r="O402" s="18"/>
      <c r="P402" s="18"/>
      <c r="Q402" s="18"/>
      <c r="R402" s="18"/>
      <c r="S402" s="18"/>
      <c r="T402" s="18"/>
      <c r="U402" s="18"/>
      <c r="V402" s="18"/>
      <c r="W402" s="18"/>
      <c r="X402" s="18"/>
      <c r="Y402" s="18"/>
      <c r="Z402" s="18"/>
      <c r="AA402" s="18"/>
      <c r="AB402" s="18"/>
      <c r="AC402" s="18"/>
      <c r="AD402" s="18"/>
      <c r="AE402" s="18"/>
      <c r="AF402" s="18"/>
      <c r="AG402" s="18"/>
      <c r="AH402" s="18"/>
      <c r="AI402" s="18"/>
    </row>
    <row r="403" spans="1:35" ht="12.75" customHeight="1">
      <c r="A403" s="84"/>
      <c r="B403" s="16"/>
      <c r="C403" s="18"/>
      <c r="D403" s="18"/>
      <c r="E403" s="16"/>
      <c r="F403" s="16"/>
      <c r="G403" s="16"/>
      <c r="H403" s="86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18"/>
      <c r="W403" s="18"/>
      <c r="X403" s="18"/>
      <c r="Y403" s="18"/>
      <c r="Z403" s="18"/>
      <c r="AA403" s="18"/>
      <c r="AB403" s="18"/>
      <c r="AC403" s="18"/>
      <c r="AD403" s="18"/>
      <c r="AE403" s="18"/>
      <c r="AF403" s="18"/>
      <c r="AG403" s="18"/>
      <c r="AH403" s="18"/>
      <c r="AI403" s="18"/>
    </row>
    <row r="404" spans="1:35" ht="12.75" customHeight="1">
      <c r="A404" s="84"/>
      <c r="B404" s="16"/>
      <c r="C404" s="18"/>
      <c r="D404" s="18"/>
      <c r="E404" s="16"/>
      <c r="F404" s="16"/>
      <c r="G404" s="16"/>
      <c r="H404" s="86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  <c r="AA404" s="18"/>
      <c r="AB404" s="18"/>
      <c r="AC404" s="18"/>
      <c r="AD404" s="18"/>
      <c r="AE404" s="18"/>
      <c r="AF404" s="18"/>
      <c r="AG404" s="18"/>
      <c r="AH404" s="18"/>
      <c r="AI404" s="18"/>
    </row>
    <row r="405" spans="1:35" ht="12.75" customHeight="1">
      <c r="A405" s="84"/>
      <c r="B405" s="16"/>
      <c r="C405" s="18"/>
      <c r="D405" s="18"/>
      <c r="E405" s="16"/>
      <c r="F405" s="16"/>
      <c r="G405" s="16"/>
      <c r="H405" s="86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  <c r="AA405" s="18"/>
      <c r="AB405" s="18"/>
      <c r="AC405" s="18"/>
      <c r="AD405" s="18"/>
      <c r="AE405" s="18"/>
      <c r="AF405" s="18"/>
      <c r="AG405" s="18"/>
      <c r="AH405" s="18"/>
      <c r="AI405" s="18"/>
    </row>
    <row r="406" spans="1:35" ht="12.75" customHeight="1">
      <c r="A406" s="84"/>
      <c r="B406" s="16"/>
      <c r="C406" s="18"/>
      <c r="D406" s="18"/>
      <c r="E406" s="16"/>
      <c r="F406" s="16"/>
      <c r="G406" s="16"/>
      <c r="H406" s="86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  <c r="AA406" s="18"/>
      <c r="AB406" s="18"/>
      <c r="AC406" s="18"/>
      <c r="AD406" s="18"/>
      <c r="AE406" s="18"/>
      <c r="AF406" s="18"/>
      <c r="AG406" s="18"/>
      <c r="AH406" s="18"/>
      <c r="AI406" s="18"/>
    </row>
    <row r="407" spans="1:35" ht="12.75" customHeight="1">
      <c r="A407" s="84"/>
      <c r="B407" s="16"/>
      <c r="C407" s="18"/>
      <c r="D407" s="18"/>
      <c r="E407" s="16"/>
      <c r="F407" s="16"/>
      <c r="G407" s="16"/>
      <c r="H407" s="86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  <c r="AA407" s="18"/>
      <c r="AB407" s="18"/>
      <c r="AC407" s="18"/>
      <c r="AD407" s="18"/>
      <c r="AE407" s="18"/>
      <c r="AF407" s="18"/>
      <c r="AG407" s="18"/>
      <c r="AH407" s="18"/>
      <c r="AI407" s="18"/>
    </row>
    <row r="408" spans="1:35" ht="12.75" customHeight="1">
      <c r="A408" s="84"/>
      <c r="B408" s="16"/>
      <c r="C408" s="18"/>
      <c r="D408" s="18"/>
      <c r="E408" s="16"/>
      <c r="F408" s="16"/>
      <c r="G408" s="16"/>
      <c r="H408" s="86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  <c r="AA408" s="18"/>
      <c r="AB408" s="18"/>
      <c r="AC408" s="18"/>
      <c r="AD408" s="18"/>
      <c r="AE408" s="18"/>
      <c r="AF408" s="18"/>
      <c r="AG408" s="18"/>
      <c r="AH408" s="18"/>
      <c r="AI408" s="18"/>
    </row>
    <row r="409" spans="1:35" ht="12.75" customHeight="1">
      <c r="A409" s="84"/>
      <c r="B409" s="16"/>
      <c r="C409" s="18"/>
      <c r="D409" s="18"/>
      <c r="E409" s="16"/>
      <c r="F409" s="16"/>
      <c r="G409" s="16"/>
      <c r="H409" s="86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  <c r="AA409" s="18"/>
      <c r="AB409" s="18"/>
      <c r="AC409" s="18"/>
      <c r="AD409" s="18"/>
      <c r="AE409" s="18"/>
      <c r="AF409" s="18"/>
      <c r="AG409" s="18"/>
      <c r="AH409" s="18"/>
      <c r="AI409" s="18"/>
    </row>
    <row r="410" spans="1:35" ht="12.75" customHeight="1">
      <c r="A410" s="84"/>
      <c r="B410" s="16"/>
      <c r="C410" s="18"/>
      <c r="D410" s="18"/>
      <c r="E410" s="16"/>
      <c r="F410" s="16"/>
      <c r="G410" s="16"/>
      <c r="H410" s="86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  <c r="AA410" s="18"/>
      <c r="AB410" s="18"/>
      <c r="AC410" s="18"/>
      <c r="AD410" s="18"/>
      <c r="AE410" s="18"/>
      <c r="AF410" s="18"/>
      <c r="AG410" s="18"/>
      <c r="AH410" s="18"/>
      <c r="AI410" s="18"/>
    </row>
    <row r="411" spans="1:35" ht="12.75" customHeight="1">
      <c r="A411" s="84"/>
      <c r="B411" s="16"/>
      <c r="C411" s="18"/>
      <c r="D411" s="18"/>
      <c r="E411" s="16"/>
      <c r="F411" s="16"/>
      <c r="G411" s="16"/>
      <c r="H411" s="86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  <c r="AA411" s="18"/>
      <c r="AB411" s="18"/>
      <c r="AC411" s="18"/>
      <c r="AD411" s="18"/>
      <c r="AE411" s="18"/>
      <c r="AF411" s="18"/>
      <c r="AG411" s="18"/>
      <c r="AH411" s="18"/>
      <c r="AI411" s="18"/>
    </row>
    <row r="412" spans="1:35" ht="12.75" customHeight="1">
      <c r="A412" s="84"/>
      <c r="B412" s="16"/>
      <c r="C412" s="18"/>
      <c r="D412" s="18"/>
      <c r="E412" s="16"/>
      <c r="F412" s="16"/>
      <c r="G412" s="16"/>
      <c r="H412" s="86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  <c r="AA412" s="18"/>
      <c r="AB412" s="18"/>
      <c r="AC412" s="18"/>
      <c r="AD412" s="18"/>
      <c r="AE412" s="18"/>
      <c r="AF412" s="18"/>
      <c r="AG412" s="18"/>
      <c r="AH412" s="18"/>
      <c r="AI412" s="18"/>
    </row>
    <row r="413" spans="1:35" ht="12.75" customHeight="1">
      <c r="A413" s="84"/>
      <c r="B413" s="16"/>
      <c r="C413" s="18"/>
      <c r="D413" s="18"/>
      <c r="E413" s="16"/>
      <c r="F413" s="16"/>
      <c r="G413" s="16"/>
      <c r="H413" s="86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  <c r="AA413" s="18"/>
      <c r="AB413" s="18"/>
      <c r="AC413" s="18"/>
      <c r="AD413" s="18"/>
      <c r="AE413" s="18"/>
      <c r="AF413" s="18"/>
      <c r="AG413" s="18"/>
      <c r="AH413" s="18"/>
      <c r="AI413" s="18"/>
    </row>
    <row r="414" spans="1:35" ht="12.75" customHeight="1">
      <c r="A414" s="84"/>
      <c r="B414" s="16"/>
      <c r="C414" s="18"/>
      <c r="D414" s="18"/>
      <c r="E414" s="16"/>
      <c r="F414" s="16"/>
      <c r="G414" s="16"/>
      <c r="H414" s="86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  <c r="AA414" s="18"/>
      <c r="AB414" s="18"/>
      <c r="AC414" s="18"/>
      <c r="AD414" s="18"/>
      <c r="AE414" s="18"/>
      <c r="AF414" s="18"/>
      <c r="AG414" s="18"/>
      <c r="AH414" s="18"/>
      <c r="AI414" s="18"/>
    </row>
    <row r="415" spans="1:35" ht="12.75" customHeight="1">
      <c r="A415" s="84"/>
      <c r="B415" s="16"/>
      <c r="C415" s="18"/>
      <c r="D415" s="18"/>
      <c r="E415" s="16"/>
      <c r="F415" s="16"/>
      <c r="G415" s="16"/>
      <c r="H415" s="86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  <c r="AA415" s="18"/>
      <c r="AB415" s="18"/>
      <c r="AC415" s="18"/>
      <c r="AD415" s="18"/>
      <c r="AE415" s="18"/>
      <c r="AF415" s="18"/>
      <c r="AG415" s="18"/>
      <c r="AH415" s="18"/>
      <c r="AI415" s="18"/>
    </row>
    <row r="416" spans="1:35" ht="12.75" customHeight="1">
      <c r="A416" s="84"/>
      <c r="B416" s="16"/>
      <c r="C416" s="18"/>
      <c r="D416" s="18"/>
      <c r="E416" s="16"/>
      <c r="F416" s="16"/>
      <c r="G416" s="16"/>
      <c r="H416" s="86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  <c r="AA416" s="18"/>
      <c r="AB416" s="18"/>
      <c r="AC416" s="18"/>
      <c r="AD416" s="18"/>
      <c r="AE416" s="18"/>
      <c r="AF416" s="18"/>
      <c r="AG416" s="18"/>
      <c r="AH416" s="18"/>
      <c r="AI416" s="18"/>
    </row>
    <row r="417" spans="1:35" ht="12.75" customHeight="1">
      <c r="A417" s="84"/>
      <c r="B417" s="16"/>
      <c r="C417" s="18"/>
      <c r="D417" s="18"/>
      <c r="E417" s="16"/>
      <c r="F417" s="16"/>
      <c r="G417" s="16"/>
      <c r="H417" s="86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  <c r="AA417" s="18"/>
      <c r="AB417" s="18"/>
      <c r="AC417" s="18"/>
      <c r="AD417" s="18"/>
      <c r="AE417" s="18"/>
      <c r="AF417" s="18"/>
      <c r="AG417" s="18"/>
      <c r="AH417" s="18"/>
      <c r="AI417" s="18"/>
    </row>
    <row r="418" spans="1:35" ht="12.75" customHeight="1">
      <c r="A418" s="84"/>
      <c r="B418" s="16"/>
      <c r="C418" s="18"/>
      <c r="D418" s="18"/>
      <c r="E418" s="16"/>
      <c r="F418" s="16"/>
      <c r="G418" s="16"/>
      <c r="H418" s="86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  <c r="AA418" s="18"/>
      <c r="AB418" s="18"/>
      <c r="AC418" s="18"/>
      <c r="AD418" s="18"/>
      <c r="AE418" s="18"/>
      <c r="AF418" s="18"/>
      <c r="AG418" s="18"/>
      <c r="AH418" s="18"/>
      <c r="AI418" s="18"/>
    </row>
    <row r="419" spans="1:35" ht="12.75" customHeight="1">
      <c r="A419" s="84"/>
      <c r="B419" s="16"/>
      <c r="C419" s="18"/>
      <c r="D419" s="18"/>
      <c r="E419" s="16"/>
      <c r="F419" s="16"/>
      <c r="G419" s="16"/>
      <c r="H419" s="86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  <c r="AA419" s="18"/>
      <c r="AB419" s="18"/>
      <c r="AC419" s="18"/>
      <c r="AD419" s="18"/>
      <c r="AE419" s="18"/>
      <c r="AF419" s="18"/>
      <c r="AG419" s="18"/>
      <c r="AH419" s="18"/>
      <c r="AI419" s="18"/>
    </row>
    <row r="420" spans="1:35" ht="12.75" customHeight="1">
      <c r="A420" s="84"/>
      <c r="B420" s="16"/>
      <c r="C420" s="18"/>
      <c r="D420" s="18"/>
      <c r="E420" s="16"/>
      <c r="F420" s="16"/>
      <c r="G420" s="16"/>
      <c r="H420" s="86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  <c r="AA420" s="18"/>
      <c r="AB420" s="18"/>
      <c r="AC420" s="18"/>
      <c r="AD420" s="18"/>
      <c r="AE420" s="18"/>
      <c r="AF420" s="18"/>
      <c r="AG420" s="18"/>
      <c r="AH420" s="18"/>
      <c r="AI420" s="18"/>
    </row>
    <row r="421" spans="1:35" ht="12.75" customHeight="1">
      <c r="A421" s="84"/>
      <c r="B421" s="16"/>
      <c r="C421" s="18"/>
      <c r="D421" s="18"/>
      <c r="E421" s="16"/>
      <c r="F421" s="16"/>
      <c r="G421" s="16"/>
      <c r="H421" s="86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  <c r="AA421" s="18"/>
      <c r="AB421" s="18"/>
      <c r="AC421" s="18"/>
      <c r="AD421" s="18"/>
      <c r="AE421" s="18"/>
      <c r="AF421" s="18"/>
      <c r="AG421" s="18"/>
      <c r="AH421" s="18"/>
      <c r="AI421" s="18"/>
    </row>
    <row r="422" spans="1:35" ht="12.75" customHeight="1">
      <c r="A422" s="84"/>
      <c r="B422" s="16"/>
      <c r="C422" s="18"/>
      <c r="D422" s="18"/>
      <c r="E422" s="16"/>
      <c r="F422" s="16"/>
      <c r="G422" s="16"/>
      <c r="H422" s="86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  <c r="AA422" s="18"/>
      <c r="AB422" s="18"/>
      <c r="AC422" s="18"/>
      <c r="AD422" s="18"/>
      <c r="AE422" s="18"/>
      <c r="AF422" s="18"/>
      <c r="AG422" s="18"/>
      <c r="AH422" s="18"/>
      <c r="AI422" s="18"/>
    </row>
    <row r="423" spans="1:35" ht="12.75" customHeight="1">
      <c r="A423" s="84"/>
      <c r="B423" s="16"/>
      <c r="C423" s="18"/>
      <c r="D423" s="18"/>
      <c r="E423" s="16"/>
      <c r="F423" s="16"/>
      <c r="G423" s="16"/>
      <c r="H423" s="86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  <c r="AA423" s="18"/>
      <c r="AB423" s="18"/>
      <c r="AC423" s="18"/>
      <c r="AD423" s="18"/>
      <c r="AE423" s="18"/>
      <c r="AF423" s="18"/>
      <c r="AG423" s="18"/>
      <c r="AH423" s="18"/>
      <c r="AI423" s="18"/>
    </row>
    <row r="424" spans="1:35" ht="12.75" customHeight="1">
      <c r="A424" s="84"/>
      <c r="B424" s="16"/>
      <c r="C424" s="18"/>
      <c r="D424" s="18"/>
      <c r="E424" s="16"/>
      <c r="F424" s="16"/>
      <c r="G424" s="16"/>
      <c r="H424" s="86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  <c r="AA424" s="18"/>
      <c r="AB424" s="18"/>
      <c r="AC424" s="18"/>
      <c r="AD424" s="18"/>
      <c r="AE424" s="18"/>
      <c r="AF424" s="18"/>
      <c r="AG424" s="18"/>
      <c r="AH424" s="18"/>
      <c r="AI424" s="18"/>
    </row>
    <row r="425" spans="1:35" ht="12.75" customHeight="1">
      <c r="A425" s="84"/>
      <c r="B425" s="16"/>
      <c r="C425" s="18"/>
      <c r="D425" s="18"/>
      <c r="E425" s="16"/>
      <c r="F425" s="16"/>
      <c r="G425" s="16"/>
      <c r="H425" s="86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  <c r="AA425" s="18"/>
      <c r="AB425" s="18"/>
      <c r="AC425" s="18"/>
      <c r="AD425" s="18"/>
      <c r="AE425" s="18"/>
      <c r="AF425" s="18"/>
      <c r="AG425" s="18"/>
      <c r="AH425" s="18"/>
      <c r="AI425" s="18"/>
    </row>
    <row r="426" spans="1:35" ht="12.75" customHeight="1">
      <c r="A426" s="84"/>
      <c r="B426" s="16"/>
      <c r="C426" s="18"/>
      <c r="D426" s="18"/>
      <c r="E426" s="16"/>
      <c r="F426" s="16"/>
      <c r="G426" s="16"/>
      <c r="H426" s="86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  <c r="AA426" s="18"/>
      <c r="AB426" s="18"/>
      <c r="AC426" s="18"/>
      <c r="AD426" s="18"/>
      <c r="AE426" s="18"/>
      <c r="AF426" s="18"/>
      <c r="AG426" s="18"/>
      <c r="AH426" s="18"/>
      <c r="AI426" s="18"/>
    </row>
    <row r="427" spans="1:35" ht="12.75" customHeight="1">
      <c r="A427" s="84"/>
      <c r="B427" s="16"/>
      <c r="C427" s="18"/>
      <c r="D427" s="18"/>
      <c r="E427" s="16"/>
      <c r="F427" s="16"/>
      <c r="G427" s="16"/>
      <c r="H427" s="86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  <c r="AA427" s="18"/>
      <c r="AB427" s="18"/>
      <c r="AC427" s="18"/>
      <c r="AD427" s="18"/>
      <c r="AE427" s="18"/>
      <c r="AF427" s="18"/>
      <c r="AG427" s="18"/>
      <c r="AH427" s="18"/>
      <c r="AI427" s="18"/>
    </row>
    <row r="428" spans="1:35" ht="12.75" customHeight="1">
      <c r="A428" s="84"/>
      <c r="B428" s="16"/>
      <c r="C428" s="18"/>
      <c r="D428" s="18"/>
      <c r="E428" s="16"/>
      <c r="F428" s="16"/>
      <c r="G428" s="16"/>
      <c r="H428" s="86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  <c r="AA428" s="18"/>
      <c r="AB428" s="18"/>
      <c r="AC428" s="18"/>
      <c r="AD428" s="18"/>
      <c r="AE428" s="18"/>
      <c r="AF428" s="18"/>
      <c r="AG428" s="18"/>
      <c r="AH428" s="18"/>
      <c r="AI428" s="18"/>
    </row>
    <row r="429" spans="1:35" ht="12.75" customHeight="1">
      <c r="A429" s="84"/>
      <c r="B429" s="16"/>
      <c r="C429" s="18"/>
      <c r="D429" s="18"/>
      <c r="E429" s="16"/>
      <c r="F429" s="16"/>
      <c r="G429" s="16"/>
      <c r="H429" s="86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  <c r="AA429" s="18"/>
      <c r="AB429" s="18"/>
      <c r="AC429" s="18"/>
      <c r="AD429" s="18"/>
      <c r="AE429" s="18"/>
      <c r="AF429" s="18"/>
      <c r="AG429" s="18"/>
      <c r="AH429" s="18"/>
      <c r="AI429" s="18"/>
    </row>
    <row r="430" spans="1:35" ht="12.75" customHeight="1">
      <c r="A430" s="84"/>
      <c r="B430" s="16"/>
      <c r="C430" s="18"/>
      <c r="D430" s="18"/>
      <c r="E430" s="16"/>
      <c r="F430" s="16"/>
      <c r="G430" s="16"/>
      <c r="H430" s="86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  <c r="AA430" s="18"/>
      <c r="AB430" s="18"/>
      <c r="AC430" s="18"/>
      <c r="AD430" s="18"/>
      <c r="AE430" s="18"/>
      <c r="AF430" s="18"/>
      <c r="AG430" s="18"/>
      <c r="AH430" s="18"/>
      <c r="AI430" s="18"/>
    </row>
    <row r="431" spans="1:35" ht="12.75" customHeight="1">
      <c r="A431" s="84"/>
      <c r="B431" s="16"/>
      <c r="C431" s="18"/>
      <c r="D431" s="18"/>
      <c r="E431" s="16"/>
      <c r="F431" s="16"/>
      <c r="G431" s="16"/>
      <c r="H431" s="86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  <c r="AA431" s="18"/>
      <c r="AB431" s="18"/>
      <c r="AC431" s="18"/>
      <c r="AD431" s="18"/>
      <c r="AE431" s="18"/>
      <c r="AF431" s="18"/>
      <c r="AG431" s="18"/>
      <c r="AH431" s="18"/>
      <c r="AI431" s="18"/>
    </row>
    <row r="432" spans="1:35" ht="12.75" customHeight="1">
      <c r="A432" s="84"/>
      <c r="B432" s="16"/>
      <c r="C432" s="18"/>
      <c r="D432" s="18"/>
      <c r="E432" s="16"/>
      <c r="F432" s="16"/>
      <c r="G432" s="16"/>
      <c r="H432" s="86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  <c r="AA432" s="18"/>
      <c r="AB432" s="18"/>
      <c r="AC432" s="18"/>
      <c r="AD432" s="18"/>
      <c r="AE432" s="18"/>
      <c r="AF432" s="18"/>
      <c r="AG432" s="18"/>
      <c r="AH432" s="18"/>
      <c r="AI432" s="18"/>
    </row>
    <row r="433" spans="1:35" ht="12.75" customHeight="1">
      <c r="A433" s="84"/>
      <c r="B433" s="16"/>
      <c r="C433" s="18"/>
      <c r="D433" s="18"/>
      <c r="E433" s="16"/>
      <c r="F433" s="16"/>
      <c r="G433" s="16"/>
      <c r="H433" s="86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  <c r="AA433" s="18"/>
      <c r="AB433" s="18"/>
      <c r="AC433" s="18"/>
      <c r="AD433" s="18"/>
      <c r="AE433" s="18"/>
      <c r="AF433" s="18"/>
      <c r="AG433" s="18"/>
      <c r="AH433" s="18"/>
      <c r="AI433" s="18"/>
    </row>
    <row r="434" spans="1:35" ht="12.75" customHeight="1">
      <c r="A434" s="84"/>
      <c r="B434" s="16"/>
      <c r="C434" s="18"/>
      <c r="D434" s="18"/>
      <c r="E434" s="16"/>
      <c r="F434" s="16"/>
      <c r="G434" s="16"/>
      <c r="H434" s="86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  <c r="AA434" s="18"/>
      <c r="AB434" s="18"/>
      <c r="AC434" s="18"/>
      <c r="AD434" s="18"/>
      <c r="AE434" s="18"/>
      <c r="AF434" s="18"/>
      <c r="AG434" s="18"/>
      <c r="AH434" s="18"/>
      <c r="AI434" s="18"/>
    </row>
    <row r="435" spans="1:35" ht="12.75" customHeight="1">
      <c r="A435" s="84"/>
      <c r="B435" s="16"/>
      <c r="C435" s="18"/>
      <c r="D435" s="18"/>
      <c r="E435" s="16"/>
      <c r="F435" s="16"/>
      <c r="G435" s="16"/>
      <c r="H435" s="86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  <c r="AA435" s="18"/>
      <c r="AB435" s="18"/>
      <c r="AC435" s="18"/>
      <c r="AD435" s="18"/>
      <c r="AE435" s="18"/>
      <c r="AF435" s="18"/>
      <c r="AG435" s="18"/>
      <c r="AH435" s="18"/>
      <c r="AI435" s="18"/>
    </row>
    <row r="436" spans="1:35" ht="12.75" customHeight="1">
      <c r="A436" s="84"/>
      <c r="B436" s="16"/>
      <c r="C436" s="18"/>
      <c r="D436" s="18"/>
      <c r="E436" s="16"/>
      <c r="F436" s="16"/>
      <c r="G436" s="16"/>
      <c r="H436" s="86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  <c r="AA436" s="18"/>
      <c r="AB436" s="18"/>
      <c r="AC436" s="18"/>
      <c r="AD436" s="18"/>
      <c r="AE436" s="18"/>
      <c r="AF436" s="18"/>
      <c r="AG436" s="18"/>
      <c r="AH436" s="18"/>
      <c r="AI436" s="18"/>
    </row>
    <row r="437" spans="1:35" ht="12.75" customHeight="1">
      <c r="A437" s="84"/>
      <c r="B437" s="16"/>
      <c r="C437" s="18"/>
      <c r="D437" s="18"/>
      <c r="E437" s="16"/>
      <c r="F437" s="16"/>
      <c r="G437" s="16"/>
      <c r="H437" s="86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  <c r="AA437" s="18"/>
      <c r="AB437" s="18"/>
      <c r="AC437" s="18"/>
      <c r="AD437" s="18"/>
      <c r="AE437" s="18"/>
      <c r="AF437" s="18"/>
      <c r="AG437" s="18"/>
      <c r="AH437" s="18"/>
      <c r="AI437" s="18"/>
    </row>
    <row r="438" spans="1:35" ht="12.75" customHeight="1">
      <c r="A438" s="84"/>
      <c r="B438" s="16"/>
      <c r="C438" s="18"/>
      <c r="D438" s="18"/>
      <c r="E438" s="16"/>
      <c r="F438" s="16"/>
      <c r="G438" s="16"/>
      <c r="H438" s="86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  <c r="AA438" s="18"/>
      <c r="AB438" s="18"/>
      <c r="AC438" s="18"/>
      <c r="AD438" s="18"/>
      <c r="AE438" s="18"/>
      <c r="AF438" s="18"/>
      <c r="AG438" s="18"/>
      <c r="AH438" s="18"/>
      <c r="AI438" s="18"/>
    </row>
    <row r="439" spans="1:35" ht="12.75" customHeight="1">
      <c r="A439" s="84"/>
      <c r="B439" s="16"/>
      <c r="C439" s="18"/>
      <c r="D439" s="18"/>
      <c r="E439" s="16"/>
      <c r="F439" s="16"/>
      <c r="G439" s="16"/>
      <c r="H439" s="86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  <c r="AA439" s="18"/>
      <c r="AB439" s="18"/>
      <c r="AC439" s="18"/>
      <c r="AD439" s="18"/>
      <c r="AE439" s="18"/>
      <c r="AF439" s="18"/>
      <c r="AG439" s="18"/>
      <c r="AH439" s="18"/>
      <c r="AI439" s="18"/>
    </row>
    <row r="440" spans="1:35" ht="12.75" customHeight="1">
      <c r="A440" s="84"/>
      <c r="B440" s="16"/>
      <c r="C440" s="18"/>
      <c r="D440" s="18"/>
      <c r="E440" s="16"/>
      <c r="F440" s="16"/>
      <c r="G440" s="16"/>
      <c r="H440" s="86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  <c r="AA440" s="18"/>
      <c r="AB440" s="18"/>
      <c r="AC440" s="18"/>
      <c r="AD440" s="18"/>
      <c r="AE440" s="18"/>
      <c r="AF440" s="18"/>
      <c r="AG440" s="18"/>
      <c r="AH440" s="18"/>
      <c r="AI440" s="18"/>
    </row>
    <row r="441" spans="1:35" ht="12.75" customHeight="1">
      <c r="A441" s="84"/>
      <c r="B441" s="16"/>
      <c r="C441" s="18"/>
      <c r="D441" s="18"/>
      <c r="E441" s="16"/>
      <c r="F441" s="16"/>
      <c r="G441" s="16"/>
      <c r="H441" s="86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  <c r="AA441" s="18"/>
      <c r="AB441" s="18"/>
      <c r="AC441" s="18"/>
      <c r="AD441" s="18"/>
      <c r="AE441" s="18"/>
      <c r="AF441" s="18"/>
      <c r="AG441" s="18"/>
      <c r="AH441" s="18"/>
      <c r="AI441" s="18"/>
    </row>
    <row r="442" spans="1:35" ht="12.75" customHeight="1">
      <c r="A442" s="84"/>
      <c r="B442" s="16"/>
      <c r="C442" s="18"/>
      <c r="D442" s="18"/>
      <c r="E442" s="16"/>
      <c r="F442" s="16"/>
      <c r="G442" s="16"/>
      <c r="H442" s="86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  <c r="AA442" s="18"/>
      <c r="AB442" s="18"/>
      <c r="AC442" s="18"/>
      <c r="AD442" s="18"/>
      <c r="AE442" s="18"/>
      <c r="AF442" s="18"/>
      <c r="AG442" s="18"/>
      <c r="AH442" s="18"/>
      <c r="AI442" s="18"/>
    </row>
    <row r="443" spans="1:35" ht="12.75" customHeight="1">
      <c r="A443" s="84"/>
      <c r="B443" s="16"/>
      <c r="C443" s="18"/>
      <c r="D443" s="18"/>
      <c r="E443" s="16"/>
      <c r="F443" s="16"/>
      <c r="G443" s="16"/>
      <c r="H443" s="86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  <c r="AA443" s="18"/>
      <c r="AB443" s="18"/>
      <c r="AC443" s="18"/>
      <c r="AD443" s="18"/>
      <c r="AE443" s="18"/>
      <c r="AF443" s="18"/>
      <c r="AG443" s="18"/>
      <c r="AH443" s="18"/>
      <c r="AI443" s="18"/>
    </row>
    <row r="444" spans="1:35" ht="12.75" customHeight="1">
      <c r="A444" s="84"/>
      <c r="B444" s="16"/>
      <c r="C444" s="18"/>
      <c r="D444" s="18"/>
      <c r="E444" s="16"/>
      <c r="F444" s="16"/>
      <c r="G444" s="16"/>
      <c r="H444" s="86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  <c r="AA444" s="18"/>
      <c r="AB444" s="18"/>
      <c r="AC444" s="18"/>
      <c r="AD444" s="18"/>
      <c r="AE444" s="18"/>
      <c r="AF444" s="18"/>
      <c r="AG444" s="18"/>
      <c r="AH444" s="18"/>
      <c r="AI444" s="18"/>
    </row>
    <row r="445" spans="1:35" ht="12.75" customHeight="1">
      <c r="A445" s="84"/>
      <c r="B445" s="16"/>
      <c r="C445" s="18"/>
      <c r="D445" s="18"/>
      <c r="E445" s="16"/>
      <c r="F445" s="16"/>
      <c r="G445" s="16"/>
      <c r="H445" s="86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  <c r="AA445" s="18"/>
      <c r="AB445" s="18"/>
      <c r="AC445" s="18"/>
      <c r="AD445" s="18"/>
      <c r="AE445" s="18"/>
      <c r="AF445" s="18"/>
      <c r="AG445" s="18"/>
      <c r="AH445" s="18"/>
      <c r="AI445" s="18"/>
    </row>
    <row r="446" spans="1:35" ht="12.75" customHeight="1">
      <c r="A446" s="84"/>
      <c r="B446" s="16"/>
      <c r="C446" s="18"/>
      <c r="D446" s="18"/>
      <c r="E446" s="16"/>
      <c r="F446" s="16"/>
      <c r="G446" s="16"/>
      <c r="H446" s="86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  <c r="AA446" s="18"/>
      <c r="AB446" s="18"/>
      <c r="AC446" s="18"/>
      <c r="AD446" s="18"/>
      <c r="AE446" s="18"/>
      <c r="AF446" s="18"/>
      <c r="AG446" s="18"/>
      <c r="AH446" s="18"/>
      <c r="AI446" s="18"/>
    </row>
    <row r="447" spans="1:35" ht="12.75" customHeight="1">
      <c r="A447" s="84"/>
      <c r="B447" s="16"/>
      <c r="C447" s="18"/>
      <c r="D447" s="18"/>
      <c r="E447" s="16"/>
      <c r="F447" s="16"/>
      <c r="G447" s="16"/>
      <c r="H447" s="86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  <c r="AA447" s="18"/>
      <c r="AB447" s="18"/>
      <c r="AC447" s="18"/>
      <c r="AD447" s="18"/>
      <c r="AE447" s="18"/>
      <c r="AF447" s="18"/>
      <c r="AG447" s="18"/>
      <c r="AH447" s="18"/>
      <c r="AI447" s="18"/>
    </row>
    <row r="448" spans="1:35" ht="12.75" customHeight="1">
      <c r="A448" s="84"/>
      <c r="B448" s="16"/>
      <c r="C448" s="18"/>
      <c r="D448" s="18"/>
      <c r="E448" s="16"/>
      <c r="F448" s="16"/>
      <c r="G448" s="16"/>
      <c r="H448" s="86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  <c r="AA448" s="18"/>
      <c r="AB448" s="18"/>
      <c r="AC448" s="18"/>
      <c r="AD448" s="18"/>
      <c r="AE448" s="18"/>
      <c r="AF448" s="18"/>
      <c r="AG448" s="18"/>
      <c r="AH448" s="18"/>
      <c r="AI448" s="18"/>
    </row>
    <row r="449" spans="1:35" ht="12.75" customHeight="1">
      <c r="A449" s="84"/>
      <c r="B449" s="16"/>
      <c r="C449" s="18"/>
      <c r="D449" s="18"/>
      <c r="E449" s="16"/>
      <c r="F449" s="16"/>
      <c r="G449" s="16"/>
      <c r="H449" s="86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  <c r="AA449" s="18"/>
      <c r="AB449" s="18"/>
      <c r="AC449" s="18"/>
      <c r="AD449" s="18"/>
      <c r="AE449" s="18"/>
      <c r="AF449" s="18"/>
      <c r="AG449" s="18"/>
      <c r="AH449" s="18"/>
      <c r="AI449" s="18"/>
    </row>
    <row r="450" spans="1:35" ht="12.75" customHeight="1">
      <c r="A450" s="84"/>
      <c r="B450" s="16"/>
      <c r="C450" s="18"/>
      <c r="D450" s="18"/>
      <c r="E450" s="16"/>
      <c r="F450" s="16"/>
      <c r="G450" s="16"/>
      <c r="H450" s="86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  <c r="AA450" s="18"/>
      <c r="AB450" s="18"/>
      <c r="AC450" s="18"/>
      <c r="AD450" s="18"/>
      <c r="AE450" s="18"/>
      <c r="AF450" s="18"/>
      <c r="AG450" s="18"/>
      <c r="AH450" s="18"/>
      <c r="AI450" s="18"/>
    </row>
    <row r="451" spans="1:35" ht="12.75" customHeight="1">
      <c r="A451" s="84"/>
      <c r="B451" s="16"/>
      <c r="C451" s="18"/>
      <c r="D451" s="18"/>
      <c r="E451" s="16"/>
      <c r="F451" s="16"/>
      <c r="G451" s="16"/>
      <c r="H451" s="86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  <c r="AA451" s="18"/>
      <c r="AB451" s="18"/>
      <c r="AC451" s="18"/>
      <c r="AD451" s="18"/>
      <c r="AE451" s="18"/>
      <c r="AF451" s="18"/>
      <c r="AG451" s="18"/>
      <c r="AH451" s="18"/>
      <c r="AI451" s="18"/>
    </row>
    <row r="452" spans="1:35" ht="12.75" customHeight="1">
      <c r="A452" s="84"/>
      <c r="B452" s="16"/>
      <c r="C452" s="18"/>
      <c r="D452" s="18"/>
      <c r="E452" s="16"/>
      <c r="F452" s="16"/>
      <c r="G452" s="16"/>
      <c r="H452" s="86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  <c r="AA452" s="18"/>
      <c r="AB452" s="18"/>
      <c r="AC452" s="18"/>
      <c r="AD452" s="18"/>
      <c r="AE452" s="18"/>
      <c r="AF452" s="18"/>
      <c r="AG452" s="18"/>
      <c r="AH452" s="18"/>
      <c r="AI452" s="18"/>
    </row>
    <row r="453" spans="1:35" ht="12.75" customHeight="1">
      <c r="A453" s="84"/>
      <c r="B453" s="16"/>
      <c r="C453" s="18"/>
      <c r="D453" s="18"/>
      <c r="E453" s="16"/>
      <c r="F453" s="16"/>
      <c r="G453" s="16"/>
      <c r="H453" s="86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  <c r="AA453" s="18"/>
      <c r="AB453" s="18"/>
      <c r="AC453" s="18"/>
      <c r="AD453" s="18"/>
      <c r="AE453" s="18"/>
      <c r="AF453" s="18"/>
      <c r="AG453" s="18"/>
      <c r="AH453" s="18"/>
      <c r="AI453" s="18"/>
    </row>
    <row r="454" spans="1:35" ht="12.75" customHeight="1">
      <c r="A454" s="84"/>
      <c r="B454" s="16"/>
      <c r="C454" s="18"/>
      <c r="D454" s="18"/>
      <c r="E454" s="16"/>
      <c r="F454" s="16"/>
      <c r="G454" s="16"/>
      <c r="H454" s="86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  <c r="AA454" s="18"/>
      <c r="AB454" s="18"/>
      <c r="AC454" s="18"/>
      <c r="AD454" s="18"/>
      <c r="AE454" s="18"/>
      <c r="AF454" s="18"/>
      <c r="AG454" s="18"/>
      <c r="AH454" s="18"/>
      <c r="AI454" s="18"/>
    </row>
    <row r="455" spans="1:35" ht="12.75" customHeight="1">
      <c r="A455" s="84"/>
      <c r="B455" s="16"/>
      <c r="C455" s="18"/>
      <c r="D455" s="18"/>
      <c r="E455" s="16"/>
      <c r="F455" s="16"/>
      <c r="G455" s="16"/>
      <c r="H455" s="86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  <c r="AA455" s="18"/>
      <c r="AB455" s="18"/>
      <c r="AC455" s="18"/>
      <c r="AD455" s="18"/>
      <c r="AE455" s="18"/>
      <c r="AF455" s="18"/>
      <c r="AG455" s="18"/>
      <c r="AH455" s="18"/>
      <c r="AI455" s="18"/>
    </row>
    <row r="456" spans="1:35" ht="12.75" customHeight="1">
      <c r="A456" s="84"/>
      <c r="B456" s="16"/>
      <c r="C456" s="18"/>
      <c r="D456" s="18"/>
      <c r="E456" s="16"/>
      <c r="F456" s="16"/>
      <c r="G456" s="16"/>
      <c r="H456" s="86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  <c r="AA456" s="18"/>
      <c r="AB456" s="18"/>
      <c r="AC456" s="18"/>
      <c r="AD456" s="18"/>
      <c r="AE456" s="18"/>
      <c r="AF456" s="18"/>
      <c r="AG456" s="18"/>
      <c r="AH456" s="18"/>
      <c r="AI456" s="18"/>
    </row>
    <row r="457" spans="1:35" ht="12.75" customHeight="1">
      <c r="A457" s="84"/>
      <c r="B457" s="16"/>
      <c r="C457" s="18"/>
      <c r="D457" s="18"/>
      <c r="E457" s="16"/>
      <c r="F457" s="16"/>
      <c r="G457" s="16"/>
      <c r="H457" s="86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  <c r="AA457" s="18"/>
      <c r="AB457" s="18"/>
      <c r="AC457" s="18"/>
      <c r="AD457" s="18"/>
      <c r="AE457" s="18"/>
      <c r="AF457" s="18"/>
      <c r="AG457" s="18"/>
      <c r="AH457" s="18"/>
      <c r="AI457" s="18"/>
    </row>
    <row r="458" spans="1:35" ht="12.75" customHeight="1">
      <c r="A458" s="84"/>
      <c r="B458" s="16"/>
      <c r="C458" s="18"/>
      <c r="D458" s="18"/>
      <c r="E458" s="16"/>
      <c r="F458" s="16"/>
      <c r="G458" s="16"/>
      <c r="H458" s="86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  <c r="AA458" s="18"/>
      <c r="AB458" s="18"/>
      <c r="AC458" s="18"/>
      <c r="AD458" s="18"/>
      <c r="AE458" s="18"/>
      <c r="AF458" s="18"/>
      <c r="AG458" s="18"/>
      <c r="AH458" s="18"/>
      <c r="AI458" s="18"/>
    </row>
    <row r="459" spans="1:35" ht="12.75" customHeight="1">
      <c r="A459" s="84"/>
      <c r="B459" s="16"/>
      <c r="C459" s="18"/>
      <c r="D459" s="18"/>
      <c r="E459" s="16"/>
      <c r="F459" s="16"/>
      <c r="G459" s="16"/>
      <c r="H459" s="86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  <c r="AA459" s="18"/>
      <c r="AB459" s="18"/>
      <c r="AC459" s="18"/>
      <c r="AD459" s="18"/>
      <c r="AE459" s="18"/>
      <c r="AF459" s="18"/>
      <c r="AG459" s="18"/>
      <c r="AH459" s="18"/>
      <c r="AI459" s="18"/>
    </row>
    <row r="460" spans="1:35" ht="12.75" customHeight="1">
      <c r="A460" s="84"/>
      <c r="B460" s="16"/>
      <c r="C460" s="18"/>
      <c r="D460" s="18"/>
      <c r="E460" s="16"/>
      <c r="F460" s="16"/>
      <c r="G460" s="16"/>
      <c r="H460" s="86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  <c r="AA460" s="18"/>
      <c r="AB460" s="18"/>
      <c r="AC460" s="18"/>
      <c r="AD460" s="18"/>
      <c r="AE460" s="18"/>
      <c r="AF460" s="18"/>
      <c r="AG460" s="18"/>
      <c r="AH460" s="18"/>
      <c r="AI460" s="18"/>
    </row>
    <row r="461" spans="1:35" ht="12.75" customHeight="1">
      <c r="A461" s="84"/>
      <c r="B461" s="16"/>
      <c r="C461" s="18"/>
      <c r="D461" s="18"/>
      <c r="E461" s="16"/>
      <c r="F461" s="16"/>
      <c r="G461" s="16"/>
      <c r="H461" s="86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  <c r="AA461" s="18"/>
      <c r="AB461" s="18"/>
      <c r="AC461" s="18"/>
      <c r="AD461" s="18"/>
      <c r="AE461" s="18"/>
      <c r="AF461" s="18"/>
      <c r="AG461" s="18"/>
      <c r="AH461" s="18"/>
      <c r="AI461" s="18"/>
    </row>
    <row r="462" spans="1:35" ht="12.75" customHeight="1">
      <c r="A462" s="84"/>
      <c r="B462" s="16"/>
      <c r="C462" s="18"/>
      <c r="D462" s="18"/>
      <c r="E462" s="16"/>
      <c r="F462" s="16"/>
      <c r="G462" s="16"/>
      <c r="H462" s="86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  <c r="AA462" s="18"/>
      <c r="AB462" s="18"/>
      <c r="AC462" s="18"/>
      <c r="AD462" s="18"/>
      <c r="AE462" s="18"/>
      <c r="AF462" s="18"/>
      <c r="AG462" s="18"/>
      <c r="AH462" s="18"/>
      <c r="AI462" s="18"/>
    </row>
    <row r="463" spans="1:35" ht="12.75" customHeight="1">
      <c r="A463" s="84"/>
      <c r="B463" s="16"/>
      <c r="C463" s="18"/>
      <c r="D463" s="18"/>
      <c r="E463" s="16"/>
      <c r="F463" s="16"/>
      <c r="G463" s="16"/>
      <c r="H463" s="86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  <c r="AA463" s="18"/>
      <c r="AB463" s="18"/>
      <c r="AC463" s="18"/>
      <c r="AD463" s="18"/>
      <c r="AE463" s="18"/>
      <c r="AF463" s="18"/>
      <c r="AG463" s="18"/>
      <c r="AH463" s="18"/>
      <c r="AI463" s="18"/>
    </row>
    <row r="464" spans="1:35" ht="12.75" customHeight="1">
      <c r="A464" s="84"/>
      <c r="B464" s="16"/>
      <c r="C464" s="18"/>
      <c r="D464" s="18"/>
      <c r="E464" s="16"/>
      <c r="F464" s="16"/>
      <c r="G464" s="16"/>
      <c r="H464" s="86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  <c r="AA464" s="18"/>
      <c r="AB464" s="18"/>
      <c r="AC464" s="18"/>
      <c r="AD464" s="18"/>
      <c r="AE464" s="18"/>
      <c r="AF464" s="18"/>
      <c r="AG464" s="18"/>
      <c r="AH464" s="18"/>
      <c r="AI464" s="18"/>
    </row>
    <row r="465" spans="1:35" ht="12.75" customHeight="1">
      <c r="A465" s="84"/>
      <c r="B465" s="16"/>
      <c r="C465" s="18"/>
      <c r="D465" s="18"/>
      <c r="E465" s="16"/>
      <c r="F465" s="16"/>
      <c r="G465" s="16"/>
      <c r="H465" s="86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  <c r="AA465" s="18"/>
      <c r="AB465" s="18"/>
      <c r="AC465" s="18"/>
      <c r="AD465" s="18"/>
      <c r="AE465" s="18"/>
      <c r="AF465" s="18"/>
      <c r="AG465" s="18"/>
      <c r="AH465" s="18"/>
      <c r="AI465" s="18"/>
    </row>
    <row r="466" spans="1:35" ht="12.75" customHeight="1">
      <c r="A466" s="84"/>
      <c r="B466" s="16"/>
      <c r="C466" s="18"/>
      <c r="D466" s="18"/>
      <c r="E466" s="16"/>
      <c r="F466" s="16"/>
      <c r="G466" s="16"/>
      <c r="H466" s="86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  <c r="AA466" s="18"/>
      <c r="AB466" s="18"/>
      <c r="AC466" s="18"/>
      <c r="AD466" s="18"/>
      <c r="AE466" s="18"/>
      <c r="AF466" s="18"/>
      <c r="AG466" s="18"/>
      <c r="AH466" s="18"/>
      <c r="AI466" s="18"/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474"/>
  <sheetViews>
    <sheetView topLeftCell="B1" zoomScale="85" zoomScaleNormal="85" workbookViewId="0">
      <selection activeCell="D98" sqref="D98"/>
    </sheetView>
  </sheetViews>
  <sheetFormatPr defaultColWidth="17.28515625" defaultRowHeight="15" customHeight="1"/>
  <cols>
    <col min="1" max="1" width="4.4257812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5" width="14" customWidth="1"/>
    <col min="16" max="16" width="14.5703125" customWidth="1"/>
    <col min="17" max="17" width="17.7109375" customWidth="1"/>
    <col min="18" max="18" width="5.7109375" hidden="1" customWidth="1"/>
    <col min="19" max="19" width="12.7109375" customWidth="1"/>
    <col min="20" max="20" width="8.28515625" customWidth="1"/>
    <col min="21" max="38" width="9.28515625" customWidth="1"/>
  </cols>
  <sheetData>
    <row r="1" spans="1:56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56" ht="12" customHeight="1">
      <c r="A2" s="20"/>
      <c r="B2" s="20"/>
      <c r="C2" s="20"/>
      <c r="D2" s="20"/>
      <c r="E2" s="20"/>
      <c r="F2" s="87"/>
      <c r="G2" s="87"/>
      <c r="H2" s="87"/>
      <c r="I2" s="87"/>
      <c r="J2" s="20"/>
      <c r="K2" s="87"/>
      <c r="L2" s="87"/>
      <c r="M2" s="87"/>
      <c r="N2" s="20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56" ht="12.75" customHeight="1">
      <c r="A3" s="20"/>
      <c r="B3" s="2"/>
      <c r="C3" s="2"/>
      <c r="D3" s="2"/>
      <c r="E3" s="2"/>
      <c r="F3" s="2"/>
      <c r="G3" s="2"/>
      <c r="H3" s="2"/>
      <c r="I3" s="2"/>
      <c r="J3" s="3"/>
      <c r="K3" s="88"/>
      <c r="L3" s="87"/>
      <c r="M3" s="87"/>
      <c r="N3" s="20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56" ht="12.75" customHeight="1">
      <c r="A4" s="20"/>
      <c r="B4" s="2"/>
      <c r="C4" s="2"/>
      <c r="D4" s="2"/>
      <c r="E4" s="2"/>
      <c r="F4" s="2"/>
      <c r="G4" s="2"/>
      <c r="H4" s="2"/>
      <c r="I4" s="89"/>
      <c r="J4" s="3"/>
      <c r="K4" s="88"/>
      <c r="L4" s="87"/>
      <c r="M4" s="87"/>
      <c r="N4" s="20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56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4"/>
      <c r="M5" s="239" t="s">
        <v>282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56" ht="20.25" customHeight="1">
      <c r="A6" s="90" t="s">
        <v>939</v>
      </c>
      <c r="D6" s="1"/>
      <c r="E6" s="1"/>
      <c r="F6" s="6"/>
      <c r="G6" s="6"/>
      <c r="H6" s="6"/>
      <c r="I6" s="6"/>
      <c r="J6" s="1"/>
      <c r="K6" s="6"/>
      <c r="L6" s="6"/>
      <c r="M6" s="91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56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1">
        <f>Main!B10</f>
        <v>44980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56" ht="12.75" customHeight="1">
      <c r="B8" s="92" t="s">
        <v>524</v>
      </c>
      <c r="C8" s="92"/>
      <c r="D8" s="92"/>
      <c r="E8" s="92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56" ht="38.25" customHeight="1">
      <c r="A9" s="93" t="s">
        <v>16</v>
      </c>
      <c r="B9" s="94" t="s">
        <v>514</v>
      </c>
      <c r="C9" s="94"/>
      <c r="D9" s="95" t="s">
        <v>525</v>
      </c>
      <c r="E9" s="94" t="s">
        <v>526</v>
      </c>
      <c r="F9" s="94" t="s">
        <v>527</v>
      </c>
      <c r="G9" s="94" t="s">
        <v>528</v>
      </c>
      <c r="H9" s="94" t="s">
        <v>529</v>
      </c>
      <c r="I9" s="94" t="s">
        <v>530</v>
      </c>
      <c r="J9" s="93" t="s">
        <v>531</v>
      </c>
      <c r="K9" s="94" t="s">
        <v>532</v>
      </c>
      <c r="L9" s="96" t="s">
        <v>533</v>
      </c>
      <c r="M9" s="96" t="s">
        <v>534</v>
      </c>
      <c r="N9" s="94" t="s">
        <v>535</v>
      </c>
      <c r="O9" s="95" t="s">
        <v>536</v>
      </c>
      <c r="P9" s="94" t="s">
        <v>765</v>
      </c>
      <c r="Q9" s="1"/>
      <c r="R9" s="6"/>
      <c r="S9" s="1"/>
      <c r="T9" s="1"/>
      <c r="U9" s="1"/>
      <c r="V9" s="1"/>
      <c r="W9" s="1"/>
      <c r="X9" s="1"/>
    </row>
    <row r="10" spans="1:56" s="198" customFormat="1" ht="13.9" customHeight="1">
      <c r="A10" s="358">
        <v>1</v>
      </c>
      <c r="B10" s="359">
        <v>44861</v>
      </c>
      <c r="C10" s="332"/>
      <c r="D10" s="333" t="s">
        <v>55</v>
      </c>
      <c r="E10" s="334" t="s">
        <v>539</v>
      </c>
      <c r="F10" s="299">
        <v>147</v>
      </c>
      <c r="G10" s="299">
        <v>137</v>
      </c>
      <c r="H10" s="299">
        <v>154.5</v>
      </c>
      <c r="I10" s="335" t="s">
        <v>866</v>
      </c>
      <c r="J10" s="297" t="s">
        <v>910</v>
      </c>
      <c r="K10" s="297">
        <f t="shared" ref="K10" si="0">H10-F10</f>
        <v>7.5</v>
      </c>
      <c r="L10" s="300">
        <f t="shared" ref="L10" si="1">(F10*-0.7)/100</f>
        <v>-1.0289999999999999</v>
      </c>
      <c r="M10" s="301">
        <f t="shared" ref="M10" si="2">(K10+L10)/F10</f>
        <v>4.4020408163265308E-2</v>
      </c>
      <c r="N10" s="297" t="s">
        <v>537</v>
      </c>
      <c r="O10" s="302">
        <v>44594</v>
      </c>
      <c r="P10" s="297"/>
      <c r="Q10" s="197"/>
      <c r="R10" s="197" t="s">
        <v>801</v>
      </c>
      <c r="S10" s="197"/>
      <c r="T10" s="197"/>
      <c r="U10" s="197"/>
      <c r="V10" s="197"/>
      <c r="W10" s="197"/>
      <c r="X10" s="197"/>
      <c r="Y10" s="197"/>
      <c r="Z10" s="197"/>
      <c r="AA10" s="197"/>
      <c r="AB10" s="197"/>
      <c r="AC10" s="197"/>
      <c r="AD10" s="197"/>
      <c r="AE10" s="197"/>
      <c r="AF10" s="197"/>
      <c r="AG10" s="197"/>
      <c r="AH10" s="197"/>
      <c r="AI10" s="197"/>
      <c r="AJ10" s="197"/>
      <c r="AK10" s="197"/>
      <c r="AL10" s="197"/>
      <c r="AM10" s="197"/>
      <c r="AN10" s="197"/>
      <c r="AO10" s="197"/>
      <c r="AP10" s="197"/>
      <c r="AQ10" s="197"/>
      <c r="AR10" s="197"/>
      <c r="AS10" s="197"/>
      <c r="AT10" s="197"/>
      <c r="AU10" s="197"/>
      <c r="AV10" s="197"/>
      <c r="AW10" s="197"/>
      <c r="AX10" s="197"/>
      <c r="AY10" s="197"/>
      <c r="AZ10" s="197"/>
      <c r="BA10" s="197"/>
      <c r="BB10" s="197"/>
      <c r="BC10" s="197"/>
      <c r="BD10" s="197"/>
    </row>
    <row r="11" spans="1:56" s="198" customFormat="1" ht="13.9" customHeight="1">
      <c r="A11" s="290">
        <v>2</v>
      </c>
      <c r="B11" s="292">
        <v>44890</v>
      </c>
      <c r="C11" s="287"/>
      <c r="D11" s="288" t="s">
        <v>271</v>
      </c>
      <c r="E11" s="289" t="s">
        <v>539</v>
      </c>
      <c r="F11" s="290">
        <v>5670</v>
      </c>
      <c r="G11" s="290">
        <v>5250</v>
      </c>
      <c r="H11" s="290">
        <v>5905</v>
      </c>
      <c r="I11" s="291" t="s">
        <v>870</v>
      </c>
      <c r="J11" s="270" t="s">
        <v>873</v>
      </c>
      <c r="K11" s="270">
        <f t="shared" ref="K11" si="3">H11-F11</f>
        <v>235</v>
      </c>
      <c r="L11" s="271">
        <f t="shared" ref="L11" si="4">(F11*-0.7)/100</f>
        <v>-39.69</v>
      </c>
      <c r="M11" s="272">
        <f t="shared" ref="M11" si="5">(K11+L11)/F11</f>
        <v>3.4446208112874778E-2</v>
      </c>
      <c r="N11" s="270" t="s">
        <v>537</v>
      </c>
      <c r="O11" s="273">
        <v>44923</v>
      </c>
      <c r="P11" s="270"/>
      <c r="Q11" s="197"/>
      <c r="R11" s="197" t="s">
        <v>538</v>
      </c>
      <c r="S11" s="197"/>
      <c r="T11" s="197"/>
      <c r="U11" s="197"/>
      <c r="V11" s="197"/>
      <c r="W11" s="197"/>
      <c r="X11" s="197"/>
      <c r="Y11" s="197"/>
      <c r="Z11" s="197"/>
      <c r="AA11" s="197"/>
      <c r="AB11" s="197"/>
      <c r="AC11" s="197"/>
      <c r="AD11" s="197"/>
      <c r="AE11" s="197"/>
      <c r="AF11" s="197"/>
      <c r="AG11" s="197"/>
      <c r="AH11" s="197"/>
      <c r="AI11" s="197"/>
      <c r="AJ11" s="197"/>
      <c r="AK11" s="197"/>
      <c r="AL11" s="197"/>
      <c r="AM11" s="197"/>
      <c r="AN11" s="197"/>
      <c r="AO11" s="197"/>
      <c r="AP11" s="197"/>
      <c r="AQ11" s="197"/>
      <c r="AR11" s="197"/>
      <c r="AS11" s="197"/>
      <c r="AT11" s="197"/>
      <c r="AU11" s="197"/>
      <c r="AV11" s="197"/>
      <c r="AW11" s="197"/>
      <c r="AX11" s="197"/>
      <c r="AY11" s="197"/>
      <c r="AZ11" s="197"/>
      <c r="BA11" s="197"/>
      <c r="BB11" s="197"/>
      <c r="BC11" s="197"/>
      <c r="BD11" s="197"/>
    </row>
    <row r="12" spans="1:56" s="198" customFormat="1" ht="13.9" customHeight="1">
      <c r="A12" s="344">
        <v>3</v>
      </c>
      <c r="B12" s="340">
        <v>44896</v>
      </c>
      <c r="C12" s="341"/>
      <c r="D12" s="342" t="s">
        <v>197</v>
      </c>
      <c r="E12" s="343" t="s">
        <v>883</v>
      </c>
      <c r="F12" s="344">
        <v>3380</v>
      </c>
      <c r="G12" s="344">
        <v>3140</v>
      </c>
      <c r="H12" s="344">
        <v>3565</v>
      </c>
      <c r="I12" s="345" t="s">
        <v>867</v>
      </c>
      <c r="J12" s="346" t="s">
        <v>959</v>
      </c>
      <c r="K12" s="346">
        <f t="shared" ref="K12" si="6">H12-F12</f>
        <v>185</v>
      </c>
      <c r="L12" s="347">
        <f t="shared" ref="L12" si="7">(F12*-0.7)/100</f>
        <v>-23.66</v>
      </c>
      <c r="M12" s="348">
        <f t="shared" ref="M12" si="8">(K12+L12)/F12</f>
        <v>4.773372781065089E-2</v>
      </c>
      <c r="N12" s="346" t="s">
        <v>537</v>
      </c>
      <c r="O12" s="349">
        <v>44973</v>
      </c>
      <c r="P12" s="346"/>
      <c r="Q12" s="197"/>
      <c r="R12" s="197" t="s">
        <v>538</v>
      </c>
      <c r="S12" s="197"/>
      <c r="T12" s="197"/>
      <c r="U12" s="197"/>
      <c r="V12" s="197"/>
      <c r="W12" s="197"/>
      <c r="X12" s="197"/>
      <c r="Y12" s="197"/>
      <c r="Z12" s="197"/>
      <c r="AA12" s="197"/>
      <c r="AB12" s="197"/>
      <c r="AC12" s="197"/>
      <c r="AD12" s="197"/>
      <c r="AE12" s="197"/>
      <c r="AF12" s="197"/>
      <c r="AG12" s="197"/>
      <c r="AH12" s="197"/>
      <c r="AI12" s="197"/>
      <c r="AJ12" s="197"/>
      <c r="AK12" s="197"/>
      <c r="AL12" s="197"/>
      <c r="AM12" s="197"/>
      <c r="AN12" s="197"/>
      <c r="AO12" s="197"/>
      <c r="AP12" s="197"/>
      <c r="AQ12" s="197"/>
      <c r="AR12" s="197"/>
      <c r="AS12" s="197"/>
      <c r="AT12" s="197"/>
      <c r="AU12" s="197"/>
      <c r="AV12" s="197"/>
      <c r="AW12" s="197"/>
      <c r="AX12" s="197"/>
      <c r="AY12" s="197"/>
      <c r="AZ12" s="197"/>
      <c r="BA12" s="197"/>
      <c r="BB12" s="197"/>
      <c r="BC12" s="197"/>
      <c r="BD12" s="197"/>
    </row>
    <row r="13" spans="1:56" ht="13.9" customHeight="1">
      <c r="A13" s="245">
        <v>4</v>
      </c>
      <c r="B13" s="244">
        <v>44936</v>
      </c>
      <c r="C13" s="250"/>
      <c r="D13" s="251" t="s">
        <v>75</v>
      </c>
      <c r="E13" s="252" t="s">
        <v>539</v>
      </c>
      <c r="F13" s="245" t="s">
        <v>877</v>
      </c>
      <c r="G13" s="245">
        <v>735</v>
      </c>
      <c r="H13" s="245"/>
      <c r="I13" s="253" t="s">
        <v>878</v>
      </c>
      <c r="J13" s="246" t="s">
        <v>540</v>
      </c>
      <c r="K13" s="246"/>
      <c r="L13" s="247"/>
      <c r="M13" s="248"/>
      <c r="N13" s="246"/>
      <c r="O13" s="249"/>
      <c r="P13" s="247"/>
      <c r="Q13" s="197"/>
      <c r="R13" s="197" t="s">
        <v>538</v>
      </c>
      <c r="S13" s="197"/>
      <c r="T13" s="197"/>
      <c r="U13" s="197"/>
      <c r="V13" s="197"/>
      <c r="W13" s="197"/>
      <c r="X13" s="197"/>
      <c r="Y13" s="197"/>
      <c r="Z13" s="197"/>
      <c r="AA13" s="197"/>
      <c r="AB13" s="197"/>
      <c r="AC13" s="197"/>
      <c r="AD13" s="197"/>
      <c r="AE13" s="197"/>
      <c r="AF13" s="197"/>
      <c r="AG13" s="197"/>
      <c r="AH13" s="197"/>
      <c r="AI13" s="197"/>
      <c r="AJ13" s="197"/>
      <c r="AK13" s="197"/>
      <c r="AL13" s="197"/>
      <c r="AM13" s="197"/>
      <c r="AN13" s="197"/>
      <c r="AO13" s="197"/>
      <c r="AP13" s="197"/>
      <c r="AQ13" s="197"/>
      <c r="AR13" s="197"/>
      <c r="AS13" s="197"/>
      <c r="AT13" s="197"/>
      <c r="AU13" s="197"/>
      <c r="AV13" s="197"/>
      <c r="AW13" s="197"/>
      <c r="AX13" s="197"/>
      <c r="AY13" s="197"/>
      <c r="AZ13" s="197"/>
      <c r="BA13" s="197"/>
      <c r="BB13" s="197"/>
      <c r="BC13" s="197"/>
      <c r="BD13" s="197"/>
    </row>
    <row r="14" spans="1:56" ht="13.9" customHeight="1">
      <c r="A14" s="303">
        <v>5</v>
      </c>
      <c r="B14" s="304">
        <v>44942</v>
      </c>
      <c r="C14" s="305"/>
      <c r="D14" s="306" t="s">
        <v>163</v>
      </c>
      <c r="E14" s="307" t="s">
        <v>539</v>
      </c>
      <c r="F14" s="303">
        <v>4025</v>
      </c>
      <c r="G14" s="303">
        <v>3770</v>
      </c>
      <c r="H14" s="303">
        <v>4260</v>
      </c>
      <c r="I14" s="308" t="s">
        <v>880</v>
      </c>
      <c r="J14" s="297" t="s">
        <v>749</v>
      </c>
      <c r="K14" s="297">
        <f t="shared" ref="K14:K15" si="9">H14-F14</f>
        <v>235</v>
      </c>
      <c r="L14" s="300">
        <f t="shared" ref="L14:L15" si="10">(F14*-0.7)/100</f>
        <v>-28.175000000000001</v>
      </c>
      <c r="M14" s="301">
        <f t="shared" ref="M14:M15" si="11">(K14+L14)/F14</f>
        <v>5.1385093167701859E-2</v>
      </c>
      <c r="N14" s="297" t="s">
        <v>537</v>
      </c>
      <c r="O14" s="302">
        <v>44964</v>
      </c>
      <c r="P14" s="297"/>
      <c r="Q14" s="197"/>
      <c r="R14" s="197" t="s">
        <v>801</v>
      </c>
      <c r="S14" s="197"/>
      <c r="T14" s="197"/>
      <c r="U14" s="197"/>
      <c r="V14" s="197"/>
      <c r="W14" s="197"/>
      <c r="X14" s="197"/>
      <c r="Y14" s="197"/>
      <c r="Z14" s="197"/>
      <c r="AA14" s="197"/>
      <c r="AB14" s="197"/>
      <c r="AC14" s="197"/>
      <c r="AD14" s="197"/>
      <c r="AE14" s="197"/>
      <c r="AF14" s="197"/>
      <c r="AG14" s="197"/>
      <c r="AH14" s="197"/>
      <c r="AI14" s="197"/>
      <c r="AJ14" s="197"/>
      <c r="AK14" s="197"/>
      <c r="AL14" s="197"/>
      <c r="AM14" s="197"/>
      <c r="AN14" s="197"/>
      <c r="AO14" s="197"/>
      <c r="AP14" s="197"/>
      <c r="AQ14" s="197"/>
      <c r="AR14" s="197"/>
      <c r="AS14" s="197"/>
      <c r="AT14" s="197"/>
      <c r="AU14" s="197"/>
      <c r="AV14" s="197"/>
      <c r="AW14" s="197"/>
      <c r="AX14" s="197"/>
      <c r="AY14" s="197"/>
      <c r="AZ14" s="197"/>
      <c r="BA14" s="197"/>
      <c r="BB14" s="197"/>
      <c r="BC14" s="197"/>
      <c r="BD14" s="197"/>
    </row>
    <row r="15" spans="1:56" ht="13.9" customHeight="1">
      <c r="A15" s="303">
        <v>6</v>
      </c>
      <c r="B15" s="304">
        <v>44945</v>
      </c>
      <c r="C15" s="305"/>
      <c r="D15" s="306" t="s">
        <v>189</v>
      </c>
      <c r="E15" s="307" t="s">
        <v>539</v>
      </c>
      <c r="F15" s="303">
        <v>2140</v>
      </c>
      <c r="G15" s="303">
        <v>2000</v>
      </c>
      <c r="H15" s="303">
        <v>2277</v>
      </c>
      <c r="I15" s="308" t="s">
        <v>882</v>
      </c>
      <c r="J15" s="297" t="s">
        <v>933</v>
      </c>
      <c r="K15" s="297">
        <f t="shared" si="9"/>
        <v>137</v>
      </c>
      <c r="L15" s="300">
        <f t="shared" si="10"/>
        <v>-14.98</v>
      </c>
      <c r="M15" s="301">
        <f t="shared" si="11"/>
        <v>5.7018691588785045E-2</v>
      </c>
      <c r="N15" s="297" t="s">
        <v>537</v>
      </c>
      <c r="O15" s="302">
        <v>44967</v>
      </c>
      <c r="P15" s="297"/>
      <c r="Q15" s="197"/>
      <c r="R15" s="197" t="s">
        <v>801</v>
      </c>
      <c r="S15" s="197"/>
      <c r="T15" s="197"/>
      <c r="U15" s="197"/>
      <c r="V15" s="197"/>
      <c r="W15" s="197"/>
      <c r="X15" s="197"/>
      <c r="Y15" s="197"/>
      <c r="Z15" s="197"/>
      <c r="AA15" s="197"/>
      <c r="AB15" s="197"/>
      <c r="AC15" s="197"/>
      <c r="AD15" s="197"/>
      <c r="AE15" s="197"/>
      <c r="AF15" s="197"/>
      <c r="AG15" s="197"/>
      <c r="AH15" s="197"/>
      <c r="AI15" s="197"/>
      <c r="AJ15" s="197"/>
      <c r="AK15" s="197"/>
      <c r="AL15" s="197"/>
      <c r="AM15" s="197"/>
      <c r="AN15" s="197"/>
      <c r="AO15" s="197"/>
      <c r="AP15" s="197"/>
      <c r="AQ15" s="197"/>
      <c r="AR15" s="197"/>
      <c r="AS15" s="197"/>
      <c r="AT15" s="197"/>
      <c r="AU15" s="197"/>
      <c r="AV15" s="197"/>
      <c r="AW15" s="197"/>
      <c r="AX15" s="197"/>
      <c r="AY15" s="197"/>
      <c r="AZ15" s="197"/>
      <c r="BA15" s="197"/>
      <c r="BB15" s="197"/>
      <c r="BC15" s="197"/>
      <c r="BD15" s="197"/>
    </row>
    <row r="16" spans="1:56" ht="13.9" customHeight="1">
      <c r="A16" s="303">
        <v>7</v>
      </c>
      <c r="B16" s="304">
        <v>44950</v>
      </c>
      <c r="C16" s="305"/>
      <c r="D16" s="306" t="s">
        <v>175</v>
      </c>
      <c r="E16" s="307" t="s">
        <v>567</v>
      </c>
      <c r="F16" s="303">
        <v>3045</v>
      </c>
      <c r="G16" s="303">
        <v>2890</v>
      </c>
      <c r="H16" s="303">
        <v>3245</v>
      </c>
      <c r="I16" s="308" t="s">
        <v>884</v>
      </c>
      <c r="J16" s="297" t="s">
        <v>948</v>
      </c>
      <c r="K16" s="297">
        <f t="shared" ref="K16" si="12">H16-F16</f>
        <v>200</v>
      </c>
      <c r="L16" s="300">
        <f t="shared" ref="L16" si="13">(F16*-0.7)/100</f>
        <v>-21.315000000000001</v>
      </c>
      <c r="M16" s="301">
        <f t="shared" ref="M16" si="14">(K16+L16)/F16</f>
        <v>5.8681444991789823E-2</v>
      </c>
      <c r="N16" s="297" t="s">
        <v>537</v>
      </c>
      <c r="O16" s="302">
        <v>44972</v>
      </c>
      <c r="P16" s="297"/>
      <c r="Q16" s="197"/>
      <c r="R16" s="197" t="s">
        <v>538</v>
      </c>
      <c r="S16" s="197"/>
      <c r="T16" s="197"/>
      <c r="U16" s="197"/>
      <c r="V16" s="197"/>
      <c r="W16" s="197"/>
      <c r="X16" s="197"/>
      <c r="Y16" s="197"/>
      <c r="Z16" s="197"/>
      <c r="AA16" s="197"/>
      <c r="AB16" s="197"/>
      <c r="AC16" s="197"/>
      <c r="AD16" s="197"/>
      <c r="AE16" s="197"/>
      <c r="AF16" s="197"/>
      <c r="AG16" s="197"/>
      <c r="AH16" s="197"/>
      <c r="AI16" s="197"/>
      <c r="AJ16" s="197"/>
      <c r="AK16" s="197"/>
      <c r="AL16" s="197"/>
      <c r="AM16" s="197"/>
      <c r="AN16" s="197"/>
      <c r="AO16" s="197"/>
      <c r="AP16" s="197"/>
      <c r="AQ16" s="197"/>
      <c r="AR16" s="197"/>
      <c r="AS16" s="197"/>
      <c r="AT16" s="197"/>
      <c r="AU16" s="197"/>
      <c r="AV16" s="197"/>
      <c r="AW16" s="197"/>
      <c r="AX16" s="197"/>
      <c r="AY16" s="197"/>
      <c r="AZ16" s="197"/>
      <c r="BA16" s="197"/>
      <c r="BB16" s="197"/>
      <c r="BC16" s="197"/>
      <c r="BD16" s="197"/>
    </row>
    <row r="17" spans="1:56" ht="13.9" customHeight="1">
      <c r="A17" s="344">
        <v>8</v>
      </c>
      <c r="B17" s="340">
        <v>44950</v>
      </c>
      <c r="C17" s="341"/>
      <c r="D17" s="342" t="s">
        <v>764</v>
      </c>
      <c r="E17" s="343" t="s">
        <v>539</v>
      </c>
      <c r="F17" s="344">
        <v>1435</v>
      </c>
      <c r="G17" s="344">
        <v>1340</v>
      </c>
      <c r="H17" s="344">
        <v>1512.5</v>
      </c>
      <c r="I17" s="345" t="s">
        <v>885</v>
      </c>
      <c r="J17" s="346" t="s">
        <v>893</v>
      </c>
      <c r="K17" s="346">
        <f t="shared" ref="K17" si="15">H17-F17</f>
        <v>77.5</v>
      </c>
      <c r="L17" s="347">
        <f t="shared" ref="L17" si="16">(F17*-0.7)/100</f>
        <v>-10.044999999999998</v>
      </c>
      <c r="M17" s="348">
        <f t="shared" ref="M17" si="17">(K17+L17)/F17</f>
        <v>4.7006968641114984E-2</v>
      </c>
      <c r="N17" s="346" t="s">
        <v>537</v>
      </c>
      <c r="O17" s="349">
        <v>44957</v>
      </c>
      <c r="P17" s="346"/>
      <c r="Q17" s="197"/>
      <c r="R17" s="197" t="s">
        <v>801</v>
      </c>
      <c r="S17" s="197"/>
      <c r="T17" s="197"/>
      <c r="U17" s="197"/>
      <c r="V17" s="197"/>
      <c r="W17" s="197"/>
      <c r="X17" s="197"/>
      <c r="Y17" s="197"/>
      <c r="Z17" s="197"/>
      <c r="AA17" s="197"/>
      <c r="AB17" s="197"/>
      <c r="AC17" s="197"/>
      <c r="AD17" s="197"/>
      <c r="AE17" s="197"/>
      <c r="AF17" s="197"/>
      <c r="AG17" s="197"/>
      <c r="AH17" s="197"/>
      <c r="AI17" s="197"/>
      <c r="AJ17" s="197"/>
      <c r="AK17" s="197"/>
      <c r="AL17" s="197"/>
      <c r="AM17" s="197"/>
      <c r="AN17" s="197"/>
      <c r="AO17" s="197"/>
      <c r="AP17" s="197"/>
      <c r="AQ17" s="197"/>
      <c r="AR17" s="197"/>
      <c r="AS17" s="197"/>
      <c r="AT17" s="197"/>
      <c r="AU17" s="197"/>
      <c r="AV17" s="197"/>
      <c r="AW17" s="197"/>
      <c r="AX17" s="197"/>
      <c r="AY17" s="197"/>
      <c r="AZ17" s="197"/>
      <c r="BA17" s="197"/>
      <c r="BB17" s="197"/>
      <c r="BC17" s="197"/>
      <c r="BD17" s="197"/>
    </row>
    <row r="18" spans="1:56" ht="13.9" customHeight="1">
      <c r="A18" s="303">
        <v>9</v>
      </c>
      <c r="B18" s="304">
        <v>44951</v>
      </c>
      <c r="C18" s="305"/>
      <c r="D18" s="306" t="s">
        <v>454</v>
      </c>
      <c r="E18" s="307" t="s">
        <v>567</v>
      </c>
      <c r="F18" s="303">
        <v>177.5</v>
      </c>
      <c r="G18" s="303">
        <v>167</v>
      </c>
      <c r="H18" s="303">
        <v>189.5</v>
      </c>
      <c r="I18" s="308" t="s">
        <v>879</v>
      </c>
      <c r="J18" s="297" t="s">
        <v>881</v>
      </c>
      <c r="K18" s="297">
        <f t="shared" ref="K18" si="18">H18-F18</f>
        <v>12</v>
      </c>
      <c r="L18" s="300">
        <f t="shared" ref="L18" si="19">(F18*-0.7)/100</f>
        <v>-1.2424999999999999</v>
      </c>
      <c r="M18" s="301">
        <f t="shared" ref="M18" si="20">(K18+L18)/F18</f>
        <v>6.0605633802816902E-2</v>
      </c>
      <c r="N18" s="297" t="s">
        <v>537</v>
      </c>
      <c r="O18" s="302">
        <v>44958</v>
      </c>
      <c r="P18" s="297"/>
      <c r="Q18" s="197"/>
      <c r="R18" s="197" t="s">
        <v>538</v>
      </c>
      <c r="S18" s="197"/>
      <c r="T18" s="197"/>
      <c r="U18" s="197"/>
      <c r="V18" s="197"/>
      <c r="W18" s="197"/>
      <c r="X18" s="197"/>
      <c r="Y18" s="197"/>
      <c r="Z18" s="197"/>
      <c r="AA18" s="197"/>
      <c r="AB18" s="197"/>
      <c r="AC18" s="197"/>
      <c r="AD18" s="197"/>
      <c r="AE18" s="197"/>
      <c r="AF18" s="197"/>
      <c r="AG18" s="197"/>
      <c r="AH18" s="197"/>
      <c r="AI18" s="197"/>
      <c r="AJ18" s="197"/>
      <c r="AK18" s="197"/>
      <c r="AL18" s="197"/>
      <c r="AM18" s="197"/>
      <c r="AN18" s="197"/>
      <c r="AO18" s="197"/>
      <c r="AP18" s="197"/>
      <c r="AQ18" s="197"/>
      <c r="AR18" s="197"/>
      <c r="AS18" s="197"/>
      <c r="AT18" s="197"/>
      <c r="AU18" s="197"/>
      <c r="AV18" s="197"/>
      <c r="AW18" s="197"/>
      <c r="AX18" s="197"/>
      <c r="AY18" s="197"/>
      <c r="AZ18" s="197"/>
      <c r="BA18" s="197"/>
      <c r="BB18" s="197"/>
      <c r="BC18" s="197"/>
      <c r="BD18" s="197"/>
    </row>
    <row r="19" spans="1:56" ht="13.9" customHeight="1">
      <c r="A19" s="245">
        <v>10</v>
      </c>
      <c r="B19" s="244">
        <v>44953</v>
      </c>
      <c r="C19" s="250"/>
      <c r="D19" s="251" t="s">
        <v>115</v>
      </c>
      <c r="E19" s="252" t="s">
        <v>567</v>
      </c>
      <c r="F19" s="245" t="s">
        <v>997</v>
      </c>
      <c r="G19" s="245">
        <v>1790</v>
      </c>
      <c r="H19" s="245"/>
      <c r="I19" s="253" t="s">
        <v>888</v>
      </c>
      <c r="J19" s="246" t="s">
        <v>540</v>
      </c>
      <c r="K19" s="246"/>
      <c r="L19" s="247"/>
      <c r="M19" s="248"/>
      <c r="N19" s="246"/>
      <c r="O19" s="249"/>
      <c r="P19" s="247"/>
      <c r="Q19" s="197"/>
      <c r="R19" s="197" t="s">
        <v>538</v>
      </c>
      <c r="S19" s="197"/>
      <c r="T19" s="197"/>
      <c r="U19" s="197"/>
      <c r="V19" s="197"/>
      <c r="W19" s="197"/>
      <c r="X19" s="197"/>
      <c r="Y19" s="197"/>
      <c r="Z19" s="197"/>
      <c r="AA19" s="197"/>
      <c r="AB19" s="197"/>
      <c r="AC19" s="197"/>
      <c r="AD19" s="197"/>
      <c r="AE19" s="197"/>
      <c r="AF19" s="197"/>
      <c r="AG19" s="197"/>
      <c r="AH19" s="197"/>
      <c r="AI19" s="197"/>
      <c r="AJ19" s="197"/>
      <c r="AK19" s="197"/>
      <c r="AL19" s="197"/>
      <c r="AM19" s="197"/>
      <c r="AN19" s="197"/>
      <c r="AO19" s="197"/>
      <c r="AP19" s="197"/>
      <c r="AQ19" s="197"/>
      <c r="AR19" s="197"/>
      <c r="AS19" s="197"/>
      <c r="AT19" s="197"/>
      <c r="AU19" s="197"/>
      <c r="AV19" s="197"/>
      <c r="AW19" s="197"/>
      <c r="AX19" s="197"/>
      <c r="AY19" s="197"/>
      <c r="AZ19" s="197"/>
      <c r="BA19" s="197"/>
      <c r="BB19" s="197"/>
      <c r="BC19" s="197"/>
      <c r="BD19" s="197"/>
    </row>
    <row r="20" spans="1:56" ht="13.9" customHeight="1">
      <c r="A20" s="303">
        <v>11</v>
      </c>
      <c r="B20" s="304">
        <v>44958</v>
      </c>
      <c r="C20" s="305"/>
      <c r="D20" s="306" t="s">
        <v>362</v>
      </c>
      <c r="E20" s="307" t="s">
        <v>567</v>
      </c>
      <c r="F20" s="303">
        <v>2645</v>
      </c>
      <c r="G20" s="303">
        <v>2480</v>
      </c>
      <c r="H20" s="303">
        <v>2840</v>
      </c>
      <c r="I20" s="308" t="s">
        <v>896</v>
      </c>
      <c r="J20" s="297" t="s">
        <v>921</v>
      </c>
      <c r="K20" s="297">
        <f t="shared" ref="K20" si="21">H20-F20</f>
        <v>195</v>
      </c>
      <c r="L20" s="300">
        <f t="shared" ref="L20" si="22">(F20*-0.7)/100</f>
        <v>-18.514999999999997</v>
      </c>
      <c r="M20" s="301">
        <f t="shared" ref="M20" si="23">(K20+L20)/F20</f>
        <v>6.6724007561436677E-2</v>
      </c>
      <c r="N20" s="297" t="s">
        <v>537</v>
      </c>
      <c r="O20" s="302">
        <v>44964</v>
      </c>
      <c r="P20" s="297"/>
      <c r="Q20" s="197"/>
      <c r="R20" s="197" t="s">
        <v>538</v>
      </c>
      <c r="S20" s="197"/>
      <c r="T20" s="197"/>
      <c r="U20" s="197"/>
      <c r="V20" s="197"/>
      <c r="W20" s="197"/>
      <c r="X20" s="197"/>
      <c r="Y20" s="197"/>
      <c r="Z20" s="197"/>
      <c r="AA20" s="197"/>
      <c r="AB20" s="197"/>
      <c r="AC20" s="197"/>
      <c r="AD20" s="197"/>
      <c r="AE20" s="197"/>
      <c r="AF20" s="197"/>
      <c r="AG20" s="197"/>
      <c r="AH20" s="197"/>
      <c r="AI20" s="197"/>
      <c r="AJ20" s="197"/>
      <c r="AK20" s="197"/>
      <c r="AL20" s="197"/>
      <c r="AM20" s="197"/>
      <c r="AN20" s="197"/>
      <c r="AO20" s="197"/>
      <c r="AP20" s="197"/>
      <c r="AQ20" s="197"/>
      <c r="AR20" s="197"/>
      <c r="AS20" s="197"/>
      <c r="AT20" s="197"/>
      <c r="AU20" s="197"/>
      <c r="AV20" s="197"/>
      <c r="AW20" s="197"/>
      <c r="AX20" s="197"/>
      <c r="AY20" s="197"/>
      <c r="AZ20" s="197"/>
      <c r="BA20" s="197"/>
      <c r="BB20" s="197"/>
      <c r="BC20" s="197"/>
      <c r="BD20" s="197"/>
    </row>
    <row r="21" spans="1:56" ht="13.9" customHeight="1">
      <c r="A21" s="245">
        <v>12</v>
      </c>
      <c r="B21" s="244">
        <v>44958</v>
      </c>
      <c r="C21" s="250"/>
      <c r="D21" s="251" t="s">
        <v>61</v>
      </c>
      <c r="E21" s="252" t="s">
        <v>567</v>
      </c>
      <c r="F21" s="245" t="s">
        <v>894</v>
      </c>
      <c r="G21" s="245">
        <v>790</v>
      </c>
      <c r="H21" s="245"/>
      <c r="I21" s="253" t="s">
        <v>895</v>
      </c>
      <c r="J21" s="246" t="s">
        <v>540</v>
      </c>
      <c r="K21" s="246"/>
      <c r="L21" s="247"/>
      <c r="M21" s="248"/>
      <c r="N21" s="246"/>
      <c r="O21" s="249"/>
      <c r="P21" s="247"/>
      <c r="Q21" s="197"/>
      <c r="R21" s="197" t="s">
        <v>538</v>
      </c>
      <c r="S21" s="197"/>
      <c r="T21" s="197"/>
      <c r="U21" s="197"/>
      <c r="V21" s="197"/>
      <c r="W21" s="197"/>
      <c r="X21" s="197"/>
      <c r="Y21" s="197"/>
      <c r="Z21" s="197"/>
      <c r="AA21" s="197"/>
      <c r="AB21" s="197"/>
      <c r="AC21" s="197"/>
      <c r="AD21" s="197"/>
      <c r="AE21" s="197"/>
      <c r="AF21" s="197"/>
      <c r="AG21" s="197"/>
      <c r="AH21" s="197"/>
      <c r="AI21" s="197"/>
      <c r="AJ21" s="197"/>
      <c r="AK21" s="197"/>
      <c r="AL21" s="197"/>
      <c r="AM21" s="197"/>
      <c r="AN21" s="197"/>
      <c r="AO21" s="197"/>
      <c r="AP21" s="197"/>
      <c r="AQ21" s="197"/>
      <c r="AR21" s="197"/>
      <c r="AS21" s="197"/>
      <c r="AT21" s="197"/>
      <c r="AU21" s="197"/>
      <c r="AV21" s="197"/>
      <c r="AW21" s="197"/>
      <c r="AX21" s="197"/>
      <c r="AY21" s="197"/>
      <c r="AZ21" s="197"/>
      <c r="BA21" s="197"/>
      <c r="BB21" s="197"/>
      <c r="BC21" s="197"/>
      <c r="BD21" s="197"/>
    </row>
    <row r="22" spans="1:56" ht="13.9" customHeight="1">
      <c r="A22" s="303">
        <v>13</v>
      </c>
      <c r="B22" s="304">
        <v>44959</v>
      </c>
      <c r="C22" s="305"/>
      <c r="D22" s="306" t="s">
        <v>186</v>
      </c>
      <c r="E22" s="307" t="s">
        <v>567</v>
      </c>
      <c r="F22" s="303">
        <v>522.5</v>
      </c>
      <c r="G22" s="303">
        <v>478</v>
      </c>
      <c r="H22" s="303">
        <v>553</v>
      </c>
      <c r="I22" s="308" t="s">
        <v>909</v>
      </c>
      <c r="J22" s="297" t="s">
        <v>932</v>
      </c>
      <c r="K22" s="297">
        <f t="shared" ref="K22" si="24">H22-F22</f>
        <v>30.5</v>
      </c>
      <c r="L22" s="300">
        <f t="shared" ref="L22" si="25">(F22*-0.7)/100</f>
        <v>-3.6575000000000002</v>
      </c>
      <c r="M22" s="301">
        <f t="shared" ref="M22" si="26">(K22+L22)/F22</f>
        <v>5.13732057416268E-2</v>
      </c>
      <c r="N22" s="297" t="s">
        <v>537</v>
      </c>
      <c r="O22" s="302">
        <v>44967</v>
      </c>
      <c r="P22" s="297"/>
      <c r="Q22" s="197"/>
      <c r="R22" s="197" t="s">
        <v>538</v>
      </c>
      <c r="S22" s="197"/>
      <c r="T22" s="197"/>
      <c r="U22" s="197"/>
      <c r="V22" s="197"/>
      <c r="W22" s="197"/>
      <c r="X22" s="197"/>
      <c r="Y22" s="197"/>
      <c r="Z22" s="197"/>
      <c r="AA22" s="197"/>
      <c r="AB22" s="197"/>
      <c r="AC22" s="197"/>
      <c r="AD22" s="197"/>
      <c r="AE22" s="197"/>
      <c r="AF22" s="197"/>
      <c r="AG22" s="197"/>
      <c r="AH22" s="197"/>
      <c r="AI22" s="197"/>
      <c r="AJ22" s="197"/>
      <c r="AK22" s="197"/>
      <c r="AL22" s="197"/>
      <c r="AM22" s="197"/>
      <c r="AN22" s="197"/>
      <c r="AO22" s="197"/>
      <c r="AP22" s="197"/>
      <c r="AQ22" s="197"/>
      <c r="AR22" s="197"/>
      <c r="AS22" s="197"/>
      <c r="AT22" s="197"/>
      <c r="AU22" s="197"/>
      <c r="AV22" s="197"/>
      <c r="AW22" s="197"/>
      <c r="AX22" s="197"/>
      <c r="AY22" s="197"/>
      <c r="AZ22" s="197"/>
      <c r="BA22" s="197"/>
      <c r="BB22" s="197"/>
      <c r="BC22" s="197"/>
      <c r="BD22" s="197"/>
    </row>
    <row r="23" spans="1:56" ht="13.9" customHeight="1">
      <c r="A23" s="303">
        <v>14</v>
      </c>
      <c r="B23" s="304">
        <v>44963</v>
      </c>
      <c r="C23" s="305"/>
      <c r="D23" s="306" t="s">
        <v>914</v>
      </c>
      <c r="E23" s="307" t="s">
        <v>567</v>
      </c>
      <c r="F23" s="303">
        <v>4500</v>
      </c>
      <c r="G23" s="303">
        <v>4190</v>
      </c>
      <c r="H23" s="303">
        <v>4785</v>
      </c>
      <c r="I23" s="308" t="s">
        <v>915</v>
      </c>
      <c r="J23" s="297" t="s">
        <v>958</v>
      </c>
      <c r="K23" s="297">
        <f t="shared" ref="K23" si="27">H23-F23</f>
        <v>285</v>
      </c>
      <c r="L23" s="300">
        <f t="shared" ref="L23" si="28">(F23*-0.7)/100</f>
        <v>-31.5</v>
      </c>
      <c r="M23" s="301">
        <f t="shared" ref="M23" si="29">(K23+L23)/F23</f>
        <v>5.6333333333333332E-2</v>
      </c>
      <c r="N23" s="297" t="s">
        <v>537</v>
      </c>
      <c r="O23" s="302">
        <v>44973</v>
      </c>
      <c r="P23" s="297"/>
      <c r="Q23" s="197"/>
      <c r="R23" s="197" t="s">
        <v>538</v>
      </c>
      <c r="S23" s="197"/>
      <c r="T23" s="197"/>
      <c r="U23" s="197"/>
      <c r="V23" s="197"/>
      <c r="W23" s="197"/>
      <c r="X23" s="197"/>
      <c r="Y23" s="197"/>
      <c r="Z23" s="197"/>
      <c r="AA23" s="197"/>
      <c r="AB23" s="197"/>
      <c r="AC23" s="197"/>
      <c r="AD23" s="197"/>
      <c r="AE23" s="197"/>
      <c r="AF23" s="197"/>
      <c r="AG23" s="197"/>
      <c r="AH23" s="197"/>
      <c r="AI23" s="197"/>
      <c r="AJ23" s="197"/>
      <c r="AK23" s="197"/>
      <c r="AL23" s="197"/>
      <c r="AM23" s="197"/>
      <c r="AN23" s="197"/>
      <c r="AO23" s="197"/>
      <c r="AP23" s="197"/>
      <c r="AQ23" s="197"/>
      <c r="AR23" s="197"/>
      <c r="AS23" s="197"/>
      <c r="AT23" s="197"/>
      <c r="AU23" s="197"/>
      <c r="AV23" s="197"/>
      <c r="AW23" s="197"/>
      <c r="AX23" s="197"/>
      <c r="AY23" s="197"/>
      <c r="AZ23" s="197"/>
      <c r="BA23" s="197"/>
      <c r="BB23" s="197"/>
      <c r="BC23" s="197"/>
      <c r="BD23" s="197"/>
    </row>
    <row r="24" spans="1:56" ht="13.9" customHeight="1">
      <c r="A24" s="245">
        <v>15</v>
      </c>
      <c r="B24" s="244">
        <v>44963</v>
      </c>
      <c r="C24" s="250"/>
      <c r="D24" s="251" t="s">
        <v>916</v>
      </c>
      <c r="E24" s="252" t="s">
        <v>567</v>
      </c>
      <c r="F24" s="245" t="s">
        <v>960</v>
      </c>
      <c r="G24" s="245">
        <v>660</v>
      </c>
      <c r="H24" s="245"/>
      <c r="I24" s="253" t="s">
        <v>917</v>
      </c>
      <c r="J24" s="246" t="s">
        <v>540</v>
      </c>
      <c r="K24" s="246"/>
      <c r="L24" s="247"/>
      <c r="M24" s="248"/>
      <c r="N24" s="246"/>
      <c r="O24" s="249"/>
      <c r="P24" s="247"/>
      <c r="Q24" s="197"/>
      <c r="R24" s="197" t="s">
        <v>538</v>
      </c>
      <c r="S24" s="197"/>
      <c r="T24" s="197"/>
      <c r="U24" s="197"/>
      <c r="V24" s="197"/>
      <c r="W24" s="197"/>
      <c r="X24" s="197"/>
      <c r="Y24" s="197"/>
      <c r="Z24" s="197"/>
      <c r="AA24" s="197"/>
      <c r="AB24" s="197"/>
      <c r="AC24" s="197"/>
      <c r="AD24" s="197"/>
      <c r="AE24" s="197"/>
      <c r="AF24" s="197"/>
      <c r="AG24" s="197"/>
      <c r="AH24" s="197"/>
      <c r="AI24" s="197"/>
      <c r="AJ24" s="197"/>
      <c r="AK24" s="197"/>
      <c r="AL24" s="197"/>
      <c r="AM24" s="197"/>
      <c r="AN24" s="197"/>
      <c r="AO24" s="197"/>
      <c r="AP24" s="197"/>
      <c r="AQ24" s="197"/>
      <c r="AR24" s="197"/>
      <c r="AS24" s="197"/>
      <c r="AT24" s="197"/>
      <c r="AU24" s="197"/>
      <c r="AV24" s="197"/>
      <c r="AW24" s="197"/>
      <c r="AX24" s="197"/>
      <c r="AY24" s="197"/>
      <c r="AZ24" s="197"/>
      <c r="BA24" s="197"/>
      <c r="BB24" s="197"/>
      <c r="BC24" s="197"/>
      <c r="BD24" s="197"/>
    </row>
    <row r="25" spans="1:56" ht="13.9" customHeight="1">
      <c r="A25" s="303">
        <v>16</v>
      </c>
      <c r="B25" s="304">
        <v>44963</v>
      </c>
      <c r="C25" s="305"/>
      <c r="D25" s="306" t="s">
        <v>918</v>
      </c>
      <c r="E25" s="307" t="s">
        <v>567</v>
      </c>
      <c r="F25" s="303">
        <v>1890</v>
      </c>
      <c r="G25" s="303">
        <v>1745</v>
      </c>
      <c r="H25" s="303">
        <v>2025</v>
      </c>
      <c r="I25" s="308" t="s">
        <v>919</v>
      </c>
      <c r="J25" s="297" t="s">
        <v>920</v>
      </c>
      <c r="K25" s="297">
        <f t="shared" ref="K25" si="30">H25-F25</f>
        <v>135</v>
      </c>
      <c r="L25" s="300">
        <f t="shared" ref="L25" si="31">(F25*-0.7)/100</f>
        <v>-13.23</v>
      </c>
      <c r="M25" s="301">
        <f t="shared" ref="M25" si="32">(K25+L25)/F25</f>
        <v>6.4428571428571432E-2</v>
      </c>
      <c r="N25" s="297" t="s">
        <v>537</v>
      </c>
      <c r="O25" s="302">
        <v>44964</v>
      </c>
      <c r="P25" s="297"/>
      <c r="Q25" s="197"/>
      <c r="R25" s="197" t="s">
        <v>538</v>
      </c>
      <c r="S25" s="197"/>
      <c r="T25" s="197"/>
      <c r="U25" s="197"/>
      <c r="V25" s="197"/>
      <c r="W25" s="197"/>
      <c r="X25" s="197"/>
      <c r="Y25" s="197"/>
      <c r="Z25" s="197"/>
      <c r="AA25" s="197"/>
      <c r="AB25" s="197"/>
      <c r="AC25" s="197"/>
      <c r="AD25" s="197"/>
      <c r="AE25" s="197"/>
      <c r="AF25" s="197"/>
      <c r="AG25" s="197"/>
      <c r="AH25" s="197"/>
      <c r="AI25" s="197"/>
      <c r="AJ25" s="197"/>
      <c r="AK25" s="197"/>
      <c r="AL25" s="197"/>
      <c r="AM25" s="197"/>
      <c r="AN25" s="197"/>
      <c r="AO25" s="197"/>
      <c r="AP25" s="197"/>
      <c r="AQ25" s="197"/>
      <c r="AR25" s="197"/>
      <c r="AS25" s="197"/>
      <c r="AT25" s="197"/>
      <c r="AU25" s="197"/>
      <c r="AV25" s="197"/>
      <c r="AW25" s="197"/>
      <c r="AX25" s="197"/>
      <c r="AY25" s="197"/>
      <c r="AZ25" s="197"/>
      <c r="BA25" s="197"/>
      <c r="BB25" s="197"/>
      <c r="BC25" s="197"/>
      <c r="BD25" s="197"/>
    </row>
    <row r="26" spans="1:56" ht="13.9" customHeight="1">
      <c r="A26" s="303">
        <v>17</v>
      </c>
      <c r="B26" s="304">
        <v>44965</v>
      </c>
      <c r="C26" s="305"/>
      <c r="D26" s="306" t="s">
        <v>391</v>
      </c>
      <c r="E26" s="307" t="s">
        <v>567</v>
      </c>
      <c r="F26" s="303">
        <v>452.2</v>
      </c>
      <c r="G26" s="303">
        <v>415</v>
      </c>
      <c r="H26" s="303">
        <v>474</v>
      </c>
      <c r="I26" s="308" t="s">
        <v>926</v>
      </c>
      <c r="J26" s="297" t="s">
        <v>941</v>
      </c>
      <c r="K26" s="297">
        <f t="shared" ref="K26" si="33">H26-F26</f>
        <v>21.800000000000011</v>
      </c>
      <c r="L26" s="300">
        <f t="shared" ref="L26" si="34">(F26*-0.7)/100</f>
        <v>-3.1653999999999995</v>
      </c>
      <c r="M26" s="301">
        <f t="shared" ref="M26" si="35">(K26+L26)/F26</f>
        <v>4.1208757187085387E-2</v>
      </c>
      <c r="N26" s="297" t="s">
        <v>537</v>
      </c>
      <c r="O26" s="302">
        <v>44971</v>
      </c>
      <c r="P26" s="297"/>
      <c r="Q26" s="197"/>
      <c r="R26" s="197" t="s">
        <v>538</v>
      </c>
      <c r="S26" s="197"/>
      <c r="T26" s="197"/>
      <c r="U26" s="197"/>
      <c r="V26" s="197"/>
      <c r="W26" s="197"/>
      <c r="X26" s="197"/>
      <c r="Y26" s="197"/>
      <c r="Z26" s="197"/>
      <c r="AA26" s="197"/>
      <c r="AB26" s="197"/>
      <c r="AC26" s="197"/>
      <c r="AD26" s="197"/>
      <c r="AE26" s="197"/>
      <c r="AF26" s="197"/>
      <c r="AG26" s="197"/>
      <c r="AH26" s="197"/>
      <c r="AI26" s="197"/>
      <c r="AJ26" s="197"/>
      <c r="AK26" s="197"/>
      <c r="AL26" s="197"/>
      <c r="AM26" s="197"/>
      <c r="AN26" s="197"/>
      <c r="AO26" s="197"/>
      <c r="AP26" s="197"/>
      <c r="AQ26" s="197"/>
      <c r="AR26" s="197"/>
      <c r="AS26" s="197"/>
      <c r="AT26" s="197"/>
      <c r="AU26" s="197"/>
      <c r="AV26" s="197"/>
      <c r="AW26" s="197"/>
      <c r="AX26" s="197"/>
      <c r="AY26" s="197"/>
      <c r="AZ26" s="197"/>
      <c r="BA26" s="197"/>
      <c r="BB26" s="197"/>
      <c r="BC26" s="197"/>
      <c r="BD26" s="197"/>
    </row>
    <row r="27" spans="1:56" ht="13.9" customHeight="1">
      <c r="A27" s="245">
        <v>18</v>
      </c>
      <c r="B27" s="244">
        <v>44966</v>
      </c>
      <c r="C27" s="250"/>
      <c r="D27" s="251" t="s">
        <v>43</v>
      </c>
      <c r="E27" s="252" t="s">
        <v>567</v>
      </c>
      <c r="F27" s="245" t="s">
        <v>961</v>
      </c>
      <c r="G27" s="245">
        <v>1745</v>
      </c>
      <c r="H27" s="245"/>
      <c r="I27" s="253" t="s">
        <v>919</v>
      </c>
      <c r="J27" s="246" t="s">
        <v>540</v>
      </c>
      <c r="K27" s="246"/>
      <c r="L27" s="247"/>
      <c r="M27" s="248"/>
      <c r="N27" s="246"/>
      <c r="O27" s="249"/>
      <c r="P27" s="247"/>
      <c r="Q27" s="197"/>
      <c r="R27" s="197" t="s">
        <v>538</v>
      </c>
      <c r="S27" s="197"/>
      <c r="T27" s="197"/>
      <c r="U27" s="197"/>
      <c r="V27" s="197"/>
      <c r="W27" s="197"/>
      <c r="X27" s="197"/>
      <c r="Y27" s="197"/>
      <c r="Z27" s="197"/>
      <c r="AA27" s="197"/>
      <c r="AB27" s="197"/>
      <c r="AC27" s="197"/>
      <c r="AD27" s="197"/>
      <c r="AE27" s="197"/>
      <c r="AF27" s="197"/>
      <c r="AG27" s="197"/>
      <c r="AH27" s="197"/>
      <c r="AI27" s="197"/>
      <c r="AJ27" s="197"/>
      <c r="AK27" s="197"/>
      <c r="AL27" s="197"/>
      <c r="AM27" s="197"/>
      <c r="AN27" s="197"/>
      <c r="AO27" s="197"/>
      <c r="AP27" s="197"/>
      <c r="AQ27" s="197"/>
      <c r="AR27" s="197"/>
      <c r="AS27" s="197"/>
      <c r="AT27" s="197"/>
      <c r="AU27" s="197"/>
      <c r="AV27" s="197"/>
      <c r="AW27" s="197"/>
      <c r="AX27" s="197"/>
      <c r="AY27" s="197"/>
      <c r="AZ27" s="197"/>
      <c r="BA27" s="197"/>
      <c r="BB27" s="197"/>
      <c r="BC27" s="197"/>
      <c r="BD27" s="197"/>
    </row>
    <row r="28" spans="1:56" ht="13.9" customHeight="1">
      <c r="A28" s="303">
        <v>19</v>
      </c>
      <c r="B28" s="304">
        <v>44972</v>
      </c>
      <c r="C28" s="305"/>
      <c r="D28" s="306" t="s">
        <v>175</v>
      </c>
      <c r="E28" s="307" t="s">
        <v>567</v>
      </c>
      <c r="F28" s="303">
        <v>3085</v>
      </c>
      <c r="G28" s="303">
        <v>2890</v>
      </c>
      <c r="H28" s="303">
        <v>3265</v>
      </c>
      <c r="I28" s="308" t="s">
        <v>884</v>
      </c>
      <c r="J28" s="297" t="s">
        <v>957</v>
      </c>
      <c r="K28" s="297">
        <f t="shared" ref="K28" si="36">H28-F28</f>
        <v>180</v>
      </c>
      <c r="L28" s="300">
        <f t="shared" ref="L28" si="37">(F28*-0.7)/100</f>
        <v>-21.594999999999999</v>
      </c>
      <c r="M28" s="301">
        <f t="shared" ref="M28" si="38">(K28+L28)/F28</f>
        <v>5.134683954619125E-2</v>
      </c>
      <c r="N28" s="297" t="s">
        <v>537</v>
      </c>
      <c r="O28" s="302">
        <v>44973</v>
      </c>
      <c r="P28" s="297"/>
      <c r="Q28" s="197"/>
      <c r="R28" s="197" t="s">
        <v>538</v>
      </c>
      <c r="S28" s="197"/>
      <c r="T28" s="197"/>
      <c r="U28" s="197"/>
      <c r="V28" s="197"/>
      <c r="W28" s="197"/>
      <c r="X28" s="197"/>
      <c r="Y28" s="197"/>
      <c r="Z28" s="197"/>
      <c r="AA28" s="197"/>
      <c r="AB28" s="197"/>
      <c r="AC28" s="197"/>
      <c r="AD28" s="197"/>
      <c r="AE28" s="197"/>
      <c r="AF28" s="197"/>
      <c r="AG28" s="197"/>
      <c r="AH28" s="197"/>
      <c r="AI28" s="197"/>
      <c r="AJ28" s="197"/>
      <c r="AK28" s="197"/>
      <c r="AL28" s="197"/>
      <c r="AM28" s="197"/>
      <c r="AN28" s="197"/>
      <c r="AO28" s="197"/>
      <c r="AP28" s="197"/>
      <c r="AQ28" s="197"/>
      <c r="AR28" s="197"/>
      <c r="AS28" s="197"/>
      <c r="AT28" s="197"/>
      <c r="AU28" s="197"/>
      <c r="AV28" s="197"/>
      <c r="AW28" s="197"/>
      <c r="AX28" s="197"/>
      <c r="AY28" s="197"/>
      <c r="AZ28" s="197"/>
      <c r="BA28" s="197"/>
      <c r="BB28" s="197"/>
      <c r="BC28" s="197"/>
      <c r="BD28" s="197"/>
    </row>
    <row r="29" spans="1:56" ht="13.9" customHeight="1">
      <c r="A29" s="245">
        <v>20</v>
      </c>
      <c r="B29" s="244">
        <v>44973</v>
      </c>
      <c r="C29" s="250"/>
      <c r="D29" s="251" t="s">
        <v>174</v>
      </c>
      <c r="E29" s="252" t="s">
        <v>567</v>
      </c>
      <c r="F29" s="245" t="s">
        <v>962</v>
      </c>
      <c r="G29" s="245">
        <v>2170</v>
      </c>
      <c r="H29" s="245"/>
      <c r="I29" s="253" t="s">
        <v>963</v>
      </c>
      <c r="J29" s="246" t="s">
        <v>540</v>
      </c>
      <c r="K29" s="246"/>
      <c r="L29" s="247"/>
      <c r="M29" s="248"/>
      <c r="N29" s="246"/>
      <c r="O29" s="249"/>
      <c r="P29" s="247"/>
      <c r="Q29" s="197"/>
      <c r="R29" s="197" t="s">
        <v>538</v>
      </c>
      <c r="S29" s="197"/>
      <c r="T29" s="197"/>
      <c r="U29" s="197"/>
      <c r="V29" s="197"/>
      <c r="W29" s="197"/>
      <c r="X29" s="197"/>
      <c r="Y29" s="197"/>
      <c r="Z29" s="197"/>
      <c r="AA29" s="197"/>
      <c r="AB29" s="197"/>
      <c r="AC29" s="197"/>
      <c r="AD29" s="197"/>
      <c r="AE29" s="197"/>
      <c r="AF29" s="197"/>
      <c r="AG29" s="197"/>
      <c r="AH29" s="197"/>
      <c r="AI29" s="197"/>
      <c r="AJ29" s="197"/>
      <c r="AK29" s="197"/>
      <c r="AL29" s="197"/>
      <c r="AM29" s="197"/>
      <c r="AN29" s="197"/>
      <c r="AO29" s="197"/>
      <c r="AP29" s="197"/>
      <c r="AQ29" s="197"/>
      <c r="AR29" s="197"/>
      <c r="AS29" s="197"/>
      <c r="AT29" s="197"/>
      <c r="AU29" s="197"/>
      <c r="AV29" s="197"/>
      <c r="AW29" s="197"/>
      <c r="AX29" s="197"/>
      <c r="AY29" s="197"/>
      <c r="AZ29" s="197"/>
      <c r="BA29" s="197"/>
      <c r="BB29" s="197"/>
      <c r="BC29" s="197"/>
      <c r="BD29" s="197"/>
    </row>
    <row r="30" spans="1:56" ht="13.9" customHeight="1">
      <c r="A30" s="245">
        <v>21</v>
      </c>
      <c r="B30" s="244">
        <v>44977</v>
      </c>
      <c r="C30" s="250"/>
      <c r="D30" s="251" t="s">
        <v>860</v>
      </c>
      <c r="E30" s="252" t="s">
        <v>567</v>
      </c>
      <c r="F30" s="245" t="s">
        <v>996</v>
      </c>
      <c r="G30" s="245">
        <v>425</v>
      </c>
      <c r="H30" s="245"/>
      <c r="I30" s="253" t="s">
        <v>976</v>
      </c>
      <c r="J30" s="246" t="s">
        <v>540</v>
      </c>
      <c r="K30" s="246"/>
      <c r="L30" s="247"/>
      <c r="M30" s="248"/>
      <c r="N30" s="246"/>
      <c r="O30" s="249"/>
      <c r="P30" s="247"/>
      <c r="Q30" s="197"/>
      <c r="R30" s="197" t="s">
        <v>538</v>
      </c>
      <c r="S30" s="197"/>
      <c r="T30" s="197"/>
      <c r="U30" s="197"/>
      <c r="V30" s="197"/>
      <c r="W30" s="197"/>
      <c r="X30" s="197"/>
      <c r="Y30" s="197"/>
      <c r="Z30" s="197"/>
      <c r="AA30" s="197"/>
      <c r="AB30" s="197"/>
      <c r="AC30" s="197"/>
      <c r="AD30" s="197"/>
      <c r="AE30" s="197"/>
      <c r="AF30" s="197"/>
      <c r="AG30" s="197"/>
      <c r="AH30" s="197"/>
      <c r="AI30" s="197"/>
      <c r="AJ30" s="197"/>
      <c r="AK30" s="197"/>
      <c r="AL30" s="197"/>
      <c r="AM30" s="197"/>
      <c r="AN30" s="197"/>
      <c r="AO30" s="197"/>
      <c r="AP30" s="197"/>
      <c r="AQ30" s="197"/>
      <c r="AR30" s="197"/>
      <c r="AS30" s="197"/>
      <c r="AT30" s="197"/>
      <c r="AU30" s="197"/>
      <c r="AV30" s="197"/>
      <c r="AW30" s="197"/>
      <c r="AX30" s="197"/>
      <c r="AY30" s="197"/>
      <c r="AZ30" s="197"/>
      <c r="BA30" s="197"/>
      <c r="BB30" s="197"/>
      <c r="BC30" s="197"/>
      <c r="BD30" s="197"/>
    </row>
    <row r="31" spans="1:56" ht="13.9" customHeight="1">
      <c r="A31" s="245">
        <v>22</v>
      </c>
      <c r="B31" s="244">
        <v>44978</v>
      </c>
      <c r="C31" s="250"/>
      <c r="D31" s="251" t="s">
        <v>82</v>
      </c>
      <c r="E31" s="252" t="s">
        <v>567</v>
      </c>
      <c r="F31" s="245" t="s">
        <v>995</v>
      </c>
      <c r="G31" s="245">
        <v>268</v>
      </c>
      <c r="H31" s="245"/>
      <c r="I31" s="253" t="s">
        <v>998</v>
      </c>
      <c r="J31" s="246" t="s">
        <v>540</v>
      </c>
      <c r="K31" s="246"/>
      <c r="L31" s="247"/>
      <c r="M31" s="248"/>
      <c r="N31" s="246"/>
      <c r="O31" s="249"/>
      <c r="P31" s="247"/>
      <c r="Q31" s="197"/>
      <c r="R31" s="197" t="s">
        <v>801</v>
      </c>
      <c r="S31" s="197"/>
      <c r="T31" s="197"/>
      <c r="U31" s="197"/>
      <c r="V31" s="197"/>
      <c r="W31" s="197"/>
      <c r="X31" s="197"/>
      <c r="Y31" s="197"/>
      <c r="Z31" s="197"/>
      <c r="AA31" s="197"/>
      <c r="AB31" s="197"/>
      <c r="AC31" s="197"/>
      <c r="AD31" s="197"/>
      <c r="AE31" s="197"/>
      <c r="AF31" s="197"/>
      <c r="AG31" s="197"/>
      <c r="AH31" s="197"/>
      <c r="AI31" s="197"/>
      <c r="AJ31" s="197"/>
      <c r="AK31" s="197"/>
      <c r="AL31" s="197"/>
      <c r="AM31" s="197"/>
      <c r="AN31" s="197"/>
      <c r="AO31" s="197"/>
      <c r="AP31" s="197"/>
      <c r="AQ31" s="197"/>
      <c r="AR31" s="197"/>
      <c r="AS31" s="197"/>
      <c r="AT31" s="197"/>
      <c r="AU31" s="197"/>
      <c r="AV31" s="197"/>
      <c r="AW31" s="197"/>
      <c r="AX31" s="197"/>
      <c r="AY31" s="197"/>
      <c r="AZ31" s="197"/>
      <c r="BA31" s="197"/>
      <c r="BB31" s="197"/>
      <c r="BC31" s="197"/>
      <c r="BD31" s="197"/>
    </row>
    <row r="32" spans="1:56" ht="13.9" customHeight="1">
      <c r="A32" s="245">
        <v>23</v>
      </c>
      <c r="B32" s="244">
        <v>44978</v>
      </c>
      <c r="C32" s="250"/>
      <c r="D32" s="251" t="s">
        <v>999</v>
      </c>
      <c r="E32" s="252" t="s">
        <v>567</v>
      </c>
      <c r="F32" s="245" t="s">
        <v>1000</v>
      </c>
      <c r="G32" s="245">
        <v>830</v>
      </c>
      <c r="H32" s="245"/>
      <c r="I32" s="253" t="s">
        <v>1001</v>
      </c>
      <c r="J32" s="246" t="s">
        <v>540</v>
      </c>
      <c r="K32" s="246"/>
      <c r="L32" s="247"/>
      <c r="M32" s="248"/>
      <c r="N32" s="246"/>
      <c r="O32" s="249"/>
      <c r="P32" s="247"/>
      <c r="Q32" s="197"/>
      <c r="R32" s="197" t="s">
        <v>538</v>
      </c>
      <c r="S32" s="197"/>
      <c r="T32" s="197"/>
      <c r="U32" s="197"/>
      <c r="V32" s="197"/>
      <c r="W32" s="197"/>
      <c r="X32" s="197"/>
      <c r="Y32" s="197"/>
      <c r="Z32" s="197"/>
      <c r="AA32" s="197"/>
      <c r="AB32" s="197"/>
      <c r="AC32" s="197"/>
      <c r="AD32" s="197"/>
      <c r="AE32" s="197"/>
      <c r="AF32" s="197"/>
      <c r="AG32" s="197"/>
      <c r="AH32" s="197"/>
      <c r="AI32" s="197"/>
      <c r="AJ32" s="197"/>
      <c r="AK32" s="197"/>
      <c r="AL32" s="197"/>
      <c r="AM32" s="197"/>
      <c r="AN32" s="197"/>
      <c r="AO32" s="197"/>
      <c r="AP32" s="197"/>
      <c r="AQ32" s="197"/>
      <c r="AR32" s="197"/>
      <c r="AS32" s="197"/>
      <c r="AT32" s="197"/>
      <c r="AU32" s="197"/>
      <c r="AV32" s="197"/>
      <c r="AW32" s="197"/>
      <c r="AX32" s="197"/>
      <c r="AY32" s="197"/>
      <c r="AZ32" s="197"/>
      <c r="BA32" s="197"/>
      <c r="BB32" s="197"/>
      <c r="BC32" s="197"/>
      <c r="BD32" s="197"/>
    </row>
    <row r="33" spans="1:56" ht="13.9" customHeight="1">
      <c r="A33" s="245"/>
      <c r="B33" s="244"/>
      <c r="C33" s="250"/>
      <c r="D33" s="251"/>
      <c r="E33" s="252"/>
      <c r="F33" s="245"/>
      <c r="G33" s="245"/>
      <c r="H33" s="245"/>
      <c r="I33" s="253"/>
      <c r="J33" s="246"/>
      <c r="K33" s="246"/>
      <c r="L33" s="247"/>
      <c r="M33" s="248"/>
      <c r="N33" s="246"/>
      <c r="O33" s="249"/>
      <c r="P33" s="247"/>
      <c r="Q33" s="197"/>
      <c r="R33" s="197"/>
      <c r="S33" s="197"/>
      <c r="T33" s="197"/>
      <c r="U33" s="197"/>
      <c r="V33" s="197"/>
      <c r="W33" s="197"/>
      <c r="X33" s="197"/>
      <c r="Y33" s="197"/>
      <c r="Z33" s="197"/>
      <c r="AA33" s="197"/>
      <c r="AB33" s="197"/>
      <c r="AC33" s="197"/>
      <c r="AD33" s="197"/>
      <c r="AE33" s="197"/>
      <c r="AF33" s="197"/>
      <c r="AG33" s="197"/>
      <c r="AH33" s="197"/>
      <c r="AI33" s="197"/>
      <c r="AJ33" s="197"/>
      <c r="AK33" s="197"/>
      <c r="AL33" s="197"/>
      <c r="AM33" s="197"/>
      <c r="AN33" s="197"/>
      <c r="AO33" s="197"/>
      <c r="AP33" s="197"/>
      <c r="AQ33" s="197"/>
      <c r="AR33" s="197"/>
      <c r="AS33" s="197"/>
      <c r="AT33" s="197"/>
      <c r="AU33" s="197"/>
      <c r="AV33" s="197"/>
      <c r="AW33" s="197"/>
      <c r="AX33" s="197"/>
      <c r="AY33" s="197"/>
      <c r="AZ33" s="197"/>
      <c r="BA33" s="197"/>
      <c r="BB33" s="197"/>
      <c r="BC33" s="197"/>
      <c r="BD33" s="197"/>
    </row>
    <row r="34" spans="1:56" ht="14.25" customHeight="1">
      <c r="A34" s="97"/>
      <c r="B34" s="98"/>
      <c r="C34" s="99"/>
      <c r="D34" s="100"/>
      <c r="E34" s="101"/>
      <c r="F34" s="101"/>
      <c r="H34" s="101"/>
      <c r="I34" s="102"/>
      <c r="J34" s="103"/>
      <c r="K34" s="103"/>
      <c r="L34" s="104"/>
      <c r="M34" s="105"/>
      <c r="N34" s="106"/>
      <c r="O34" s="107"/>
      <c r="P34" s="108"/>
      <c r="Q34" s="197"/>
      <c r="R34" s="197"/>
      <c r="S34" s="197"/>
      <c r="T34" s="197"/>
      <c r="U34" s="197"/>
      <c r="V34" s="197"/>
      <c r="W34" s="197"/>
      <c r="X34" s="197"/>
      <c r="Y34" s="197"/>
      <c r="Z34" s="197"/>
      <c r="AA34" s="197"/>
      <c r="AB34" s="197"/>
      <c r="AC34" s="197"/>
      <c r="AD34" s="197"/>
      <c r="AE34" s="197"/>
      <c r="AF34" s="197"/>
      <c r="AG34" s="197"/>
      <c r="AH34" s="197"/>
      <c r="AI34" s="197"/>
      <c r="AJ34" s="197"/>
      <c r="AK34" s="197"/>
      <c r="AL34" s="197"/>
      <c r="AM34" s="197"/>
      <c r="AN34" s="197"/>
      <c r="AO34" s="197"/>
      <c r="AP34" s="197"/>
      <c r="AQ34" s="197"/>
      <c r="AR34" s="197"/>
      <c r="AS34" s="197"/>
      <c r="AT34" s="197"/>
      <c r="AU34" s="197"/>
      <c r="AV34" s="197"/>
      <c r="AW34" s="197"/>
      <c r="AX34" s="197"/>
      <c r="AY34" s="197"/>
      <c r="AZ34" s="197"/>
      <c r="BA34" s="197"/>
      <c r="BB34" s="197"/>
      <c r="BC34" s="197"/>
      <c r="BD34" s="197"/>
    </row>
    <row r="35" spans="1:56" ht="14.25" customHeight="1">
      <c r="A35" s="97"/>
      <c r="B35" s="98"/>
      <c r="C35" s="99"/>
      <c r="D35" s="100"/>
      <c r="E35" s="101"/>
      <c r="F35" s="101"/>
      <c r="G35" s="97"/>
      <c r="H35" s="101"/>
      <c r="I35" s="102"/>
      <c r="J35" s="103"/>
      <c r="K35" s="103"/>
      <c r="L35" s="104"/>
      <c r="M35" s="105"/>
      <c r="N35" s="106"/>
      <c r="O35" s="107"/>
      <c r="P35" s="108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41"/>
      <c r="AL35" s="41"/>
    </row>
    <row r="36" spans="1:56" ht="12" customHeight="1">
      <c r="A36" s="109" t="s">
        <v>541</v>
      </c>
      <c r="B36" s="110"/>
      <c r="C36" s="111"/>
      <c r="E36" s="112"/>
      <c r="F36" s="112"/>
      <c r="G36" s="112"/>
      <c r="H36" s="112"/>
      <c r="I36" s="112"/>
      <c r="J36" s="113"/>
      <c r="K36" s="112"/>
      <c r="L36" s="114"/>
      <c r="M36" s="54"/>
      <c r="N36" s="113"/>
      <c r="O36" s="11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</row>
    <row r="37" spans="1:56" ht="12" customHeight="1">
      <c r="A37" s="115" t="s">
        <v>542</v>
      </c>
      <c r="B37" s="109"/>
      <c r="C37" s="109"/>
      <c r="D37" s="109"/>
      <c r="E37" s="41"/>
      <c r="F37" s="116" t="s">
        <v>543</v>
      </c>
      <c r="G37" s="6"/>
      <c r="H37" s="6"/>
      <c r="I37" s="6"/>
      <c r="J37" s="117"/>
      <c r="K37" s="118"/>
      <c r="L37" s="118"/>
      <c r="M37" s="119"/>
      <c r="N37" s="1"/>
      <c r="O37" s="120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</row>
    <row r="38" spans="1:56" ht="12" customHeight="1">
      <c r="A38" s="109" t="s">
        <v>544</v>
      </c>
      <c r="B38" s="109"/>
      <c r="C38" s="109"/>
      <c r="D38" s="109" t="s">
        <v>791</v>
      </c>
      <c r="E38" s="6"/>
      <c r="F38" s="116" t="s">
        <v>545</v>
      </c>
      <c r="G38" s="6"/>
      <c r="H38" s="6"/>
      <c r="I38" s="6"/>
      <c r="J38" s="117"/>
      <c r="K38" s="118"/>
      <c r="L38" s="118"/>
      <c r="M38" s="119"/>
      <c r="N38" s="1"/>
      <c r="O38" s="120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1"/>
      <c r="AK38" s="41"/>
      <c r="AL38" s="41"/>
    </row>
    <row r="39" spans="1:56" ht="12" customHeight="1">
      <c r="A39" s="109"/>
      <c r="B39" s="109"/>
      <c r="C39" s="109"/>
      <c r="D39" s="109"/>
      <c r="E39" s="6"/>
      <c r="F39" s="6"/>
      <c r="G39" s="6"/>
      <c r="H39" s="6"/>
      <c r="I39" s="6"/>
      <c r="J39" s="121"/>
      <c r="K39" s="118"/>
      <c r="L39" s="118"/>
      <c r="M39" s="6"/>
      <c r="N39" s="122"/>
      <c r="O39" s="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1"/>
      <c r="AJ39" s="41"/>
      <c r="AK39" s="41"/>
      <c r="AL39" s="41"/>
    </row>
    <row r="40" spans="1:56" ht="12.75" customHeight="1">
      <c r="A40" s="1"/>
      <c r="B40" s="123" t="s">
        <v>546</v>
      </c>
      <c r="C40" s="123"/>
      <c r="D40" s="123"/>
      <c r="E40" s="123"/>
      <c r="F40" s="124"/>
      <c r="G40" s="6"/>
      <c r="H40" s="6"/>
      <c r="I40" s="125"/>
      <c r="J40" s="126"/>
      <c r="K40" s="127"/>
      <c r="L40" s="126"/>
      <c r="M40" s="6"/>
      <c r="N40" s="1"/>
      <c r="O40" s="1"/>
      <c r="P40" s="1"/>
      <c r="R40" s="54"/>
      <c r="S40" s="1"/>
      <c r="T40" s="1"/>
      <c r="U40" s="1"/>
      <c r="V40" s="1"/>
      <c r="W40" s="1"/>
      <c r="X40" s="1"/>
      <c r="Y40" s="1"/>
      <c r="Z40" s="1"/>
    </row>
    <row r="41" spans="1:56" ht="38.25" customHeight="1">
      <c r="A41" s="266" t="s">
        <v>16</v>
      </c>
      <c r="B41" s="266" t="s">
        <v>514</v>
      </c>
      <c r="C41" s="266"/>
      <c r="D41" s="228" t="s">
        <v>525</v>
      </c>
      <c r="E41" s="266" t="s">
        <v>526</v>
      </c>
      <c r="F41" s="266" t="s">
        <v>527</v>
      </c>
      <c r="G41" s="266" t="s">
        <v>547</v>
      </c>
      <c r="H41" s="266" t="s">
        <v>529</v>
      </c>
      <c r="I41" s="266" t="s">
        <v>530</v>
      </c>
      <c r="J41" s="96" t="s">
        <v>531</v>
      </c>
      <c r="K41" s="94" t="s">
        <v>548</v>
      </c>
      <c r="L41" s="129" t="s">
        <v>533</v>
      </c>
      <c r="M41" s="96" t="s">
        <v>534</v>
      </c>
      <c r="N41" s="93" t="s">
        <v>535</v>
      </c>
      <c r="O41" s="228" t="s">
        <v>536</v>
      </c>
      <c r="P41" s="41"/>
      <c r="Q41" s="1"/>
      <c r="R41" s="54"/>
      <c r="S41" s="54"/>
      <c r="T41" s="54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41"/>
      <c r="AH41" s="41"/>
      <c r="AI41" s="41"/>
      <c r="AJ41" s="41"/>
      <c r="AK41" s="41"/>
      <c r="AL41" s="41"/>
    </row>
    <row r="42" spans="1:56" s="276" customFormat="1" ht="13.5" customHeight="1">
      <c r="A42" s="269">
        <v>1</v>
      </c>
      <c r="B42" s="268">
        <v>44957</v>
      </c>
      <c r="C42" s="336"/>
      <c r="D42" s="337" t="s">
        <v>186</v>
      </c>
      <c r="E42" s="338" t="s">
        <v>539</v>
      </c>
      <c r="F42" s="269">
        <v>551</v>
      </c>
      <c r="G42" s="269">
        <v>530</v>
      </c>
      <c r="H42" s="269">
        <v>530</v>
      </c>
      <c r="I42" s="339" t="s">
        <v>892</v>
      </c>
      <c r="J42" s="267" t="s">
        <v>897</v>
      </c>
      <c r="K42" s="267">
        <f t="shared" ref="K42:K43" si="39">H42-F42</f>
        <v>-21</v>
      </c>
      <c r="L42" s="309">
        <f t="shared" ref="L42" si="40">(F42*-0.7)/100</f>
        <v>-3.8569999999999998</v>
      </c>
      <c r="M42" s="310">
        <f t="shared" ref="M42:M43" si="41">(K42+L42)/F42</f>
        <v>-4.5112522686025405E-2</v>
      </c>
      <c r="N42" s="267" t="s">
        <v>549</v>
      </c>
      <c r="O42" s="311">
        <v>44958</v>
      </c>
      <c r="P42" s="274"/>
      <c r="Q42" s="198"/>
      <c r="R42" s="227" t="s">
        <v>538</v>
      </c>
      <c r="S42" s="197"/>
      <c r="T42" s="275"/>
      <c r="U42" s="275"/>
      <c r="V42" s="275"/>
      <c r="W42" s="275"/>
      <c r="X42" s="275"/>
      <c r="Y42" s="275"/>
      <c r="Z42" s="275"/>
      <c r="AA42" s="275"/>
      <c r="AB42" s="275"/>
      <c r="AC42" s="275"/>
      <c r="AD42" s="275"/>
      <c r="AE42" s="275"/>
      <c r="AF42" s="275"/>
      <c r="AG42" s="275"/>
      <c r="AH42" s="275"/>
      <c r="AI42" s="275"/>
      <c r="AJ42" s="275"/>
      <c r="AK42" s="275"/>
      <c r="AL42" s="275"/>
    </row>
    <row r="43" spans="1:56" s="276" customFormat="1" ht="13.5" customHeight="1">
      <c r="A43" s="299">
        <v>2</v>
      </c>
      <c r="B43" s="298">
        <v>44958</v>
      </c>
      <c r="C43" s="332"/>
      <c r="D43" s="333" t="s">
        <v>145</v>
      </c>
      <c r="E43" s="334" t="s">
        <v>539</v>
      </c>
      <c r="F43" s="299">
        <v>2110</v>
      </c>
      <c r="G43" s="299">
        <v>2035</v>
      </c>
      <c r="H43" s="299">
        <v>2175</v>
      </c>
      <c r="I43" s="335" t="s">
        <v>898</v>
      </c>
      <c r="J43" s="297" t="s">
        <v>874</v>
      </c>
      <c r="K43" s="297">
        <f t="shared" si="39"/>
        <v>65</v>
      </c>
      <c r="L43" s="300">
        <f>(F43*-0.07)/100</f>
        <v>-1.4770000000000001</v>
      </c>
      <c r="M43" s="301">
        <f t="shared" si="41"/>
        <v>3.0105687203791472E-2</v>
      </c>
      <c r="N43" s="297" t="s">
        <v>537</v>
      </c>
      <c r="O43" s="302">
        <v>44958</v>
      </c>
      <c r="P43" s="274"/>
      <c r="Q43" s="198"/>
      <c r="R43" s="227" t="s">
        <v>538</v>
      </c>
      <c r="S43" s="197"/>
      <c r="T43" s="275"/>
      <c r="U43" s="275"/>
      <c r="V43" s="275"/>
      <c r="W43" s="275"/>
      <c r="X43" s="275"/>
      <c r="Y43" s="275"/>
      <c r="Z43" s="275"/>
      <c r="AA43" s="275"/>
      <c r="AB43" s="275"/>
      <c r="AC43" s="275"/>
      <c r="AD43" s="275"/>
      <c r="AE43" s="275"/>
      <c r="AF43" s="275"/>
      <c r="AG43" s="275"/>
      <c r="AH43" s="275"/>
      <c r="AI43" s="275"/>
      <c r="AJ43" s="275"/>
      <c r="AK43" s="275"/>
      <c r="AL43" s="275"/>
    </row>
    <row r="44" spans="1:56" s="276" customFormat="1" ht="13.5" customHeight="1">
      <c r="A44" s="269">
        <v>3</v>
      </c>
      <c r="B44" s="268">
        <v>44958</v>
      </c>
      <c r="C44" s="336"/>
      <c r="D44" s="337" t="s">
        <v>300</v>
      </c>
      <c r="E44" s="338" t="s">
        <v>539</v>
      </c>
      <c r="F44" s="269">
        <v>406</v>
      </c>
      <c r="G44" s="269">
        <v>390</v>
      </c>
      <c r="H44" s="269">
        <v>388</v>
      </c>
      <c r="I44" s="339" t="s">
        <v>899</v>
      </c>
      <c r="J44" s="267" t="s">
        <v>900</v>
      </c>
      <c r="K44" s="267">
        <f t="shared" ref="K44:K45" si="42">H44-F44</f>
        <v>-18</v>
      </c>
      <c r="L44" s="309">
        <f>(F44*-0.07)/100</f>
        <v>-0.28420000000000001</v>
      </c>
      <c r="M44" s="310">
        <f t="shared" ref="M44:M45" si="43">(K44+L44)/F44</f>
        <v>-4.5034975369458122E-2</v>
      </c>
      <c r="N44" s="267" t="s">
        <v>549</v>
      </c>
      <c r="O44" s="311">
        <v>44958</v>
      </c>
      <c r="P44" s="274"/>
      <c r="Q44" s="198"/>
      <c r="R44" s="227" t="s">
        <v>538</v>
      </c>
      <c r="S44" s="197"/>
      <c r="T44" s="275"/>
      <c r="U44" s="275"/>
      <c r="V44" s="275"/>
      <c r="W44" s="275"/>
      <c r="X44" s="275"/>
      <c r="Y44" s="275"/>
      <c r="Z44" s="275"/>
      <c r="AA44" s="275"/>
      <c r="AB44" s="275"/>
      <c r="AC44" s="275"/>
      <c r="AD44" s="275"/>
      <c r="AE44" s="275"/>
      <c r="AF44" s="275"/>
      <c r="AG44" s="275"/>
      <c r="AH44" s="275"/>
      <c r="AI44" s="275"/>
      <c r="AJ44" s="275"/>
      <c r="AK44" s="275"/>
      <c r="AL44" s="275"/>
    </row>
    <row r="45" spans="1:56" s="276" customFormat="1" ht="13.5" customHeight="1">
      <c r="A45" s="299">
        <v>4</v>
      </c>
      <c r="B45" s="298">
        <v>44958</v>
      </c>
      <c r="C45" s="332"/>
      <c r="D45" s="333" t="s">
        <v>188</v>
      </c>
      <c r="E45" s="334" t="s">
        <v>539</v>
      </c>
      <c r="F45" s="299">
        <v>2965</v>
      </c>
      <c r="G45" s="299">
        <v>2850</v>
      </c>
      <c r="H45" s="299">
        <v>3044</v>
      </c>
      <c r="I45" s="335" t="s">
        <v>901</v>
      </c>
      <c r="J45" s="297" t="s">
        <v>911</v>
      </c>
      <c r="K45" s="297">
        <f t="shared" si="42"/>
        <v>79</v>
      </c>
      <c r="L45" s="300">
        <f>(F45*-0.7)/100</f>
        <v>-20.754999999999999</v>
      </c>
      <c r="M45" s="301">
        <f t="shared" si="43"/>
        <v>1.964418212478921E-2</v>
      </c>
      <c r="N45" s="297" t="s">
        <v>537</v>
      </c>
      <c r="O45" s="302">
        <v>44960</v>
      </c>
      <c r="P45" s="274"/>
      <c r="Q45" s="198"/>
      <c r="R45" s="227" t="s">
        <v>538</v>
      </c>
      <c r="S45" s="197"/>
      <c r="T45" s="275"/>
      <c r="U45" s="275"/>
      <c r="V45" s="275"/>
      <c r="W45" s="275"/>
      <c r="X45" s="275"/>
      <c r="Y45" s="275"/>
      <c r="Z45" s="275"/>
      <c r="AA45" s="275"/>
      <c r="AB45" s="275"/>
      <c r="AC45" s="275"/>
      <c r="AD45" s="275"/>
      <c r="AE45" s="275"/>
      <c r="AF45" s="275"/>
      <c r="AG45" s="275"/>
      <c r="AH45" s="275"/>
      <c r="AI45" s="275"/>
      <c r="AJ45" s="275"/>
      <c r="AK45" s="275"/>
      <c r="AL45" s="275"/>
    </row>
    <row r="46" spans="1:56" s="276" customFormat="1" ht="13.5" customHeight="1">
      <c r="A46" s="299">
        <v>5</v>
      </c>
      <c r="B46" s="304">
        <v>44959</v>
      </c>
      <c r="C46" s="332"/>
      <c r="D46" s="333" t="s">
        <v>183</v>
      </c>
      <c r="E46" s="334" t="s">
        <v>539</v>
      </c>
      <c r="F46" s="299">
        <v>2315</v>
      </c>
      <c r="G46" s="299">
        <v>2245</v>
      </c>
      <c r="H46" s="299">
        <v>2400</v>
      </c>
      <c r="I46" s="335" t="s">
        <v>907</v>
      </c>
      <c r="J46" s="297" t="s">
        <v>949</v>
      </c>
      <c r="K46" s="297">
        <f t="shared" ref="K46" si="44">H46-F46</f>
        <v>85</v>
      </c>
      <c r="L46" s="300">
        <f>(F46*-0.7)/100</f>
        <v>-16.204999999999998</v>
      </c>
      <c r="M46" s="301">
        <f t="shared" ref="M46" si="45">(K46+L46)/F46</f>
        <v>2.9717062634989203E-2</v>
      </c>
      <c r="N46" s="297" t="s">
        <v>537</v>
      </c>
      <c r="O46" s="302">
        <v>44972</v>
      </c>
      <c r="P46" s="274"/>
      <c r="Q46" s="198"/>
      <c r="R46" s="227" t="s">
        <v>538</v>
      </c>
      <c r="S46" s="197"/>
      <c r="T46" s="275"/>
      <c r="U46" s="275"/>
      <c r="V46" s="275"/>
      <c r="W46" s="275"/>
      <c r="X46" s="275"/>
      <c r="Y46" s="275"/>
      <c r="Z46" s="275"/>
      <c r="AA46" s="275"/>
      <c r="AB46" s="275"/>
      <c r="AC46" s="275"/>
      <c r="AD46" s="275"/>
      <c r="AE46" s="275"/>
      <c r="AF46" s="275"/>
      <c r="AG46" s="275"/>
      <c r="AH46" s="275"/>
      <c r="AI46" s="275"/>
      <c r="AJ46" s="275"/>
      <c r="AK46" s="275"/>
      <c r="AL46" s="275"/>
    </row>
    <row r="47" spans="1:56" s="276" customFormat="1" ht="13.5" customHeight="1">
      <c r="A47" s="299">
        <v>6</v>
      </c>
      <c r="B47" s="304">
        <v>44959</v>
      </c>
      <c r="C47" s="332"/>
      <c r="D47" s="333" t="s">
        <v>145</v>
      </c>
      <c r="E47" s="334" t="s">
        <v>539</v>
      </c>
      <c r="F47" s="299">
        <v>2125</v>
      </c>
      <c r="G47" s="299">
        <v>2060</v>
      </c>
      <c r="H47" s="299">
        <v>2192.5</v>
      </c>
      <c r="I47" s="335" t="s">
        <v>908</v>
      </c>
      <c r="J47" s="297" t="s">
        <v>940</v>
      </c>
      <c r="K47" s="297">
        <f t="shared" ref="K47" si="46">H47-F47</f>
        <v>67.5</v>
      </c>
      <c r="L47" s="300">
        <f>(F47*-0.7)/100</f>
        <v>-14.875</v>
      </c>
      <c r="M47" s="301">
        <f t="shared" ref="M47" si="47">(K47+L47)/F47</f>
        <v>2.4764705882352942E-2</v>
      </c>
      <c r="N47" s="297" t="s">
        <v>537</v>
      </c>
      <c r="O47" s="302">
        <v>44970</v>
      </c>
      <c r="P47" s="274"/>
      <c r="Q47" s="198"/>
      <c r="R47" s="227" t="s">
        <v>538</v>
      </c>
      <c r="S47" s="197"/>
      <c r="T47" s="275"/>
      <c r="U47" s="275"/>
      <c r="V47" s="275"/>
      <c r="W47" s="275"/>
      <c r="X47" s="275"/>
      <c r="Y47" s="275"/>
      <c r="Z47" s="275"/>
      <c r="AA47" s="275"/>
      <c r="AB47" s="275"/>
      <c r="AC47" s="275"/>
      <c r="AD47" s="275"/>
      <c r="AE47" s="275"/>
      <c r="AF47" s="275"/>
      <c r="AG47" s="275"/>
      <c r="AH47" s="275"/>
      <c r="AI47" s="275"/>
      <c r="AJ47" s="275"/>
      <c r="AK47" s="275"/>
      <c r="AL47" s="275"/>
    </row>
    <row r="48" spans="1:56" s="276" customFormat="1" ht="13.5" customHeight="1">
      <c r="A48" s="299">
        <v>7</v>
      </c>
      <c r="B48" s="304">
        <v>44964</v>
      </c>
      <c r="C48" s="332"/>
      <c r="D48" s="333" t="s">
        <v>268</v>
      </c>
      <c r="E48" s="334" t="s">
        <v>539</v>
      </c>
      <c r="F48" s="299">
        <v>399</v>
      </c>
      <c r="G48" s="299">
        <v>387</v>
      </c>
      <c r="H48" s="299">
        <v>413</v>
      </c>
      <c r="I48" s="335" t="s">
        <v>922</v>
      </c>
      <c r="J48" s="297" t="s">
        <v>934</v>
      </c>
      <c r="K48" s="297">
        <f t="shared" ref="K48:K49" si="48">H48-F48</f>
        <v>14</v>
      </c>
      <c r="L48" s="300">
        <f>(F48*-0.7)/100</f>
        <v>-2.7929999999999997</v>
      </c>
      <c r="M48" s="301">
        <f t="shared" ref="M48:M49" si="49">(K48+L48)/F48</f>
        <v>2.8087719298245616E-2</v>
      </c>
      <c r="N48" s="297" t="s">
        <v>537</v>
      </c>
      <c r="O48" s="302">
        <v>44967</v>
      </c>
      <c r="P48" s="274"/>
      <c r="Q48" s="198"/>
      <c r="R48" s="227" t="s">
        <v>538</v>
      </c>
      <c r="S48" s="197"/>
      <c r="T48" s="275"/>
      <c r="U48" s="275"/>
      <c r="V48" s="275"/>
      <c r="W48" s="275"/>
      <c r="X48" s="275"/>
      <c r="Y48" s="275"/>
      <c r="Z48" s="275"/>
      <c r="AA48" s="275"/>
      <c r="AB48" s="275"/>
      <c r="AC48" s="275"/>
      <c r="AD48" s="275"/>
      <c r="AE48" s="275"/>
      <c r="AF48" s="275"/>
      <c r="AG48" s="275"/>
      <c r="AH48" s="275"/>
      <c r="AI48" s="275"/>
      <c r="AJ48" s="275"/>
      <c r="AK48" s="275"/>
      <c r="AL48" s="275"/>
    </row>
    <row r="49" spans="1:38" s="276" customFormat="1" ht="13.5" customHeight="1">
      <c r="A49" s="299">
        <v>8</v>
      </c>
      <c r="B49" s="304">
        <v>44964</v>
      </c>
      <c r="C49" s="332"/>
      <c r="D49" s="333" t="s">
        <v>148</v>
      </c>
      <c r="E49" s="334" t="s">
        <v>539</v>
      </c>
      <c r="F49" s="299">
        <v>1365</v>
      </c>
      <c r="G49" s="299">
        <v>1330</v>
      </c>
      <c r="H49" s="299">
        <v>1395</v>
      </c>
      <c r="I49" s="335" t="s">
        <v>923</v>
      </c>
      <c r="J49" s="297" t="s">
        <v>552</v>
      </c>
      <c r="K49" s="297">
        <f t="shared" si="48"/>
        <v>30</v>
      </c>
      <c r="L49" s="300">
        <f>(F49*-0.7)/100</f>
        <v>-9.5549999999999997</v>
      </c>
      <c r="M49" s="301">
        <f t="shared" si="49"/>
        <v>1.4978021978021979E-2</v>
      </c>
      <c r="N49" s="297" t="s">
        <v>537</v>
      </c>
      <c r="O49" s="302">
        <v>44973</v>
      </c>
      <c r="P49" s="274"/>
      <c r="Q49" s="198"/>
      <c r="R49" s="227" t="s">
        <v>538</v>
      </c>
      <c r="S49" s="197"/>
      <c r="T49" s="275"/>
      <c r="U49" s="275"/>
      <c r="V49" s="275"/>
      <c r="W49" s="275"/>
      <c r="X49" s="275"/>
      <c r="Y49" s="275"/>
      <c r="Z49" s="275"/>
      <c r="AA49" s="275"/>
      <c r="AB49" s="275"/>
      <c r="AC49" s="275"/>
      <c r="AD49" s="275"/>
      <c r="AE49" s="275"/>
      <c r="AF49" s="275"/>
      <c r="AG49" s="275"/>
      <c r="AH49" s="275"/>
      <c r="AI49" s="275"/>
      <c r="AJ49" s="275"/>
      <c r="AK49" s="275"/>
      <c r="AL49" s="275"/>
    </row>
    <row r="50" spans="1:38" s="276" customFormat="1" ht="13.5" customHeight="1">
      <c r="A50" s="201">
        <v>9</v>
      </c>
      <c r="B50" s="244">
        <v>44965</v>
      </c>
      <c r="C50" s="293"/>
      <c r="D50" s="294" t="s">
        <v>75</v>
      </c>
      <c r="E50" s="295" t="s">
        <v>539</v>
      </c>
      <c r="F50" s="201" t="s">
        <v>924</v>
      </c>
      <c r="G50" s="201">
        <v>748</v>
      </c>
      <c r="H50" s="201"/>
      <c r="I50" s="296" t="s">
        <v>925</v>
      </c>
      <c r="J50" s="226" t="s">
        <v>540</v>
      </c>
      <c r="K50" s="226"/>
      <c r="L50" s="319"/>
      <c r="M50" s="320"/>
      <c r="N50" s="226"/>
      <c r="O50" s="321"/>
      <c r="P50" s="274"/>
      <c r="Q50" s="198"/>
      <c r="R50" s="227" t="s">
        <v>538</v>
      </c>
      <c r="S50" s="197"/>
      <c r="T50" s="275"/>
      <c r="U50" s="275"/>
      <c r="V50" s="275"/>
      <c r="W50" s="275"/>
      <c r="X50" s="275"/>
      <c r="Y50" s="275"/>
      <c r="Z50" s="275"/>
      <c r="AA50" s="275"/>
      <c r="AB50" s="275"/>
      <c r="AC50" s="275"/>
      <c r="AD50" s="275"/>
      <c r="AE50" s="275"/>
      <c r="AF50" s="275"/>
      <c r="AG50" s="275"/>
      <c r="AH50" s="275"/>
      <c r="AI50" s="275"/>
      <c r="AJ50" s="275"/>
      <c r="AK50" s="275"/>
      <c r="AL50" s="275"/>
    </row>
    <row r="51" spans="1:38" s="276" customFormat="1" ht="13.5" customHeight="1">
      <c r="A51" s="269">
        <v>10</v>
      </c>
      <c r="B51" s="367">
        <v>44971</v>
      </c>
      <c r="C51" s="336"/>
      <c r="D51" s="337" t="s">
        <v>84</v>
      </c>
      <c r="E51" s="338" t="s">
        <v>539</v>
      </c>
      <c r="F51" s="269">
        <v>1023</v>
      </c>
      <c r="G51" s="269">
        <v>995</v>
      </c>
      <c r="H51" s="269">
        <v>965</v>
      </c>
      <c r="I51" s="339" t="s">
        <v>945</v>
      </c>
      <c r="J51" s="267" t="s">
        <v>975</v>
      </c>
      <c r="K51" s="267">
        <f t="shared" ref="K51" si="50">H51-F51</f>
        <v>-58</v>
      </c>
      <c r="L51" s="309">
        <f>(F51*-0.07)/100</f>
        <v>-0.71610000000000018</v>
      </c>
      <c r="M51" s="310">
        <f t="shared" ref="M51" si="51">(K51+L51)/F51</f>
        <v>-5.7395992179863145E-2</v>
      </c>
      <c r="N51" s="267" t="s">
        <v>549</v>
      </c>
      <c r="O51" s="311">
        <v>44977</v>
      </c>
      <c r="P51" s="274"/>
      <c r="Q51" s="198"/>
      <c r="R51" s="227" t="s">
        <v>538</v>
      </c>
      <c r="S51" s="197"/>
      <c r="T51" s="275"/>
      <c r="U51" s="275"/>
      <c r="V51" s="275"/>
      <c r="W51" s="275"/>
      <c r="X51" s="275"/>
      <c r="Y51" s="275"/>
      <c r="Z51" s="275"/>
      <c r="AA51" s="275"/>
      <c r="AB51" s="275"/>
      <c r="AC51" s="275"/>
      <c r="AD51" s="275"/>
      <c r="AE51" s="275"/>
      <c r="AF51" s="275"/>
      <c r="AG51" s="275"/>
      <c r="AH51" s="275"/>
      <c r="AI51" s="275"/>
      <c r="AJ51" s="275"/>
      <c r="AK51" s="275"/>
      <c r="AL51" s="275"/>
    </row>
    <row r="52" spans="1:38" s="276" customFormat="1" ht="13.5" customHeight="1">
      <c r="A52" s="299">
        <v>11</v>
      </c>
      <c r="B52" s="304">
        <v>44972</v>
      </c>
      <c r="C52" s="332"/>
      <c r="D52" s="333" t="s">
        <v>391</v>
      </c>
      <c r="E52" s="334" t="s">
        <v>539</v>
      </c>
      <c r="F52" s="299">
        <v>455</v>
      </c>
      <c r="G52" s="299">
        <v>442</v>
      </c>
      <c r="H52" s="299">
        <v>465.5</v>
      </c>
      <c r="I52" s="335" t="s">
        <v>950</v>
      </c>
      <c r="J52" s="297" t="s">
        <v>951</v>
      </c>
      <c r="K52" s="297">
        <f t="shared" ref="K52:K54" si="52">H52-F52</f>
        <v>10.5</v>
      </c>
      <c r="L52" s="300">
        <f>(F52*-0.07)/100</f>
        <v>-0.31850000000000001</v>
      </c>
      <c r="M52" s="301">
        <f t="shared" ref="M52:M54" si="53">(K52+L52)/F52</f>
        <v>2.2376923076923076E-2</v>
      </c>
      <c r="N52" s="297" t="s">
        <v>537</v>
      </c>
      <c r="O52" s="302">
        <v>44972</v>
      </c>
      <c r="P52" s="274"/>
      <c r="Q52" s="198"/>
      <c r="R52" s="227" t="s">
        <v>538</v>
      </c>
      <c r="S52" s="197"/>
      <c r="T52" s="275"/>
      <c r="U52" s="275"/>
      <c r="V52" s="275"/>
      <c r="W52" s="275"/>
      <c r="X52" s="275"/>
      <c r="Y52" s="275"/>
      <c r="Z52" s="275"/>
      <c r="AA52" s="275"/>
      <c r="AB52" s="275"/>
      <c r="AC52" s="275"/>
      <c r="AD52" s="275"/>
      <c r="AE52" s="275"/>
      <c r="AF52" s="275"/>
      <c r="AG52" s="275"/>
      <c r="AH52" s="275"/>
      <c r="AI52" s="275"/>
      <c r="AJ52" s="275"/>
      <c r="AK52" s="275"/>
      <c r="AL52" s="275"/>
    </row>
    <row r="53" spans="1:38" s="276" customFormat="1" ht="13.5" customHeight="1">
      <c r="A53" s="299">
        <v>12</v>
      </c>
      <c r="B53" s="304">
        <v>44972</v>
      </c>
      <c r="C53" s="332"/>
      <c r="D53" s="333" t="s">
        <v>362</v>
      </c>
      <c r="E53" s="334" t="s">
        <v>539</v>
      </c>
      <c r="F53" s="299">
        <v>2860</v>
      </c>
      <c r="G53" s="299">
        <v>2770</v>
      </c>
      <c r="H53" s="299">
        <v>2950</v>
      </c>
      <c r="I53" s="335" t="s">
        <v>954</v>
      </c>
      <c r="J53" s="297" t="s">
        <v>955</v>
      </c>
      <c r="K53" s="297">
        <f t="shared" si="52"/>
        <v>90</v>
      </c>
      <c r="L53" s="300">
        <f>(F53*-0.7)/100</f>
        <v>-20.019999999999996</v>
      </c>
      <c r="M53" s="301">
        <f t="shared" si="53"/>
        <v>2.4468531468531469E-2</v>
      </c>
      <c r="N53" s="297" t="s">
        <v>537</v>
      </c>
      <c r="O53" s="302">
        <v>44973</v>
      </c>
      <c r="P53" s="274"/>
      <c r="Q53" s="198"/>
      <c r="R53" s="227" t="s">
        <v>538</v>
      </c>
      <c r="S53" s="197"/>
      <c r="T53" s="275"/>
      <c r="U53" s="275"/>
      <c r="V53" s="275"/>
      <c r="W53" s="275"/>
      <c r="X53" s="275"/>
      <c r="Y53" s="275"/>
      <c r="Z53" s="275"/>
      <c r="AA53" s="275"/>
      <c r="AB53" s="275"/>
      <c r="AC53" s="275"/>
      <c r="AD53" s="275"/>
      <c r="AE53" s="275"/>
      <c r="AF53" s="275"/>
      <c r="AG53" s="275"/>
      <c r="AH53" s="275"/>
      <c r="AI53" s="275"/>
      <c r="AJ53" s="275"/>
      <c r="AK53" s="275"/>
      <c r="AL53" s="275"/>
    </row>
    <row r="54" spans="1:38" s="198" customFormat="1" ht="13.5" customHeight="1">
      <c r="A54" s="269">
        <v>13</v>
      </c>
      <c r="B54" s="367">
        <v>44973</v>
      </c>
      <c r="C54" s="336"/>
      <c r="D54" s="337" t="s">
        <v>64</v>
      </c>
      <c r="E54" s="338" t="s">
        <v>539</v>
      </c>
      <c r="F54" s="269">
        <v>1420</v>
      </c>
      <c r="G54" s="269">
        <v>1379</v>
      </c>
      <c r="H54" s="269">
        <v>1362.5</v>
      </c>
      <c r="I54" s="339" t="s">
        <v>964</v>
      </c>
      <c r="J54" s="267" t="s">
        <v>1036</v>
      </c>
      <c r="K54" s="267">
        <f t="shared" si="52"/>
        <v>-57.5</v>
      </c>
      <c r="L54" s="309">
        <f t="shared" ref="L54" si="54">(F54*-0.7)/100</f>
        <v>-9.94</v>
      </c>
      <c r="M54" s="310">
        <f t="shared" si="53"/>
        <v>-4.7492957746478874E-2</v>
      </c>
      <c r="N54" s="267" t="s">
        <v>549</v>
      </c>
      <c r="O54" s="311">
        <v>44979</v>
      </c>
      <c r="P54" s="274"/>
      <c r="R54" s="227" t="s">
        <v>538</v>
      </c>
      <c r="S54" s="197"/>
      <c r="T54" s="197"/>
      <c r="U54" s="197"/>
      <c r="V54" s="197"/>
      <c r="W54" s="197"/>
      <c r="X54" s="197"/>
      <c r="Y54" s="197"/>
      <c r="Z54" s="197"/>
      <c r="AA54" s="197"/>
      <c r="AB54" s="197"/>
      <c r="AC54" s="197"/>
      <c r="AD54" s="197"/>
      <c r="AE54" s="197"/>
      <c r="AF54" s="197"/>
      <c r="AG54" s="197"/>
      <c r="AH54" s="197"/>
      <c r="AI54" s="197"/>
      <c r="AJ54" s="197"/>
      <c r="AK54" s="197"/>
      <c r="AL54" s="197"/>
    </row>
    <row r="55" spans="1:38" s="198" customFormat="1" ht="13.5" customHeight="1">
      <c r="A55" s="299">
        <v>14</v>
      </c>
      <c r="B55" s="304">
        <v>44974</v>
      </c>
      <c r="C55" s="332"/>
      <c r="D55" s="333" t="s">
        <v>198</v>
      </c>
      <c r="E55" s="334" t="s">
        <v>539</v>
      </c>
      <c r="F55" s="299">
        <v>1113</v>
      </c>
      <c r="G55" s="299">
        <v>1075</v>
      </c>
      <c r="H55" s="299">
        <v>1153</v>
      </c>
      <c r="I55" s="335" t="s">
        <v>970</v>
      </c>
      <c r="J55" s="297" t="s">
        <v>580</v>
      </c>
      <c r="K55" s="297">
        <f t="shared" ref="K55" si="55">H55-F55</f>
        <v>40</v>
      </c>
      <c r="L55" s="300">
        <f>(F55*-0.7)/100</f>
        <v>-7.7909999999999995</v>
      </c>
      <c r="M55" s="301">
        <f t="shared" ref="M55" si="56">(K55+L55)/F55</f>
        <v>2.8938903863432168E-2</v>
      </c>
      <c r="N55" s="297" t="s">
        <v>537</v>
      </c>
      <c r="O55" s="302">
        <v>44977</v>
      </c>
      <c r="P55" s="274"/>
      <c r="R55" s="227" t="s">
        <v>538</v>
      </c>
      <c r="S55" s="197"/>
      <c r="T55" s="197"/>
      <c r="U55" s="197"/>
      <c r="V55" s="197"/>
      <c r="W55" s="197"/>
      <c r="X55" s="197"/>
      <c r="Y55" s="197"/>
      <c r="Z55" s="197"/>
      <c r="AA55" s="197"/>
      <c r="AB55" s="197"/>
      <c r="AC55" s="197"/>
      <c r="AD55" s="197"/>
      <c r="AE55" s="197"/>
      <c r="AF55" s="197"/>
      <c r="AG55" s="197"/>
      <c r="AH55" s="197"/>
      <c r="AI55" s="197"/>
      <c r="AJ55" s="197"/>
      <c r="AK55" s="197"/>
      <c r="AL55" s="197"/>
    </row>
    <row r="56" spans="1:38" s="198" customFormat="1" ht="13.5" customHeight="1">
      <c r="A56" s="299">
        <v>15</v>
      </c>
      <c r="B56" s="304">
        <v>44974</v>
      </c>
      <c r="C56" s="332"/>
      <c r="D56" s="333" t="s">
        <v>52</v>
      </c>
      <c r="E56" s="334" t="s">
        <v>539</v>
      </c>
      <c r="F56" s="299">
        <v>506.5</v>
      </c>
      <c r="G56" s="299">
        <v>492</v>
      </c>
      <c r="H56" s="299">
        <v>520.5</v>
      </c>
      <c r="I56" s="335" t="s">
        <v>971</v>
      </c>
      <c r="J56" s="297" t="s">
        <v>934</v>
      </c>
      <c r="K56" s="297">
        <f t="shared" ref="K56" si="57">H56-F56</f>
        <v>14</v>
      </c>
      <c r="L56" s="300">
        <f>(F56*-0.7)/100</f>
        <v>-3.5454999999999997</v>
      </c>
      <c r="M56" s="301">
        <f t="shared" ref="M56" si="58">(K56+L56)/F56</f>
        <v>2.064067127344521E-2</v>
      </c>
      <c r="N56" s="297" t="s">
        <v>537</v>
      </c>
      <c r="O56" s="302">
        <v>44978</v>
      </c>
      <c r="P56" s="274"/>
      <c r="R56" s="227" t="s">
        <v>538</v>
      </c>
      <c r="S56" s="197"/>
      <c r="T56" s="197"/>
      <c r="U56" s="197"/>
      <c r="V56" s="197"/>
      <c r="W56" s="197"/>
      <c r="X56" s="197"/>
      <c r="Y56" s="197"/>
      <c r="Z56" s="197"/>
      <c r="AA56" s="197"/>
      <c r="AB56" s="197"/>
      <c r="AC56" s="197"/>
      <c r="AD56" s="197"/>
      <c r="AE56" s="197"/>
      <c r="AF56" s="197"/>
      <c r="AG56" s="197"/>
      <c r="AH56" s="197"/>
      <c r="AI56" s="197"/>
      <c r="AJ56" s="197"/>
      <c r="AK56" s="197"/>
      <c r="AL56" s="197"/>
    </row>
    <row r="57" spans="1:38" s="198" customFormat="1" ht="13.5" customHeight="1">
      <c r="A57" s="201">
        <v>16</v>
      </c>
      <c r="B57" s="244">
        <v>44977</v>
      </c>
      <c r="C57" s="293"/>
      <c r="D57" s="294" t="s">
        <v>113</v>
      </c>
      <c r="E57" s="295" t="s">
        <v>539</v>
      </c>
      <c r="F57" s="201" t="s">
        <v>985</v>
      </c>
      <c r="G57" s="201">
        <v>1090</v>
      </c>
      <c r="H57" s="201"/>
      <c r="I57" s="296" t="s">
        <v>970</v>
      </c>
      <c r="J57" s="226" t="s">
        <v>540</v>
      </c>
      <c r="K57" s="226"/>
      <c r="L57" s="319"/>
      <c r="M57" s="320"/>
      <c r="N57" s="226"/>
      <c r="O57" s="321"/>
      <c r="P57" s="274"/>
      <c r="R57" s="227" t="s">
        <v>538</v>
      </c>
      <c r="S57" s="197"/>
      <c r="T57" s="197"/>
      <c r="U57" s="197"/>
      <c r="V57" s="197"/>
      <c r="W57" s="197"/>
      <c r="X57" s="197"/>
      <c r="Y57" s="197"/>
      <c r="Z57" s="197"/>
      <c r="AA57" s="197"/>
      <c r="AB57" s="197"/>
      <c r="AC57" s="197"/>
      <c r="AD57" s="197"/>
      <c r="AE57" s="197"/>
      <c r="AF57" s="197"/>
      <c r="AG57" s="197"/>
      <c r="AH57" s="197"/>
      <c r="AI57" s="197"/>
      <c r="AJ57" s="197"/>
      <c r="AK57" s="197"/>
      <c r="AL57" s="197"/>
    </row>
    <row r="58" spans="1:38" s="198" customFormat="1" ht="13.5" customHeight="1">
      <c r="A58" s="201"/>
      <c r="B58" s="244"/>
      <c r="C58" s="293"/>
      <c r="D58" s="294"/>
      <c r="E58" s="295"/>
      <c r="F58" s="201"/>
      <c r="G58" s="201"/>
      <c r="H58" s="201"/>
      <c r="I58" s="296"/>
      <c r="J58" s="226"/>
      <c r="K58" s="226"/>
      <c r="L58" s="319"/>
      <c r="M58" s="320"/>
      <c r="N58" s="226"/>
      <c r="O58" s="321"/>
      <c r="P58" s="274"/>
      <c r="R58" s="227"/>
      <c r="S58" s="197"/>
      <c r="T58" s="197"/>
      <c r="U58" s="197"/>
      <c r="V58" s="197"/>
      <c r="W58" s="197"/>
      <c r="X58" s="197"/>
      <c r="Y58" s="197"/>
      <c r="Z58" s="197"/>
      <c r="AA58" s="197"/>
      <c r="AB58" s="197"/>
      <c r="AC58" s="197"/>
      <c r="AD58" s="197"/>
      <c r="AE58" s="197"/>
      <c r="AF58" s="197"/>
      <c r="AG58" s="197"/>
      <c r="AH58" s="197"/>
      <c r="AI58" s="197"/>
      <c r="AJ58" s="197"/>
      <c r="AK58" s="197"/>
      <c r="AL58" s="197"/>
    </row>
    <row r="59" spans="1:38" s="276" customFormat="1" ht="13.5" customHeight="1">
      <c r="A59" s="201"/>
      <c r="B59" s="199"/>
      <c r="C59" s="293"/>
      <c r="D59" s="294"/>
      <c r="E59" s="295"/>
      <c r="F59" s="201"/>
      <c r="G59" s="201"/>
      <c r="H59" s="201"/>
      <c r="I59" s="296"/>
      <c r="J59" s="226"/>
      <c r="K59" s="226"/>
      <c r="L59" s="319"/>
      <c r="M59" s="320"/>
      <c r="N59" s="226"/>
      <c r="O59" s="321"/>
      <c r="P59" s="274"/>
      <c r="Q59" s="198"/>
      <c r="R59" s="227"/>
      <c r="S59" s="197"/>
      <c r="T59" s="275"/>
      <c r="U59" s="275"/>
      <c r="V59" s="275"/>
      <c r="W59" s="275"/>
      <c r="X59" s="275"/>
      <c r="Y59" s="275"/>
      <c r="Z59" s="275"/>
      <c r="AA59" s="275"/>
      <c r="AB59" s="275"/>
      <c r="AC59" s="275"/>
      <c r="AD59" s="275"/>
      <c r="AE59" s="275"/>
      <c r="AF59" s="275"/>
      <c r="AG59" s="275"/>
      <c r="AH59" s="275"/>
      <c r="AI59" s="275"/>
      <c r="AJ59" s="275"/>
      <c r="AK59" s="275"/>
      <c r="AL59" s="275"/>
    </row>
    <row r="60" spans="1:38" s="276" customFormat="1" ht="13.5" customHeight="1">
      <c r="A60" s="230"/>
      <c r="B60" s="229"/>
      <c r="C60" s="277"/>
      <c r="D60" s="278"/>
      <c r="E60" s="279"/>
      <c r="F60" s="230"/>
      <c r="G60" s="230"/>
      <c r="H60" s="230"/>
      <c r="I60" s="280"/>
      <c r="J60" s="281"/>
      <c r="K60" s="281"/>
      <c r="L60" s="282"/>
      <c r="M60" s="283"/>
      <c r="N60" s="281"/>
      <c r="O60" s="284"/>
      <c r="P60" s="274"/>
      <c r="Q60" s="198"/>
      <c r="R60" s="227"/>
      <c r="S60" s="197"/>
      <c r="T60" s="275"/>
      <c r="U60" s="275"/>
      <c r="V60" s="275"/>
      <c r="W60" s="275"/>
      <c r="X60" s="275"/>
      <c r="Y60" s="275"/>
      <c r="Z60" s="275"/>
      <c r="AA60" s="275"/>
      <c r="AB60" s="275"/>
      <c r="AC60" s="275"/>
      <c r="AD60" s="275"/>
      <c r="AE60" s="275"/>
      <c r="AF60" s="275"/>
      <c r="AG60" s="275"/>
      <c r="AH60" s="275"/>
      <c r="AI60" s="275"/>
      <c r="AJ60" s="275"/>
      <c r="AK60" s="275"/>
      <c r="AL60" s="275"/>
    </row>
    <row r="61" spans="1:38" s="276" customFormat="1" ht="13.5" customHeight="1">
      <c r="A61" s="230"/>
      <c r="B61" s="229"/>
      <c r="C61" s="277"/>
      <c r="D61" s="278"/>
      <c r="E61" s="279"/>
      <c r="F61" s="230"/>
      <c r="G61" s="230"/>
      <c r="H61" s="230"/>
      <c r="I61" s="280"/>
      <c r="J61" s="281"/>
      <c r="K61" s="281"/>
      <c r="L61" s="282"/>
      <c r="M61" s="283"/>
      <c r="N61" s="281"/>
      <c r="O61" s="284"/>
      <c r="P61" s="274"/>
      <c r="Q61" s="198"/>
      <c r="R61" s="227"/>
      <c r="S61" s="197"/>
      <c r="T61" s="275"/>
      <c r="U61" s="275"/>
      <c r="V61" s="275"/>
      <c r="W61" s="275"/>
      <c r="X61" s="275"/>
      <c r="Y61" s="275"/>
      <c r="Z61" s="275"/>
      <c r="AA61" s="275"/>
      <c r="AB61" s="275"/>
      <c r="AC61" s="275"/>
      <c r="AD61" s="275"/>
      <c r="AE61" s="275"/>
      <c r="AF61" s="275"/>
      <c r="AG61" s="275"/>
      <c r="AH61" s="275"/>
      <c r="AI61" s="275"/>
      <c r="AJ61" s="275"/>
      <c r="AK61" s="275"/>
      <c r="AL61" s="275"/>
    </row>
    <row r="62" spans="1:38" ht="44.25" customHeight="1">
      <c r="A62" s="109" t="s">
        <v>541</v>
      </c>
      <c r="B62" s="130"/>
      <c r="C62" s="130"/>
      <c r="D62" s="1"/>
      <c r="E62" s="6"/>
      <c r="F62" s="6"/>
      <c r="G62" s="6"/>
      <c r="H62" s="6" t="s">
        <v>553</v>
      </c>
      <c r="I62" s="6"/>
      <c r="J62" s="6"/>
      <c r="K62" s="105"/>
      <c r="L62" s="131"/>
      <c r="M62" s="105"/>
      <c r="N62" s="106"/>
      <c r="O62" s="105"/>
      <c r="P62" s="1"/>
      <c r="Q62" s="1"/>
      <c r="R62" s="6"/>
      <c r="S62" s="1"/>
      <c r="T62" s="1"/>
      <c r="U62" s="1"/>
      <c r="V62" s="1"/>
      <c r="W62" s="1"/>
      <c r="X62" s="1"/>
      <c r="Y62" s="1"/>
      <c r="Z62" s="1"/>
      <c r="AA62" s="1"/>
      <c r="AB62" s="1"/>
    </row>
    <row r="63" spans="1:38" ht="12.75" customHeight="1">
      <c r="A63" s="115" t="s">
        <v>542</v>
      </c>
      <c r="B63" s="109"/>
      <c r="C63" s="109"/>
      <c r="D63" s="109"/>
      <c r="E63" s="41"/>
      <c r="F63" s="116" t="s">
        <v>543</v>
      </c>
      <c r="G63" s="54"/>
      <c r="H63" s="41"/>
      <c r="I63" s="54"/>
      <c r="J63" s="6"/>
      <c r="K63" s="132"/>
      <c r="L63" s="133"/>
      <c r="M63" s="6"/>
      <c r="N63" s="99"/>
      <c r="O63" s="134"/>
      <c r="P63" s="41"/>
      <c r="Q63" s="41"/>
      <c r="R63" s="6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F63" s="41"/>
      <c r="AG63" s="41"/>
      <c r="AH63" s="41"/>
      <c r="AI63" s="41"/>
      <c r="AJ63" s="41"/>
      <c r="AK63" s="41"/>
      <c r="AL63" s="41"/>
    </row>
    <row r="64" spans="1:38" ht="14.25" customHeight="1">
      <c r="A64" s="115"/>
      <c r="B64" s="109"/>
      <c r="C64" s="109"/>
      <c r="D64" s="109"/>
      <c r="E64" s="6"/>
      <c r="F64" s="116" t="s">
        <v>545</v>
      </c>
      <c r="G64" s="54"/>
      <c r="H64" s="41"/>
      <c r="I64" s="54"/>
      <c r="J64" s="6"/>
      <c r="K64" s="132"/>
      <c r="L64" s="133"/>
      <c r="M64" s="6"/>
      <c r="N64" s="99"/>
      <c r="O64" s="134"/>
      <c r="P64" s="41"/>
      <c r="Q64" s="41"/>
      <c r="R64" s="6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41"/>
      <c r="AI64" s="41"/>
      <c r="AJ64" s="41"/>
      <c r="AK64" s="41"/>
      <c r="AL64" s="41"/>
    </row>
    <row r="65" spans="1:38" ht="14.25" customHeight="1">
      <c r="A65" s="109"/>
      <c r="B65" s="109"/>
      <c r="C65" s="109"/>
      <c r="D65" s="109"/>
      <c r="E65" s="6"/>
      <c r="F65" s="6"/>
      <c r="G65" s="6"/>
      <c r="H65" s="6"/>
      <c r="I65" s="6"/>
      <c r="J65" s="121"/>
      <c r="K65" s="118"/>
      <c r="L65" s="119"/>
      <c r="M65" s="6"/>
      <c r="N65" s="122"/>
      <c r="O65" s="1"/>
      <c r="P65" s="41"/>
      <c r="Q65" s="41"/>
      <c r="R65" s="6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41"/>
      <c r="AG65" s="41"/>
      <c r="AH65" s="41"/>
      <c r="AI65" s="41"/>
      <c r="AJ65" s="41"/>
      <c r="AK65" s="41"/>
      <c r="AL65" s="41"/>
    </row>
    <row r="66" spans="1:38" ht="12.75" customHeight="1">
      <c r="A66" s="135" t="s">
        <v>554</v>
      </c>
      <c r="B66" s="135"/>
      <c r="C66" s="135"/>
      <c r="D66" s="135"/>
      <c r="E66" s="6"/>
      <c r="F66" s="6"/>
      <c r="G66" s="6"/>
      <c r="H66" s="6"/>
      <c r="I66" s="6"/>
      <c r="J66" s="6"/>
      <c r="K66" s="6"/>
      <c r="L66" s="6"/>
      <c r="M66" s="6"/>
      <c r="N66" s="6"/>
      <c r="O66" s="21"/>
      <c r="Q66" s="41"/>
      <c r="R66" s="6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  <c r="AF66" s="41"/>
      <c r="AG66" s="41"/>
      <c r="AH66" s="41"/>
      <c r="AI66" s="41"/>
      <c r="AJ66" s="41"/>
      <c r="AK66" s="41"/>
      <c r="AL66" s="41"/>
    </row>
    <row r="67" spans="1:38" ht="38.25" customHeight="1">
      <c r="A67" s="94" t="s">
        <v>16</v>
      </c>
      <c r="B67" s="94" t="s">
        <v>514</v>
      </c>
      <c r="C67" s="94"/>
      <c r="D67" s="95" t="s">
        <v>525</v>
      </c>
      <c r="E67" s="94" t="s">
        <v>526</v>
      </c>
      <c r="F67" s="94" t="s">
        <v>527</v>
      </c>
      <c r="G67" s="94" t="s">
        <v>547</v>
      </c>
      <c r="H67" s="94" t="s">
        <v>529</v>
      </c>
      <c r="I67" s="94" t="s">
        <v>530</v>
      </c>
      <c r="J67" s="93" t="s">
        <v>531</v>
      </c>
      <c r="K67" s="136" t="s">
        <v>555</v>
      </c>
      <c r="L67" s="96" t="s">
        <v>533</v>
      </c>
      <c r="M67" s="136" t="s">
        <v>556</v>
      </c>
      <c r="N67" s="94" t="s">
        <v>557</v>
      </c>
      <c r="O67" s="93" t="s">
        <v>535</v>
      </c>
      <c r="P67" s="95" t="s">
        <v>536</v>
      </c>
      <c r="Q67" s="41"/>
      <c r="R67" s="6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  <c r="AF67" s="41"/>
      <c r="AG67" s="41"/>
      <c r="AH67" s="41"/>
      <c r="AI67" s="41"/>
      <c r="AJ67" s="41"/>
      <c r="AK67" s="41"/>
      <c r="AL67" s="41"/>
    </row>
    <row r="68" spans="1:38" s="198" customFormat="1" ht="12.75" customHeight="1">
      <c r="A68" s="299">
        <v>1</v>
      </c>
      <c r="B68" s="364">
        <v>44966</v>
      </c>
      <c r="C68" s="365"/>
      <c r="D68" s="365" t="s">
        <v>930</v>
      </c>
      <c r="E68" s="299" t="s">
        <v>539</v>
      </c>
      <c r="F68" s="299">
        <v>2346</v>
      </c>
      <c r="G68" s="299">
        <v>2297</v>
      </c>
      <c r="H68" s="361">
        <v>2395</v>
      </c>
      <c r="I68" s="361" t="s">
        <v>931</v>
      </c>
      <c r="J68" s="297" t="s">
        <v>843</v>
      </c>
      <c r="K68" s="361">
        <f t="shared" ref="K68" si="59">H68-F68</f>
        <v>49</v>
      </c>
      <c r="L68" s="362">
        <f t="shared" ref="L68:L70" si="60">(H68*N68)*0.07%</f>
        <v>419.12500000000006</v>
      </c>
      <c r="M68" s="363">
        <f t="shared" ref="M68" si="61">(K68*N68)-L68</f>
        <v>11830.875</v>
      </c>
      <c r="N68" s="361">
        <v>250</v>
      </c>
      <c r="O68" s="297" t="s">
        <v>537</v>
      </c>
      <c r="P68" s="298">
        <v>44972</v>
      </c>
      <c r="Q68" s="200"/>
      <c r="R68" s="203" t="s">
        <v>538</v>
      </c>
      <c r="S68" s="197"/>
      <c r="T68" s="197"/>
      <c r="U68" s="197"/>
      <c r="V68" s="197"/>
      <c r="W68" s="197"/>
      <c r="X68" s="197"/>
      <c r="Y68" s="197"/>
      <c r="Z68" s="197"/>
      <c r="AA68" s="197"/>
      <c r="AB68" s="197"/>
      <c r="AC68" s="197"/>
      <c r="AD68" s="197"/>
      <c r="AE68" s="197"/>
      <c r="AF68" s="230"/>
      <c r="AG68" s="229"/>
      <c r="AH68" s="200"/>
      <c r="AI68" s="200"/>
      <c r="AJ68" s="230"/>
      <c r="AK68" s="230"/>
      <c r="AL68" s="230"/>
    </row>
    <row r="69" spans="1:38" s="198" customFormat="1" ht="12.75" customHeight="1">
      <c r="A69" s="331">
        <v>2</v>
      </c>
      <c r="B69" s="364">
        <v>44977</v>
      </c>
      <c r="C69" s="330"/>
      <c r="D69" s="330" t="s">
        <v>977</v>
      </c>
      <c r="E69" s="331" t="s">
        <v>539</v>
      </c>
      <c r="F69" s="331">
        <v>1349</v>
      </c>
      <c r="G69" s="331">
        <v>1331</v>
      </c>
      <c r="H69" s="331">
        <v>1363</v>
      </c>
      <c r="I69" s="331" t="s">
        <v>978</v>
      </c>
      <c r="J69" s="297" t="s">
        <v>934</v>
      </c>
      <c r="K69" s="361">
        <f t="shared" ref="K69" si="62">H69-F69</f>
        <v>14</v>
      </c>
      <c r="L69" s="362">
        <f t="shared" ref="L69" si="63">(H69*N69)*0.07%</f>
        <v>667.87000000000012</v>
      </c>
      <c r="M69" s="363">
        <f t="shared" ref="M69" si="64">(K69*N69)-L69</f>
        <v>9132.1299999999992</v>
      </c>
      <c r="N69" s="361">
        <v>700</v>
      </c>
      <c r="O69" s="297" t="s">
        <v>537</v>
      </c>
      <c r="P69" s="298">
        <v>44977</v>
      </c>
      <c r="Q69" s="200"/>
      <c r="R69" s="203" t="s">
        <v>538</v>
      </c>
      <c r="S69" s="197"/>
      <c r="T69" s="197"/>
      <c r="U69" s="197"/>
      <c r="V69" s="197"/>
      <c r="W69" s="197"/>
      <c r="X69" s="197"/>
      <c r="Y69" s="197"/>
      <c r="Z69" s="197"/>
      <c r="AA69" s="197"/>
      <c r="AB69" s="197"/>
      <c r="AC69" s="197"/>
      <c r="AD69" s="197"/>
      <c r="AE69" s="197"/>
      <c r="AF69" s="230"/>
      <c r="AG69" s="229"/>
      <c r="AH69" s="200"/>
      <c r="AI69" s="200"/>
      <c r="AJ69" s="230"/>
      <c r="AK69" s="230"/>
      <c r="AL69" s="230"/>
    </row>
    <row r="70" spans="1:38" s="198" customFormat="1" ht="12.75" customHeight="1">
      <c r="A70" s="413">
        <v>3</v>
      </c>
      <c r="B70" s="411">
        <v>44977</v>
      </c>
      <c r="C70" s="365"/>
      <c r="D70" s="365" t="s">
        <v>979</v>
      </c>
      <c r="E70" s="299" t="s">
        <v>980</v>
      </c>
      <c r="F70" s="299">
        <v>239.25</v>
      </c>
      <c r="G70" s="299">
        <v>242</v>
      </c>
      <c r="H70" s="361">
        <v>233.5</v>
      </c>
      <c r="I70" s="361" t="s">
        <v>982</v>
      </c>
      <c r="J70" s="399" t="s">
        <v>1002</v>
      </c>
      <c r="K70" s="361">
        <f>F70-H70</f>
        <v>5.75</v>
      </c>
      <c r="L70" s="362">
        <f t="shared" si="60"/>
        <v>294.21000000000004</v>
      </c>
      <c r="M70" s="397">
        <f>((4*N70)-394.21)</f>
        <v>6805.79</v>
      </c>
      <c r="N70" s="397">
        <v>1800</v>
      </c>
      <c r="O70" s="399" t="s">
        <v>537</v>
      </c>
      <c r="P70" s="401">
        <v>44978</v>
      </c>
      <c r="Q70" s="200"/>
      <c r="R70" s="203" t="s">
        <v>538</v>
      </c>
      <c r="S70" s="197"/>
      <c r="T70" s="197"/>
      <c r="U70" s="197"/>
      <c r="V70" s="197"/>
      <c r="W70" s="197"/>
      <c r="X70" s="197"/>
      <c r="Y70" s="197"/>
      <c r="Z70" s="197"/>
      <c r="AA70" s="197"/>
      <c r="AB70" s="197"/>
      <c r="AC70" s="197"/>
      <c r="AD70" s="197"/>
      <c r="AE70" s="197"/>
      <c r="AF70" s="230"/>
      <c r="AG70" s="229"/>
      <c r="AH70" s="200"/>
      <c r="AI70" s="200"/>
      <c r="AJ70" s="230"/>
      <c r="AK70" s="230"/>
      <c r="AL70" s="230"/>
    </row>
    <row r="71" spans="1:38" s="198" customFormat="1" ht="12.75" customHeight="1">
      <c r="A71" s="414"/>
      <c r="B71" s="412"/>
      <c r="C71" s="365"/>
      <c r="D71" s="365" t="s">
        <v>981</v>
      </c>
      <c r="E71" s="299" t="s">
        <v>980</v>
      </c>
      <c r="F71" s="299">
        <v>6.25</v>
      </c>
      <c r="G71" s="299"/>
      <c r="H71" s="361">
        <v>8</v>
      </c>
      <c r="I71" s="361"/>
      <c r="J71" s="400"/>
      <c r="K71" s="361">
        <f>F71-H71</f>
        <v>-1.75</v>
      </c>
      <c r="L71" s="362">
        <v>100</v>
      </c>
      <c r="M71" s="398"/>
      <c r="N71" s="398"/>
      <c r="O71" s="400"/>
      <c r="P71" s="402"/>
      <c r="Q71" s="200"/>
      <c r="R71" s="203" t="s">
        <v>538</v>
      </c>
      <c r="S71" s="197"/>
      <c r="T71" s="197"/>
      <c r="U71" s="197"/>
      <c r="V71" s="197"/>
      <c r="W71" s="197"/>
      <c r="X71" s="197"/>
      <c r="Y71" s="197"/>
      <c r="Z71" s="197"/>
      <c r="AA71" s="197"/>
      <c r="AB71" s="197"/>
      <c r="AC71" s="197"/>
      <c r="AD71" s="197"/>
      <c r="AE71" s="197"/>
      <c r="AF71" s="230"/>
      <c r="AG71" s="229"/>
      <c r="AH71" s="200"/>
      <c r="AI71" s="200"/>
      <c r="AJ71" s="230"/>
      <c r="AK71" s="230"/>
      <c r="AL71" s="230"/>
    </row>
    <row r="72" spans="1:38" s="198" customFormat="1" ht="12.75" customHeight="1">
      <c r="A72" s="299">
        <v>4</v>
      </c>
      <c r="B72" s="364">
        <v>44977</v>
      </c>
      <c r="C72" s="365"/>
      <c r="D72" s="365" t="s">
        <v>983</v>
      </c>
      <c r="E72" s="299" t="s">
        <v>539</v>
      </c>
      <c r="F72" s="299">
        <v>3227.5</v>
      </c>
      <c r="G72" s="299">
        <v>3185</v>
      </c>
      <c r="H72" s="361">
        <v>3263.5</v>
      </c>
      <c r="I72" s="361" t="s">
        <v>984</v>
      </c>
      <c r="J72" s="297" t="s">
        <v>1003</v>
      </c>
      <c r="K72" s="361">
        <f t="shared" ref="K72" si="65">H72-F72</f>
        <v>36</v>
      </c>
      <c r="L72" s="362">
        <f t="shared" ref="L72" si="66">(H72*N72)*0.07%</f>
        <v>628.22375000000011</v>
      </c>
      <c r="M72" s="363">
        <f t="shared" ref="M72" si="67">(K72*N72)-L72</f>
        <v>9271.776249999999</v>
      </c>
      <c r="N72" s="361">
        <v>275</v>
      </c>
      <c r="O72" s="297" t="s">
        <v>537</v>
      </c>
      <c r="P72" s="298">
        <v>44978</v>
      </c>
      <c r="Q72" s="200"/>
      <c r="R72" s="203" t="s">
        <v>801</v>
      </c>
      <c r="S72" s="197"/>
      <c r="T72" s="197"/>
      <c r="U72" s="197"/>
      <c r="V72" s="197"/>
      <c r="W72" s="197"/>
      <c r="X72" s="197"/>
      <c r="Y72" s="197"/>
      <c r="Z72" s="197"/>
      <c r="AA72" s="197"/>
      <c r="AB72" s="197"/>
      <c r="AC72" s="197"/>
      <c r="AD72" s="197"/>
      <c r="AE72" s="197"/>
      <c r="AF72" s="230"/>
      <c r="AG72" s="229"/>
      <c r="AH72" s="200"/>
      <c r="AI72" s="200"/>
      <c r="AJ72" s="230"/>
      <c r="AK72" s="230"/>
      <c r="AL72" s="230"/>
    </row>
    <row r="73" spans="1:38" s="198" customFormat="1" ht="12.75" customHeight="1">
      <c r="A73" s="201">
        <v>5</v>
      </c>
      <c r="B73" s="375">
        <v>44978</v>
      </c>
      <c r="C73" s="235"/>
      <c r="D73" s="235" t="s">
        <v>1004</v>
      </c>
      <c r="E73" s="201" t="s">
        <v>539</v>
      </c>
      <c r="F73" s="201" t="s">
        <v>1005</v>
      </c>
      <c r="G73" s="201">
        <v>432</v>
      </c>
      <c r="H73" s="202"/>
      <c r="I73" s="202" t="s">
        <v>1006</v>
      </c>
      <c r="J73" s="226" t="s">
        <v>540</v>
      </c>
      <c r="K73" s="202"/>
      <c r="L73" s="218"/>
      <c r="M73" s="219"/>
      <c r="N73" s="202"/>
      <c r="O73" s="226"/>
      <c r="P73" s="199"/>
      <c r="Q73" s="200"/>
      <c r="R73" s="203" t="s">
        <v>801</v>
      </c>
      <c r="S73" s="197"/>
      <c r="T73" s="197"/>
      <c r="U73" s="197"/>
      <c r="V73" s="197"/>
      <c r="W73" s="197"/>
      <c r="X73" s="197"/>
      <c r="Y73" s="197"/>
      <c r="Z73" s="197"/>
      <c r="AA73" s="197"/>
      <c r="AB73" s="197"/>
      <c r="AC73" s="197"/>
      <c r="AD73" s="197"/>
      <c r="AE73" s="197"/>
      <c r="AF73" s="230"/>
      <c r="AG73" s="229"/>
      <c r="AH73" s="200"/>
      <c r="AI73" s="200"/>
      <c r="AJ73" s="230"/>
      <c r="AK73" s="230"/>
      <c r="AL73" s="230"/>
    </row>
    <row r="74" spans="1:38" s="198" customFormat="1" ht="12.75" customHeight="1">
      <c r="A74" s="201">
        <v>6</v>
      </c>
      <c r="B74" s="364">
        <v>44978</v>
      </c>
      <c r="C74" s="365"/>
      <c r="D74" s="365" t="s">
        <v>1007</v>
      </c>
      <c r="E74" s="299" t="s">
        <v>980</v>
      </c>
      <c r="F74" s="299">
        <v>645</v>
      </c>
      <c r="G74" s="299">
        <v>662</v>
      </c>
      <c r="H74" s="361">
        <v>634.5</v>
      </c>
      <c r="I74" s="361" t="s">
        <v>1008</v>
      </c>
      <c r="J74" s="297" t="s">
        <v>951</v>
      </c>
      <c r="K74" s="361">
        <f>F74-H74</f>
        <v>10.5</v>
      </c>
      <c r="L74" s="362">
        <f t="shared" ref="L74" si="68">(H74*N74)*0.07%</f>
        <v>399.73500000000007</v>
      </c>
      <c r="M74" s="363">
        <f t="shared" ref="M74" si="69">(K74*N74)-L74</f>
        <v>9050.2649999999994</v>
      </c>
      <c r="N74" s="361">
        <v>900</v>
      </c>
      <c r="O74" s="297" t="s">
        <v>537</v>
      </c>
      <c r="P74" s="298">
        <v>44979</v>
      </c>
      <c r="Q74" s="200"/>
      <c r="R74" s="203" t="s">
        <v>538</v>
      </c>
      <c r="S74" s="197"/>
      <c r="T74" s="197"/>
      <c r="U74" s="197"/>
      <c r="V74" s="197"/>
      <c r="W74" s="197"/>
      <c r="X74" s="197"/>
      <c r="Y74" s="197"/>
      <c r="Z74" s="197"/>
      <c r="AA74" s="197"/>
      <c r="AB74" s="197"/>
      <c r="AC74" s="197"/>
      <c r="AD74" s="197"/>
      <c r="AE74" s="197"/>
      <c r="AF74" s="230"/>
      <c r="AG74" s="229"/>
      <c r="AH74" s="200"/>
      <c r="AI74" s="200"/>
      <c r="AJ74" s="230"/>
      <c r="AK74" s="230"/>
      <c r="AL74" s="230"/>
    </row>
    <row r="75" spans="1:38" s="198" customFormat="1" ht="12.75" customHeight="1">
      <c r="A75" s="201"/>
      <c r="B75" s="375">
        <v>44979</v>
      </c>
      <c r="C75" s="235"/>
      <c r="D75" s="235" t="s">
        <v>1037</v>
      </c>
      <c r="E75" s="201" t="s">
        <v>539</v>
      </c>
      <c r="F75" s="201" t="s">
        <v>1038</v>
      </c>
      <c r="G75" s="201">
        <v>150.5</v>
      </c>
      <c r="H75" s="202"/>
      <c r="I75" s="202">
        <v>160</v>
      </c>
      <c r="J75" s="226" t="s">
        <v>540</v>
      </c>
      <c r="K75" s="202"/>
      <c r="L75" s="218"/>
      <c r="M75" s="219"/>
      <c r="N75" s="202"/>
      <c r="O75" s="226"/>
      <c r="P75" s="199"/>
      <c r="Q75" s="200"/>
      <c r="R75" s="203"/>
      <c r="S75" s="197"/>
      <c r="T75" s="197"/>
      <c r="U75" s="197"/>
      <c r="V75" s="197"/>
      <c r="W75" s="197"/>
      <c r="X75" s="197"/>
      <c r="Y75" s="197"/>
      <c r="Z75" s="197"/>
      <c r="AA75" s="197"/>
      <c r="AB75" s="197"/>
      <c r="AC75" s="197"/>
      <c r="AD75" s="197"/>
      <c r="AE75" s="197"/>
      <c r="AF75" s="230"/>
      <c r="AG75" s="229"/>
      <c r="AH75" s="200"/>
      <c r="AI75" s="200"/>
      <c r="AJ75" s="230"/>
      <c r="AK75" s="230"/>
      <c r="AL75" s="230"/>
    </row>
    <row r="76" spans="1:38" s="198" customFormat="1" ht="12.75" customHeight="1">
      <c r="A76" s="201"/>
      <c r="B76" s="375">
        <v>44979</v>
      </c>
      <c r="C76" s="235"/>
      <c r="D76" s="235" t="s">
        <v>1039</v>
      </c>
      <c r="E76" s="201" t="s">
        <v>539</v>
      </c>
      <c r="F76" s="201" t="s">
        <v>1040</v>
      </c>
      <c r="G76" s="201">
        <v>1380</v>
      </c>
      <c r="H76" s="202"/>
      <c r="I76" s="202" t="s">
        <v>1041</v>
      </c>
      <c r="J76" s="226" t="s">
        <v>540</v>
      </c>
      <c r="K76" s="202"/>
      <c r="L76" s="218"/>
      <c r="M76" s="219"/>
      <c r="N76" s="202"/>
      <c r="O76" s="226"/>
      <c r="P76" s="199"/>
      <c r="Q76" s="200"/>
      <c r="R76" s="203"/>
      <c r="S76" s="197"/>
      <c r="T76" s="197"/>
      <c r="U76" s="197"/>
      <c r="V76" s="197"/>
      <c r="W76" s="197"/>
      <c r="X76" s="197"/>
      <c r="Y76" s="197"/>
      <c r="Z76" s="197"/>
      <c r="AA76" s="197"/>
      <c r="AB76" s="197"/>
      <c r="AC76" s="197"/>
      <c r="AD76" s="197"/>
      <c r="AE76" s="197"/>
      <c r="AF76" s="230"/>
      <c r="AG76" s="229"/>
      <c r="AH76" s="200"/>
      <c r="AI76" s="200"/>
      <c r="AJ76" s="230"/>
      <c r="AK76" s="230"/>
      <c r="AL76" s="230"/>
    </row>
    <row r="77" spans="1:38" s="198" customFormat="1" ht="12.75" customHeight="1">
      <c r="A77" s="201"/>
      <c r="B77" s="375">
        <v>44979</v>
      </c>
      <c r="C77" s="235"/>
      <c r="D77" s="235" t="s">
        <v>1043</v>
      </c>
      <c r="E77" s="201" t="s">
        <v>539</v>
      </c>
      <c r="F77" s="201" t="s">
        <v>1044</v>
      </c>
      <c r="G77" s="201">
        <v>2380</v>
      </c>
      <c r="H77" s="202"/>
      <c r="I77" s="202" t="s">
        <v>1045</v>
      </c>
      <c r="J77" s="226" t="s">
        <v>540</v>
      </c>
      <c r="K77" s="202"/>
      <c r="L77" s="218"/>
      <c r="M77" s="219"/>
      <c r="N77" s="202"/>
      <c r="O77" s="226"/>
      <c r="P77" s="199"/>
      <c r="Q77" s="200"/>
      <c r="R77" s="203"/>
      <c r="S77" s="197"/>
      <c r="T77" s="197"/>
      <c r="U77" s="197"/>
      <c r="V77" s="197"/>
      <c r="W77" s="197"/>
      <c r="X77" s="197"/>
      <c r="Y77" s="197"/>
      <c r="Z77" s="197"/>
      <c r="AA77" s="197"/>
      <c r="AB77" s="197"/>
      <c r="AC77" s="197"/>
      <c r="AD77" s="197"/>
      <c r="AE77" s="197"/>
      <c r="AF77" s="230"/>
      <c r="AG77" s="229"/>
      <c r="AH77" s="200"/>
      <c r="AI77" s="200"/>
      <c r="AJ77" s="230"/>
      <c r="AK77" s="230"/>
      <c r="AL77" s="230"/>
    </row>
    <row r="78" spans="1:38" s="198" customFormat="1" ht="12.75" customHeight="1">
      <c r="A78" s="201"/>
      <c r="B78" s="375">
        <v>44979</v>
      </c>
      <c r="C78" s="235"/>
      <c r="D78" s="235" t="s">
        <v>977</v>
      </c>
      <c r="E78" s="201" t="s">
        <v>539</v>
      </c>
      <c r="F78" s="201" t="s">
        <v>1048</v>
      </c>
      <c r="G78" s="201">
        <v>1320</v>
      </c>
      <c r="H78" s="202"/>
      <c r="I78" s="202" t="s">
        <v>1049</v>
      </c>
      <c r="J78" s="226" t="s">
        <v>540</v>
      </c>
      <c r="K78" s="202"/>
      <c r="L78" s="218"/>
      <c r="M78" s="219"/>
      <c r="N78" s="202"/>
      <c r="O78" s="226"/>
      <c r="P78" s="199"/>
      <c r="Q78" s="200"/>
      <c r="R78" s="203"/>
      <c r="S78" s="197"/>
      <c r="T78" s="197"/>
      <c r="U78" s="197"/>
      <c r="V78" s="197"/>
      <c r="W78" s="197"/>
      <c r="X78" s="197"/>
      <c r="Y78" s="197"/>
      <c r="Z78" s="197"/>
      <c r="AA78" s="197"/>
      <c r="AB78" s="197"/>
      <c r="AC78" s="197"/>
      <c r="AD78" s="197"/>
      <c r="AE78" s="197"/>
      <c r="AF78" s="230"/>
      <c r="AG78" s="229"/>
      <c r="AH78" s="200"/>
      <c r="AI78" s="200"/>
      <c r="AJ78" s="230"/>
      <c r="AK78" s="230"/>
      <c r="AL78" s="230"/>
    </row>
    <row r="79" spans="1:38" s="198" customFormat="1" ht="12.75" customHeight="1">
      <c r="A79" s="201"/>
      <c r="B79" s="375">
        <v>44979</v>
      </c>
      <c r="C79" s="235"/>
      <c r="D79" s="235" t="s">
        <v>1050</v>
      </c>
      <c r="E79" s="201" t="s">
        <v>980</v>
      </c>
      <c r="F79" s="201" t="s">
        <v>1051</v>
      </c>
      <c r="G79" s="201">
        <v>84.7</v>
      </c>
      <c r="H79" s="202"/>
      <c r="I79" s="202" t="s">
        <v>1052</v>
      </c>
      <c r="J79" s="226" t="s">
        <v>540</v>
      </c>
      <c r="K79" s="202"/>
      <c r="L79" s="218"/>
      <c r="M79" s="219"/>
      <c r="N79" s="202"/>
      <c r="O79" s="226"/>
      <c r="P79" s="199"/>
      <c r="Q79" s="200"/>
      <c r="R79" s="203"/>
      <c r="S79" s="197"/>
      <c r="T79" s="197"/>
      <c r="U79" s="197"/>
      <c r="V79" s="197"/>
      <c r="W79" s="197"/>
      <c r="X79" s="197"/>
      <c r="Y79" s="197"/>
      <c r="Z79" s="197"/>
      <c r="AA79" s="197"/>
      <c r="AB79" s="197"/>
      <c r="AC79" s="197"/>
      <c r="AD79" s="197"/>
      <c r="AE79" s="197"/>
      <c r="AF79" s="230"/>
      <c r="AG79" s="229"/>
      <c r="AH79" s="200"/>
      <c r="AI79" s="200"/>
      <c r="AJ79" s="230"/>
      <c r="AK79" s="230"/>
      <c r="AL79" s="230"/>
    </row>
    <row r="80" spans="1:38" s="198" customFormat="1" ht="12.75" customHeight="1">
      <c r="A80" s="201"/>
      <c r="B80" s="199"/>
      <c r="C80" s="235"/>
      <c r="D80" s="235"/>
      <c r="E80" s="201"/>
      <c r="F80" s="201"/>
      <c r="G80" s="201"/>
      <c r="H80" s="202"/>
      <c r="I80" s="202"/>
      <c r="J80" s="226"/>
      <c r="K80" s="235"/>
      <c r="L80" s="201"/>
      <c r="M80" s="201"/>
      <c r="N80" s="201"/>
      <c r="O80" s="202"/>
      <c r="P80" s="202"/>
      <c r="Q80" s="200"/>
      <c r="R80" s="203"/>
      <c r="S80" s="197"/>
      <c r="T80" s="197"/>
      <c r="U80" s="197"/>
      <c r="V80" s="197"/>
      <c r="W80" s="197"/>
      <c r="X80" s="197"/>
      <c r="Y80" s="197"/>
      <c r="Z80" s="197"/>
      <c r="AA80" s="197"/>
      <c r="AB80" s="197"/>
      <c r="AC80" s="197"/>
      <c r="AD80" s="197"/>
      <c r="AE80" s="197"/>
      <c r="AF80" s="230"/>
      <c r="AG80" s="229"/>
      <c r="AH80" s="200"/>
      <c r="AI80" s="200"/>
      <c r="AJ80" s="230"/>
      <c r="AK80" s="230"/>
      <c r="AL80" s="230"/>
    </row>
    <row r="81" spans="1:38" ht="38.25" customHeight="1">
      <c r="A81" s="137" t="s">
        <v>559</v>
      </c>
      <c r="B81" s="137"/>
      <c r="C81" s="137"/>
      <c r="D81" s="137"/>
      <c r="E81" s="138"/>
      <c r="F81" s="102"/>
      <c r="G81" s="102"/>
      <c r="H81" s="102"/>
      <c r="I81" s="102"/>
      <c r="J81" s="1"/>
      <c r="K81" s="6"/>
      <c r="L81" s="6"/>
      <c r="M81" s="6"/>
      <c r="N81" s="1"/>
      <c r="O81" s="1"/>
      <c r="P81" s="41"/>
      <c r="Q81" s="41"/>
      <c r="R81" s="6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41"/>
      <c r="AG81" s="41"/>
      <c r="AH81" s="41"/>
      <c r="AI81" s="41"/>
      <c r="AJ81" s="41"/>
      <c r="AK81" s="41"/>
      <c r="AL81" s="41"/>
    </row>
    <row r="82" spans="1:38" ht="38.25">
      <c r="A82" s="94" t="s">
        <v>16</v>
      </c>
      <c r="B82" s="94" t="s">
        <v>514</v>
      </c>
      <c r="C82" s="94"/>
      <c r="D82" s="95" t="s">
        <v>525</v>
      </c>
      <c r="E82" s="94" t="s">
        <v>526</v>
      </c>
      <c r="F82" s="94" t="s">
        <v>527</v>
      </c>
      <c r="G82" s="94" t="s">
        <v>547</v>
      </c>
      <c r="H82" s="94" t="s">
        <v>529</v>
      </c>
      <c r="I82" s="94" t="s">
        <v>530</v>
      </c>
      <c r="J82" s="93" t="s">
        <v>531</v>
      </c>
      <c r="K82" s="93" t="s">
        <v>560</v>
      </c>
      <c r="L82" s="96" t="s">
        <v>533</v>
      </c>
      <c r="M82" s="136" t="s">
        <v>556</v>
      </c>
      <c r="N82" s="94" t="s">
        <v>557</v>
      </c>
      <c r="O82" s="94" t="s">
        <v>535</v>
      </c>
      <c r="P82" s="95" t="s">
        <v>536</v>
      </c>
      <c r="Q82" s="41"/>
      <c r="R82" s="6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41"/>
      <c r="AG82" s="41"/>
      <c r="AH82" s="41"/>
      <c r="AI82" s="41"/>
      <c r="AJ82" s="41"/>
      <c r="AK82" s="41"/>
      <c r="AL82" s="41"/>
    </row>
    <row r="83" spans="1:38" s="198" customFormat="1" ht="15.6" customHeight="1">
      <c r="A83" s="357">
        <v>1</v>
      </c>
      <c r="B83" s="351">
        <v>44951</v>
      </c>
      <c r="C83" s="322"/>
      <c r="D83" s="322" t="s">
        <v>886</v>
      </c>
      <c r="E83" s="323" t="s">
        <v>539</v>
      </c>
      <c r="F83" s="323">
        <v>0.95</v>
      </c>
      <c r="G83" s="323">
        <v>0.2</v>
      </c>
      <c r="H83" s="324">
        <v>0.95</v>
      </c>
      <c r="I83" s="325" t="s">
        <v>887</v>
      </c>
      <c r="J83" s="326" t="s">
        <v>902</v>
      </c>
      <c r="K83" s="324">
        <f t="shared" ref="K83" si="70">H83-F83</f>
        <v>0</v>
      </c>
      <c r="L83" s="327">
        <v>100</v>
      </c>
      <c r="M83" s="328">
        <f t="shared" ref="M83" si="71">(K83*N83)-L83</f>
        <v>-100</v>
      </c>
      <c r="N83" s="324">
        <v>5700</v>
      </c>
      <c r="O83" s="326" t="s">
        <v>658</v>
      </c>
      <c r="P83" s="329">
        <v>44958</v>
      </c>
      <c r="Q83" s="197"/>
      <c r="R83" s="203" t="s">
        <v>538</v>
      </c>
      <c r="S83" s="197"/>
      <c r="T83" s="197"/>
      <c r="U83" s="197"/>
      <c r="V83" s="197"/>
      <c r="W83" s="197"/>
      <c r="X83" s="203"/>
      <c r="Y83" s="197"/>
      <c r="Z83" s="197"/>
      <c r="AA83" s="197"/>
      <c r="AB83" s="197"/>
      <c r="AC83" s="197"/>
      <c r="AD83" s="203"/>
      <c r="AE83" s="197"/>
      <c r="AF83" s="197"/>
      <c r="AG83" s="197"/>
      <c r="AH83" s="197"/>
      <c r="AI83" s="197"/>
      <c r="AJ83" s="203"/>
      <c r="AK83" s="197"/>
      <c r="AL83" s="197"/>
    </row>
    <row r="84" spans="1:38" s="198" customFormat="1" ht="15.6" customHeight="1">
      <c r="A84" s="418">
        <v>2</v>
      </c>
      <c r="B84" s="411">
        <v>44953</v>
      </c>
      <c r="C84" s="330"/>
      <c r="D84" s="330" t="s">
        <v>889</v>
      </c>
      <c r="E84" s="331" t="s">
        <v>539</v>
      </c>
      <c r="F84" s="331">
        <v>107.5</v>
      </c>
      <c r="G84" s="331"/>
      <c r="H84" s="331">
        <v>202.5</v>
      </c>
      <c r="I84" s="352"/>
      <c r="J84" s="399" t="s">
        <v>903</v>
      </c>
      <c r="K84" s="331">
        <f>H84-F84</f>
        <v>95</v>
      </c>
      <c r="L84" s="353">
        <v>100</v>
      </c>
      <c r="M84" s="409">
        <v>850</v>
      </c>
      <c r="N84" s="331">
        <v>50</v>
      </c>
      <c r="O84" s="399" t="s">
        <v>537</v>
      </c>
      <c r="P84" s="401">
        <v>44958</v>
      </c>
      <c r="Q84" s="197"/>
      <c r="R84" s="203" t="s">
        <v>801</v>
      </c>
      <c r="S84" s="197"/>
      <c r="T84" s="197"/>
      <c r="U84" s="197"/>
      <c r="V84" s="197"/>
      <c r="W84" s="197"/>
      <c r="X84" s="203"/>
      <c r="Y84" s="197"/>
      <c r="Z84" s="197"/>
      <c r="AA84" s="197"/>
      <c r="AB84" s="197"/>
      <c r="AC84" s="197"/>
      <c r="AD84" s="203"/>
      <c r="AE84" s="197"/>
      <c r="AF84" s="197"/>
      <c r="AG84" s="197"/>
      <c r="AH84" s="197"/>
      <c r="AI84" s="197"/>
      <c r="AJ84" s="203"/>
      <c r="AK84" s="197"/>
      <c r="AL84" s="197"/>
    </row>
    <row r="85" spans="1:38" s="198" customFormat="1" ht="15.6" customHeight="1">
      <c r="A85" s="419"/>
      <c r="B85" s="419"/>
      <c r="C85" s="330"/>
      <c r="D85" s="330" t="s">
        <v>890</v>
      </c>
      <c r="E85" s="331" t="s">
        <v>539</v>
      </c>
      <c r="F85" s="331">
        <v>77.5</v>
      </c>
      <c r="G85" s="331"/>
      <c r="H85" s="331">
        <v>3.5</v>
      </c>
      <c r="I85" s="352"/>
      <c r="J85" s="400"/>
      <c r="K85" s="331">
        <f>H85-F85</f>
        <v>-74</v>
      </c>
      <c r="L85" s="353">
        <v>100</v>
      </c>
      <c r="M85" s="410"/>
      <c r="N85" s="331">
        <v>50</v>
      </c>
      <c r="O85" s="400"/>
      <c r="P85" s="402"/>
      <c r="Q85" s="197"/>
      <c r="R85" s="203"/>
      <c r="S85" s="197"/>
      <c r="T85" s="197"/>
      <c r="U85" s="197"/>
      <c r="V85" s="197"/>
      <c r="W85" s="197"/>
      <c r="X85" s="203"/>
      <c r="Y85" s="197"/>
      <c r="Z85" s="197"/>
      <c r="AA85" s="197"/>
      <c r="AB85" s="197"/>
      <c r="AC85" s="197"/>
      <c r="AD85" s="203"/>
      <c r="AE85" s="197"/>
      <c r="AF85" s="197"/>
      <c r="AG85" s="197"/>
      <c r="AH85" s="197"/>
      <c r="AI85" s="197"/>
      <c r="AJ85" s="203"/>
      <c r="AK85" s="197"/>
      <c r="AL85" s="197"/>
    </row>
    <row r="86" spans="1:38" s="198" customFormat="1" ht="15.6" customHeight="1">
      <c r="A86" s="354">
        <v>3</v>
      </c>
      <c r="B86" s="355">
        <v>44958</v>
      </c>
      <c r="C86" s="330"/>
      <c r="D86" s="330" t="s">
        <v>904</v>
      </c>
      <c r="E86" s="331" t="s">
        <v>539</v>
      </c>
      <c r="F86" s="331">
        <v>96</v>
      </c>
      <c r="G86" s="331">
        <v>18</v>
      </c>
      <c r="H86" s="331">
        <v>147.5</v>
      </c>
      <c r="I86" s="352" t="s">
        <v>905</v>
      </c>
      <c r="J86" s="350" t="s">
        <v>906</v>
      </c>
      <c r="K86" s="331">
        <f>H86-F86</f>
        <v>51.5</v>
      </c>
      <c r="L86" s="353">
        <v>100</v>
      </c>
      <c r="M86" s="356">
        <v>2475</v>
      </c>
      <c r="N86" s="331">
        <v>50</v>
      </c>
      <c r="O86" s="297" t="s">
        <v>537</v>
      </c>
      <c r="P86" s="298">
        <v>44958</v>
      </c>
      <c r="Q86" s="197"/>
      <c r="R86" s="203" t="s">
        <v>538</v>
      </c>
      <c r="S86" s="197"/>
      <c r="T86" s="197"/>
      <c r="U86" s="197"/>
      <c r="V86" s="197"/>
      <c r="W86" s="197"/>
      <c r="X86" s="203"/>
      <c r="Y86" s="197"/>
      <c r="Z86" s="197"/>
      <c r="AA86" s="197"/>
      <c r="AB86" s="197"/>
      <c r="AC86" s="197"/>
      <c r="AD86" s="203"/>
      <c r="AE86" s="197"/>
      <c r="AF86" s="197"/>
      <c r="AG86" s="197"/>
      <c r="AH86" s="197"/>
      <c r="AI86" s="197"/>
      <c r="AJ86" s="203"/>
      <c r="AK86" s="197"/>
      <c r="AL86" s="197"/>
    </row>
    <row r="87" spans="1:38" s="198" customFormat="1" ht="15.6" customHeight="1">
      <c r="A87" s="354">
        <v>4</v>
      </c>
      <c r="B87" s="355">
        <v>44960</v>
      </c>
      <c r="C87" s="330"/>
      <c r="D87" s="330" t="s">
        <v>912</v>
      </c>
      <c r="E87" s="331" t="s">
        <v>539</v>
      </c>
      <c r="F87" s="331">
        <v>41</v>
      </c>
      <c r="G87" s="331">
        <v>24</v>
      </c>
      <c r="H87" s="331">
        <v>46</v>
      </c>
      <c r="I87" s="352" t="s">
        <v>913</v>
      </c>
      <c r="J87" s="350" t="s">
        <v>927</v>
      </c>
      <c r="K87" s="331">
        <f>H87-F87</f>
        <v>5</v>
      </c>
      <c r="L87" s="353">
        <v>100</v>
      </c>
      <c r="M87" s="356">
        <f>(K87*N87)-100</f>
        <v>1150</v>
      </c>
      <c r="N87" s="331">
        <v>250</v>
      </c>
      <c r="O87" s="297" t="s">
        <v>537</v>
      </c>
      <c r="P87" s="298">
        <v>44965</v>
      </c>
      <c r="Q87" s="197"/>
      <c r="R87" s="203" t="s">
        <v>538</v>
      </c>
      <c r="S87" s="197"/>
      <c r="T87" s="197"/>
      <c r="U87" s="197"/>
      <c r="V87" s="197"/>
      <c r="W87" s="197"/>
      <c r="X87" s="203"/>
      <c r="Y87" s="197"/>
      <c r="Z87" s="197"/>
      <c r="AA87" s="197"/>
      <c r="AB87" s="197"/>
      <c r="AC87" s="197"/>
      <c r="AD87" s="203"/>
      <c r="AE87" s="197"/>
      <c r="AF87" s="197"/>
      <c r="AG87" s="197"/>
      <c r="AH87" s="197"/>
      <c r="AI87" s="197"/>
      <c r="AJ87" s="203"/>
      <c r="AK87" s="197"/>
      <c r="AL87" s="197"/>
    </row>
    <row r="88" spans="1:38" s="198" customFormat="1" ht="15.6" customHeight="1">
      <c r="A88" s="354">
        <v>5</v>
      </c>
      <c r="B88" s="355">
        <v>44966</v>
      </c>
      <c r="C88" s="330"/>
      <c r="D88" s="330" t="s">
        <v>928</v>
      </c>
      <c r="E88" s="331" t="s">
        <v>539</v>
      </c>
      <c r="F88" s="331">
        <v>6.4</v>
      </c>
      <c r="G88" s="331">
        <v>3</v>
      </c>
      <c r="H88" s="331">
        <v>7.7</v>
      </c>
      <c r="I88" s="352" t="s">
        <v>929</v>
      </c>
      <c r="J88" s="350" t="s">
        <v>942</v>
      </c>
      <c r="K88" s="331">
        <f>H88-F88</f>
        <v>1.2999999999999998</v>
      </c>
      <c r="L88" s="353">
        <v>100</v>
      </c>
      <c r="M88" s="356">
        <f>(K88*N88)-100</f>
        <v>1199.9999999999998</v>
      </c>
      <c r="N88" s="331">
        <v>1000</v>
      </c>
      <c r="O88" s="297" t="s">
        <v>537</v>
      </c>
      <c r="P88" s="298">
        <v>44971</v>
      </c>
      <c r="Q88" s="1"/>
      <c r="R88" s="203" t="s">
        <v>538</v>
      </c>
      <c r="S88" s="1"/>
      <c r="T88" s="1"/>
      <c r="U88" s="1"/>
      <c r="V88" s="1"/>
      <c r="W88" s="1"/>
      <c r="X88" s="6"/>
      <c r="Y88" s="1"/>
      <c r="Z88" s="1"/>
      <c r="AA88" s="1"/>
      <c r="AB88" s="1"/>
      <c r="AC88" s="1"/>
      <c r="AD88" s="6"/>
      <c r="AE88" s="1"/>
      <c r="AF88" s="1"/>
      <c r="AG88" s="1"/>
      <c r="AH88" s="197"/>
      <c r="AI88" s="197"/>
      <c r="AJ88" s="203"/>
      <c r="AK88" s="197"/>
      <c r="AL88" s="197"/>
    </row>
    <row r="89" spans="1:38" s="198" customFormat="1" ht="15.6" customHeight="1">
      <c r="A89" s="354">
        <v>6</v>
      </c>
      <c r="B89" s="355">
        <v>44970</v>
      </c>
      <c r="C89" s="330"/>
      <c r="D89" s="330" t="s">
        <v>935</v>
      </c>
      <c r="E89" s="331" t="s">
        <v>539</v>
      </c>
      <c r="F89" s="331">
        <v>75</v>
      </c>
      <c r="G89" s="331">
        <v>35</v>
      </c>
      <c r="H89" s="331">
        <v>95</v>
      </c>
      <c r="I89" s="352" t="s">
        <v>936</v>
      </c>
      <c r="J89" s="350" t="s">
        <v>943</v>
      </c>
      <c r="K89" s="331">
        <f t="shared" ref="K89:K90" si="72">H89-F89</f>
        <v>20</v>
      </c>
      <c r="L89" s="353">
        <v>100</v>
      </c>
      <c r="M89" s="356">
        <f t="shared" ref="M89:M90" si="73">(K89*N89)-100</f>
        <v>900</v>
      </c>
      <c r="N89" s="331">
        <v>50</v>
      </c>
      <c r="O89" s="297" t="s">
        <v>537</v>
      </c>
      <c r="P89" s="298">
        <v>44971</v>
      </c>
      <c r="Q89" s="1"/>
      <c r="R89" s="203" t="s">
        <v>538</v>
      </c>
      <c r="S89" s="1"/>
      <c r="T89" s="1"/>
      <c r="U89" s="1"/>
      <c r="V89" s="1"/>
      <c r="W89" s="1"/>
      <c r="X89" s="6"/>
      <c r="Y89" s="1"/>
      <c r="Z89" s="1"/>
      <c r="AA89" s="1"/>
      <c r="AB89" s="1"/>
      <c r="AC89" s="1"/>
      <c r="AD89" s="6"/>
      <c r="AE89" s="1"/>
      <c r="AF89" s="1"/>
      <c r="AG89" s="1"/>
      <c r="AH89" s="197"/>
      <c r="AI89" s="197"/>
      <c r="AJ89" s="203"/>
      <c r="AK89" s="197"/>
      <c r="AL89" s="197"/>
    </row>
    <row r="90" spans="1:38" s="198" customFormat="1" ht="15.6" customHeight="1">
      <c r="A90" s="354">
        <v>7</v>
      </c>
      <c r="B90" s="355">
        <v>44970</v>
      </c>
      <c r="C90" s="330"/>
      <c r="D90" s="330" t="s">
        <v>937</v>
      </c>
      <c r="E90" s="331" t="s">
        <v>539</v>
      </c>
      <c r="F90" s="331">
        <v>29.5</v>
      </c>
      <c r="G90" s="331">
        <v>9</v>
      </c>
      <c r="H90" s="331">
        <v>38</v>
      </c>
      <c r="I90" s="352" t="s">
        <v>938</v>
      </c>
      <c r="J90" s="350" t="s">
        <v>944</v>
      </c>
      <c r="K90" s="331">
        <f t="shared" si="72"/>
        <v>8.5</v>
      </c>
      <c r="L90" s="353">
        <v>100</v>
      </c>
      <c r="M90" s="356">
        <f t="shared" si="73"/>
        <v>2025</v>
      </c>
      <c r="N90" s="331">
        <v>250</v>
      </c>
      <c r="O90" s="297" t="s">
        <v>537</v>
      </c>
      <c r="P90" s="298">
        <v>44971</v>
      </c>
      <c r="Q90" s="1"/>
      <c r="R90" s="203" t="s">
        <v>538</v>
      </c>
      <c r="S90" s="1"/>
      <c r="T90" s="1"/>
      <c r="U90" s="1"/>
      <c r="V90" s="1"/>
      <c r="W90" s="1"/>
      <c r="X90" s="6"/>
      <c r="Y90" s="1"/>
      <c r="Z90" s="1"/>
      <c r="AA90" s="1"/>
      <c r="AB90" s="1"/>
      <c r="AC90" s="1"/>
      <c r="AD90" s="6"/>
      <c r="AE90" s="1"/>
      <c r="AF90" s="1"/>
      <c r="AG90" s="1"/>
      <c r="AH90" s="197"/>
      <c r="AI90" s="197"/>
      <c r="AJ90" s="203"/>
      <c r="AK90" s="197"/>
      <c r="AL90" s="197"/>
    </row>
    <row r="91" spans="1:38" s="276" customFormat="1" ht="15.6" customHeight="1">
      <c r="A91" s="366">
        <v>8</v>
      </c>
      <c r="B91" s="367">
        <v>44971</v>
      </c>
      <c r="C91" s="368"/>
      <c r="D91" s="368" t="s">
        <v>946</v>
      </c>
      <c r="E91" s="269" t="s">
        <v>539</v>
      </c>
      <c r="F91" s="269">
        <v>19</v>
      </c>
      <c r="G91" s="269">
        <v>9</v>
      </c>
      <c r="H91" s="369">
        <v>16</v>
      </c>
      <c r="I91" s="370" t="s">
        <v>947</v>
      </c>
      <c r="J91" s="371" t="s">
        <v>956</v>
      </c>
      <c r="K91" s="372">
        <f t="shared" ref="K91" si="74">H91-F91</f>
        <v>-3</v>
      </c>
      <c r="L91" s="373">
        <v>100</v>
      </c>
      <c r="M91" s="374">
        <f t="shared" ref="M91" si="75">(K91*N91)-100</f>
        <v>-1750</v>
      </c>
      <c r="N91" s="372">
        <v>550</v>
      </c>
      <c r="O91" s="267" t="s">
        <v>549</v>
      </c>
      <c r="P91" s="268">
        <v>44973</v>
      </c>
      <c r="Q91" s="1"/>
      <c r="R91" s="203" t="s">
        <v>538</v>
      </c>
      <c r="S91" s="1"/>
      <c r="T91" s="1"/>
      <c r="U91" s="1"/>
      <c r="V91" s="1"/>
      <c r="W91" s="1"/>
      <c r="X91" s="6"/>
      <c r="Y91" s="1"/>
      <c r="Z91" s="1"/>
      <c r="AA91" s="1"/>
      <c r="AB91" s="1"/>
      <c r="AC91" s="1"/>
      <c r="AD91" s="6"/>
      <c r="AE91" s="1"/>
      <c r="AF91" s="1"/>
      <c r="AG91" s="1"/>
      <c r="AH91" s="275"/>
      <c r="AI91" s="275"/>
      <c r="AJ91" s="360"/>
      <c r="AK91" s="275"/>
      <c r="AL91" s="275"/>
    </row>
    <row r="92" spans="1:38" s="276" customFormat="1" ht="15.6" customHeight="1">
      <c r="A92" s="366">
        <v>9</v>
      </c>
      <c r="B92" s="367">
        <v>44972</v>
      </c>
      <c r="C92" s="368"/>
      <c r="D92" s="368" t="s">
        <v>952</v>
      </c>
      <c r="E92" s="269" t="s">
        <v>539</v>
      </c>
      <c r="F92" s="269">
        <v>55</v>
      </c>
      <c r="G92" s="269">
        <v>17</v>
      </c>
      <c r="H92" s="369">
        <v>7</v>
      </c>
      <c r="I92" s="370" t="s">
        <v>953</v>
      </c>
      <c r="J92" s="371" t="s">
        <v>965</v>
      </c>
      <c r="K92" s="372">
        <f t="shared" ref="K92" si="76">H92-F92</f>
        <v>-48</v>
      </c>
      <c r="L92" s="373">
        <v>100</v>
      </c>
      <c r="M92" s="374">
        <f t="shared" ref="M92" si="77">(K92*N92)-100</f>
        <v>-2500</v>
      </c>
      <c r="N92" s="372">
        <v>50</v>
      </c>
      <c r="O92" s="267" t="s">
        <v>549</v>
      </c>
      <c r="P92" s="268">
        <v>44973</v>
      </c>
      <c r="Q92" s="1"/>
      <c r="R92" s="203" t="s">
        <v>538</v>
      </c>
      <c r="S92" s="1"/>
      <c r="T92" s="1"/>
      <c r="U92" s="1"/>
      <c r="V92" s="1"/>
      <c r="W92" s="1"/>
      <c r="X92" s="6"/>
      <c r="Y92" s="1"/>
      <c r="Z92" s="1"/>
      <c r="AA92" s="1"/>
      <c r="AB92" s="1"/>
      <c r="AC92" s="1"/>
      <c r="AD92" s="6"/>
      <c r="AE92" s="1"/>
      <c r="AF92" s="1"/>
      <c r="AG92" s="1"/>
      <c r="AH92" s="275"/>
      <c r="AI92" s="275"/>
      <c r="AJ92" s="360"/>
      <c r="AK92" s="275"/>
      <c r="AL92" s="275"/>
    </row>
    <row r="93" spans="1:38" s="276" customFormat="1" ht="15.6" customHeight="1">
      <c r="A93" s="415">
        <v>10</v>
      </c>
      <c r="B93" s="417">
        <v>44977</v>
      </c>
      <c r="C93" s="255"/>
      <c r="D93" s="255" t="s">
        <v>986</v>
      </c>
      <c r="E93" s="256" t="s">
        <v>539</v>
      </c>
      <c r="F93" s="256" t="s">
        <v>987</v>
      </c>
      <c r="G93" s="256"/>
      <c r="H93" s="256"/>
      <c r="I93" s="376"/>
      <c r="J93" s="405" t="s">
        <v>540</v>
      </c>
      <c r="K93" s="256"/>
      <c r="L93" s="377"/>
      <c r="M93" s="403"/>
      <c r="N93" s="256">
        <v>50</v>
      </c>
      <c r="O93" s="405"/>
      <c r="P93" s="407"/>
      <c r="Q93" s="1"/>
      <c r="R93" s="203" t="s">
        <v>801</v>
      </c>
      <c r="S93" s="1"/>
      <c r="T93" s="1"/>
      <c r="U93" s="1"/>
      <c r="V93" s="1"/>
      <c r="W93" s="1"/>
      <c r="X93" s="6"/>
      <c r="Y93" s="1"/>
      <c r="Z93" s="1"/>
      <c r="AA93" s="1"/>
      <c r="AB93" s="1"/>
      <c r="AC93" s="1"/>
      <c r="AD93" s="6"/>
      <c r="AE93" s="1"/>
      <c r="AF93" s="1"/>
      <c r="AG93" s="1"/>
      <c r="AH93" s="275"/>
      <c r="AI93" s="275"/>
      <c r="AJ93" s="360"/>
      <c r="AK93" s="275"/>
      <c r="AL93" s="275"/>
    </row>
    <row r="94" spans="1:38" s="276" customFormat="1" ht="15.6" customHeight="1">
      <c r="A94" s="416"/>
      <c r="B94" s="416"/>
      <c r="C94" s="255"/>
      <c r="D94" s="255" t="s">
        <v>989</v>
      </c>
      <c r="E94" s="256" t="s">
        <v>980</v>
      </c>
      <c r="F94" s="256" t="s">
        <v>988</v>
      </c>
      <c r="G94" s="256"/>
      <c r="H94" s="256"/>
      <c r="I94" s="376"/>
      <c r="J94" s="406"/>
      <c r="K94" s="256"/>
      <c r="L94" s="377"/>
      <c r="M94" s="404"/>
      <c r="N94" s="256">
        <v>50</v>
      </c>
      <c r="O94" s="406"/>
      <c r="P94" s="408"/>
      <c r="Q94" s="1"/>
      <c r="R94" s="203" t="s">
        <v>801</v>
      </c>
      <c r="S94" s="1"/>
      <c r="T94" s="1"/>
      <c r="U94" s="1"/>
      <c r="V94" s="1"/>
      <c r="W94" s="1"/>
      <c r="X94" s="6"/>
      <c r="Y94" s="1"/>
      <c r="Z94" s="1"/>
      <c r="AA94" s="1"/>
      <c r="AB94" s="1"/>
      <c r="AC94" s="1"/>
      <c r="AD94" s="6"/>
      <c r="AE94" s="1"/>
      <c r="AF94" s="1"/>
      <c r="AG94" s="1"/>
      <c r="AH94" s="275"/>
      <c r="AI94" s="275"/>
      <c r="AJ94" s="360"/>
      <c r="AK94" s="275"/>
      <c r="AL94" s="275"/>
    </row>
    <row r="95" spans="1:38" s="276" customFormat="1" ht="15.6" customHeight="1">
      <c r="A95" s="380">
        <v>11</v>
      </c>
      <c r="B95" s="379">
        <v>44978</v>
      </c>
      <c r="C95" s="255"/>
      <c r="D95" s="255" t="s">
        <v>1009</v>
      </c>
      <c r="E95" s="256" t="s">
        <v>539</v>
      </c>
      <c r="F95" s="256" t="s">
        <v>1010</v>
      </c>
      <c r="G95" s="256">
        <v>32</v>
      </c>
      <c r="H95" s="256"/>
      <c r="I95" s="376" t="s">
        <v>1011</v>
      </c>
      <c r="J95" s="246" t="s">
        <v>540</v>
      </c>
      <c r="K95" s="256"/>
      <c r="L95" s="377"/>
      <c r="M95" s="378"/>
      <c r="N95" s="256"/>
      <c r="O95" s="246"/>
      <c r="P95" s="244"/>
      <c r="Q95" s="1"/>
      <c r="R95" s="203" t="s">
        <v>801</v>
      </c>
      <c r="S95" s="1"/>
      <c r="T95" s="1"/>
      <c r="U95" s="1"/>
      <c r="V95" s="1"/>
      <c r="W95" s="1"/>
      <c r="X95" s="6"/>
      <c r="Y95" s="1"/>
      <c r="Z95" s="1"/>
      <c r="AA95" s="1"/>
      <c r="AB95" s="1"/>
      <c r="AC95" s="1"/>
      <c r="AD95" s="6"/>
      <c r="AE95" s="1"/>
      <c r="AF95" s="1"/>
      <c r="AG95" s="1"/>
      <c r="AH95" s="275"/>
      <c r="AI95" s="275"/>
      <c r="AJ95" s="360"/>
      <c r="AK95" s="275"/>
      <c r="AL95" s="275"/>
    </row>
    <row r="96" spans="1:38" s="276" customFormat="1" ht="15.6" customHeight="1">
      <c r="A96" s="380"/>
      <c r="B96" s="381">
        <v>44979</v>
      </c>
      <c r="C96" s="382"/>
      <c r="D96" s="382" t="s">
        <v>1042</v>
      </c>
      <c r="E96" s="372" t="s">
        <v>539</v>
      </c>
      <c r="F96" s="372">
        <v>72</v>
      </c>
      <c r="G96" s="372">
        <v>32</v>
      </c>
      <c r="H96" s="372">
        <v>32</v>
      </c>
      <c r="I96" s="383" t="s">
        <v>936</v>
      </c>
      <c r="J96" s="371" t="s">
        <v>965</v>
      </c>
      <c r="K96" s="372">
        <f t="shared" ref="K96" si="78">H96-F96</f>
        <v>-40</v>
      </c>
      <c r="L96" s="373">
        <v>100</v>
      </c>
      <c r="M96" s="374">
        <f t="shared" ref="M96" si="79">(K96*N96)-100</f>
        <v>-2100</v>
      </c>
      <c r="N96" s="372">
        <v>50</v>
      </c>
      <c r="O96" s="267" t="s">
        <v>549</v>
      </c>
      <c r="P96" s="268">
        <v>44979</v>
      </c>
      <c r="Q96" s="1"/>
      <c r="R96" s="203"/>
      <c r="S96" s="1"/>
      <c r="T96" s="1"/>
      <c r="U96" s="1"/>
      <c r="V96" s="1"/>
      <c r="W96" s="1"/>
      <c r="X96" s="6"/>
      <c r="Y96" s="1"/>
      <c r="Z96" s="1"/>
      <c r="AA96" s="1"/>
      <c r="AB96" s="1"/>
      <c r="AC96" s="1"/>
      <c r="AD96" s="6"/>
      <c r="AE96" s="1"/>
      <c r="AF96" s="1"/>
      <c r="AG96" s="1"/>
      <c r="AH96" s="275"/>
      <c r="AI96" s="275"/>
      <c r="AJ96" s="360"/>
      <c r="AK96" s="275"/>
      <c r="AL96" s="275"/>
    </row>
    <row r="97" spans="1:38" s="276" customFormat="1" ht="15.6" customHeight="1">
      <c r="A97" s="380"/>
      <c r="B97" s="375">
        <v>44979</v>
      </c>
      <c r="C97" s="255"/>
      <c r="D97" s="255" t="s">
        <v>1046</v>
      </c>
      <c r="E97" s="256" t="s">
        <v>539</v>
      </c>
      <c r="F97" s="256" t="s">
        <v>1010</v>
      </c>
      <c r="G97" s="256">
        <v>28</v>
      </c>
      <c r="H97" s="256"/>
      <c r="I97" s="376" t="s">
        <v>1047</v>
      </c>
      <c r="J97" s="246" t="s">
        <v>540</v>
      </c>
      <c r="K97" s="256"/>
      <c r="L97" s="377"/>
      <c r="M97" s="378"/>
      <c r="N97" s="256"/>
      <c r="O97" s="246"/>
      <c r="P97" s="244"/>
      <c r="Q97" s="1"/>
      <c r="R97" s="203"/>
      <c r="S97" s="1"/>
      <c r="T97" s="1"/>
      <c r="U97" s="1"/>
      <c r="V97" s="1"/>
      <c r="W97" s="1"/>
      <c r="X97" s="6"/>
      <c r="Y97" s="1"/>
      <c r="Z97" s="1"/>
      <c r="AA97" s="1"/>
      <c r="AB97" s="1"/>
      <c r="AC97" s="1"/>
      <c r="AD97" s="6"/>
      <c r="AE97" s="1"/>
      <c r="AF97" s="1"/>
      <c r="AG97" s="1"/>
      <c r="AH97" s="275"/>
      <c r="AI97" s="275"/>
      <c r="AJ97" s="360"/>
      <c r="AK97" s="275"/>
      <c r="AL97" s="275"/>
    </row>
    <row r="98" spans="1:38" s="276" customFormat="1" ht="15.6" customHeight="1">
      <c r="A98" s="380"/>
      <c r="B98" s="380"/>
      <c r="C98" s="255"/>
      <c r="D98" s="255"/>
      <c r="E98" s="256"/>
      <c r="F98" s="256"/>
      <c r="G98" s="256"/>
      <c r="H98" s="256"/>
      <c r="I98" s="376"/>
      <c r="J98" s="246"/>
      <c r="K98" s="256"/>
      <c r="L98" s="377"/>
      <c r="M98" s="378"/>
      <c r="N98" s="256"/>
      <c r="O98" s="246"/>
      <c r="P98" s="244"/>
      <c r="Q98" s="1"/>
      <c r="R98" s="203"/>
      <c r="S98" s="1"/>
      <c r="T98" s="1"/>
      <c r="U98" s="1"/>
      <c r="V98" s="1"/>
      <c r="W98" s="1"/>
      <c r="X98" s="6"/>
      <c r="Y98" s="1"/>
      <c r="Z98" s="1"/>
      <c r="AA98" s="1"/>
      <c r="AB98" s="1"/>
      <c r="AC98" s="1"/>
      <c r="AD98" s="6"/>
      <c r="AE98" s="1"/>
      <c r="AF98" s="1"/>
      <c r="AG98" s="1"/>
      <c r="AH98" s="275"/>
      <c r="AI98" s="275"/>
      <c r="AJ98" s="360"/>
      <c r="AK98" s="275"/>
      <c r="AL98" s="275"/>
    </row>
    <row r="99" spans="1:38" s="198" customFormat="1" ht="15.6" customHeight="1">
      <c r="A99" s="285"/>
      <c r="B99" s="244"/>
      <c r="C99" s="235"/>
      <c r="D99" s="235"/>
      <c r="E99" s="201"/>
      <c r="F99" s="201"/>
      <c r="G99" s="201"/>
      <c r="H99" s="202"/>
      <c r="I99" s="286"/>
      <c r="J99" s="226"/>
      <c r="K99" s="202"/>
      <c r="L99" s="218"/>
      <c r="M99" s="219"/>
      <c r="N99" s="202"/>
      <c r="O99" s="226"/>
      <c r="P99" s="199"/>
      <c r="Q99" s="1"/>
      <c r="R99" s="6"/>
      <c r="S99" s="1"/>
      <c r="T99" s="1"/>
      <c r="U99" s="1"/>
      <c r="V99" s="1"/>
      <c r="W99" s="1"/>
      <c r="X99" s="6"/>
      <c r="Y99" s="1"/>
      <c r="Z99" s="1"/>
      <c r="AA99" s="1"/>
      <c r="AB99" s="1"/>
      <c r="AC99" s="1"/>
      <c r="AD99" s="6"/>
      <c r="AE99" s="1"/>
      <c r="AF99" s="1"/>
      <c r="AG99" s="1"/>
      <c r="AH99" s="197"/>
      <c r="AI99" s="197"/>
      <c r="AJ99" s="203"/>
      <c r="AK99" s="197"/>
      <c r="AL99" s="197"/>
    </row>
    <row r="100" spans="1:38" s="198" customFormat="1" ht="15.6" customHeight="1">
      <c r="A100" s="314"/>
      <c r="B100" s="229"/>
      <c r="C100" s="200"/>
      <c r="D100" s="200"/>
      <c r="E100" s="230"/>
      <c r="F100" s="230"/>
      <c r="G100" s="230"/>
      <c r="H100" s="315"/>
      <c r="I100" s="316"/>
      <c r="J100" s="281"/>
      <c r="K100" s="315"/>
      <c r="L100" s="317"/>
      <c r="M100" s="318"/>
      <c r="N100" s="315"/>
      <c r="O100" s="281"/>
      <c r="P100" s="229"/>
      <c r="Q100" s="1"/>
      <c r="R100" s="6"/>
      <c r="S100" s="1"/>
      <c r="T100" s="1"/>
      <c r="U100" s="1"/>
      <c r="V100" s="1"/>
      <c r="W100" s="1"/>
      <c r="X100" s="6"/>
      <c r="Y100" s="1"/>
      <c r="Z100" s="1"/>
      <c r="AA100" s="1"/>
      <c r="AB100" s="1"/>
      <c r="AC100" s="1"/>
      <c r="AD100" s="6"/>
      <c r="AE100" s="1"/>
      <c r="AF100" s="1"/>
      <c r="AG100" s="1"/>
      <c r="AH100" s="197"/>
      <c r="AI100" s="197"/>
      <c r="AJ100" s="203"/>
      <c r="AK100" s="197"/>
      <c r="AL100" s="197"/>
    </row>
    <row r="101" spans="1:38" ht="38.25" customHeight="1">
      <c r="A101" s="92" t="s">
        <v>561</v>
      </c>
      <c r="B101" s="139"/>
      <c r="C101" s="139"/>
      <c r="D101" s="140"/>
      <c r="E101" s="124"/>
      <c r="F101" s="6"/>
      <c r="G101" s="6"/>
      <c r="H101" s="125"/>
      <c r="I101" s="141"/>
      <c r="J101" s="1"/>
      <c r="K101" s="6"/>
      <c r="L101" s="6"/>
      <c r="M101" s="6"/>
      <c r="N101" s="1"/>
      <c r="O101" s="1"/>
      <c r="Q101" s="1"/>
      <c r="R101" s="6"/>
      <c r="S101" s="1"/>
      <c r="T101" s="1"/>
      <c r="U101" s="1"/>
      <c r="V101" s="1"/>
      <c r="W101" s="1"/>
      <c r="X101" s="6"/>
      <c r="Y101" s="1"/>
      <c r="Z101" s="1"/>
      <c r="AA101" s="1"/>
      <c r="AB101" s="1"/>
      <c r="AC101" s="1"/>
      <c r="AD101" s="6"/>
      <c r="AE101" s="1"/>
      <c r="AF101" s="1"/>
      <c r="AG101" s="1"/>
      <c r="AH101" s="1"/>
      <c r="AI101" s="1"/>
      <c r="AJ101" s="6"/>
      <c r="AK101" s="1"/>
    </row>
    <row r="102" spans="1:38" s="198" customFormat="1" ht="38.25">
      <c r="A102" s="93" t="s">
        <v>16</v>
      </c>
      <c r="B102" s="94" t="s">
        <v>514</v>
      </c>
      <c r="C102" s="94"/>
      <c r="D102" s="95" t="s">
        <v>525</v>
      </c>
      <c r="E102" s="94" t="s">
        <v>526</v>
      </c>
      <c r="F102" s="94" t="s">
        <v>527</v>
      </c>
      <c r="G102" s="94" t="s">
        <v>528</v>
      </c>
      <c r="H102" s="94" t="s">
        <v>529</v>
      </c>
      <c r="I102" s="94" t="s">
        <v>530</v>
      </c>
      <c r="J102" s="93" t="s">
        <v>531</v>
      </c>
      <c r="K102" s="128" t="s">
        <v>548</v>
      </c>
      <c r="L102" s="129" t="s">
        <v>533</v>
      </c>
      <c r="M102" s="96" t="s">
        <v>534</v>
      </c>
      <c r="N102" s="94" t="s">
        <v>535</v>
      </c>
      <c r="O102" s="95" t="s">
        <v>536</v>
      </c>
      <c r="P102" s="94" t="s">
        <v>765</v>
      </c>
      <c r="Q102" s="197"/>
      <c r="R102" s="6"/>
      <c r="S102" s="197"/>
      <c r="T102" s="197"/>
      <c r="U102" s="197"/>
      <c r="V102" s="197"/>
      <c r="W102" s="197"/>
      <c r="X102" s="197"/>
      <c r="Y102" s="197"/>
      <c r="Z102" s="197"/>
      <c r="AA102" s="197"/>
      <c r="AB102" s="197"/>
      <c r="AC102" s="197"/>
      <c r="AD102" s="197"/>
      <c r="AE102" s="197"/>
      <c r="AF102" s="197"/>
      <c r="AG102" s="197"/>
      <c r="AH102" s="197"/>
      <c r="AI102" s="197"/>
      <c r="AJ102" s="197"/>
      <c r="AK102" s="197"/>
      <c r="AL102" s="197"/>
    </row>
    <row r="103" spans="1:38" ht="14.25" customHeight="1">
      <c r="A103" s="257">
        <v>1</v>
      </c>
      <c r="B103" s="258">
        <v>44840</v>
      </c>
      <c r="C103" s="255"/>
      <c r="D103" s="255" t="s">
        <v>838</v>
      </c>
      <c r="E103" s="256" t="s">
        <v>539</v>
      </c>
      <c r="F103" s="256" t="s">
        <v>839</v>
      </c>
      <c r="G103" s="256">
        <v>1220</v>
      </c>
      <c r="H103" s="256"/>
      <c r="I103" s="256" t="s">
        <v>840</v>
      </c>
      <c r="J103" s="226" t="s">
        <v>540</v>
      </c>
      <c r="K103" s="202"/>
      <c r="L103" s="218"/>
      <c r="M103" s="219"/>
      <c r="N103" s="202"/>
      <c r="O103" s="226"/>
      <c r="P103" s="199"/>
      <c r="Q103" s="197"/>
      <c r="R103" s="197" t="s">
        <v>538</v>
      </c>
      <c r="S103" s="41"/>
      <c r="T103" s="1"/>
      <c r="U103" s="1"/>
      <c r="V103" s="1"/>
      <c r="W103" s="1"/>
      <c r="X103" s="1"/>
      <c r="Y103" s="1"/>
      <c r="Z103" s="1"/>
      <c r="AA103" s="41"/>
      <c r="AB103" s="41"/>
      <c r="AC103" s="41"/>
      <c r="AD103" s="41"/>
      <c r="AE103" s="41"/>
      <c r="AF103" s="41"/>
      <c r="AG103" s="41"/>
      <c r="AH103" s="41"/>
      <c r="AI103" s="41"/>
      <c r="AJ103" s="41"/>
      <c r="AK103" s="41"/>
      <c r="AL103" s="41"/>
    </row>
    <row r="104" spans="1:38" ht="12.75" customHeight="1">
      <c r="A104" s="256"/>
      <c r="B104" s="254"/>
      <c r="C104" s="255"/>
      <c r="D104" s="255"/>
      <c r="E104" s="256"/>
      <c r="F104" s="256"/>
      <c r="G104" s="256"/>
      <c r="H104" s="256"/>
      <c r="I104" s="256"/>
      <c r="J104" s="226"/>
      <c r="K104" s="202"/>
      <c r="L104" s="218"/>
      <c r="M104" s="219"/>
      <c r="N104" s="202"/>
      <c r="O104" s="226"/>
      <c r="P104" s="199"/>
      <c r="R104" s="6"/>
      <c r="S104" s="1"/>
      <c r="T104" s="1"/>
      <c r="U104" s="1"/>
      <c r="V104" s="1"/>
      <c r="W104" s="1"/>
      <c r="X104" s="1"/>
      <c r="Y104" s="1"/>
    </row>
    <row r="105" spans="1:38" ht="12.75" customHeight="1">
      <c r="A105" s="109" t="s">
        <v>541</v>
      </c>
      <c r="B105" s="109"/>
      <c r="C105" s="109"/>
      <c r="D105" s="109"/>
      <c r="E105" s="41"/>
      <c r="F105" s="116" t="s">
        <v>543</v>
      </c>
      <c r="G105" s="54"/>
      <c r="H105" s="54"/>
      <c r="I105" s="54"/>
      <c r="J105" s="6"/>
      <c r="K105" s="132"/>
      <c r="L105" s="133"/>
      <c r="M105" s="6"/>
      <c r="N105" s="99"/>
      <c r="O105" s="142"/>
      <c r="P105" s="1"/>
      <c r="Q105" s="1"/>
      <c r="R105" s="6"/>
      <c r="S105" s="1"/>
      <c r="T105" s="1"/>
      <c r="U105" s="1"/>
      <c r="V105" s="1"/>
      <c r="W105" s="1"/>
      <c r="X105" s="1"/>
      <c r="Y105" s="1"/>
      <c r="Z105" s="1"/>
    </row>
    <row r="106" spans="1:38" ht="12.75" customHeight="1">
      <c r="A106" s="115" t="s">
        <v>542</v>
      </c>
      <c r="B106" s="109"/>
      <c r="C106" s="109"/>
      <c r="D106" s="109"/>
      <c r="E106" s="6"/>
      <c r="F106" s="116" t="s">
        <v>545</v>
      </c>
      <c r="G106" s="6"/>
      <c r="H106" s="6" t="s">
        <v>761</v>
      </c>
      <c r="I106" s="6"/>
      <c r="J106" s="1"/>
      <c r="K106" s="6"/>
      <c r="L106" s="6"/>
      <c r="M106" s="6"/>
      <c r="N106" s="1"/>
      <c r="O106" s="1"/>
      <c r="Q106" s="1"/>
      <c r="R106" s="6"/>
      <c r="S106" s="1"/>
      <c r="T106" s="1"/>
      <c r="U106" s="1"/>
      <c r="V106" s="1"/>
      <c r="W106" s="1"/>
      <c r="X106" s="1"/>
      <c r="Y106" s="1"/>
      <c r="Z106" s="1"/>
    </row>
    <row r="107" spans="1:38" ht="12.75" customHeight="1">
      <c r="A107" s="115"/>
      <c r="B107" s="109"/>
      <c r="C107" s="109"/>
      <c r="D107" s="109"/>
      <c r="E107" s="6"/>
      <c r="F107" s="116"/>
      <c r="G107" s="6"/>
      <c r="H107" s="6"/>
      <c r="I107" s="6"/>
      <c r="J107" s="1"/>
      <c r="K107" s="6"/>
      <c r="L107" s="6"/>
      <c r="M107" s="6"/>
      <c r="N107" s="1"/>
      <c r="O107" s="1"/>
      <c r="Q107" s="1"/>
      <c r="R107" s="54"/>
      <c r="S107" s="1"/>
      <c r="T107" s="1"/>
      <c r="U107" s="1"/>
      <c r="V107" s="1"/>
      <c r="W107" s="1"/>
      <c r="X107" s="1"/>
      <c r="Y107" s="1"/>
      <c r="Z107" s="1"/>
    </row>
    <row r="108" spans="1:38" ht="12.75" customHeight="1">
      <c r="A108" s="115"/>
      <c r="B108" s="109"/>
      <c r="C108" s="109"/>
      <c r="D108" s="109"/>
      <c r="E108" s="6"/>
      <c r="F108" s="116"/>
      <c r="G108" s="54"/>
      <c r="H108" s="41"/>
      <c r="I108" s="54"/>
      <c r="J108" s="6"/>
      <c r="K108" s="132"/>
      <c r="L108" s="133"/>
      <c r="M108" s="6"/>
      <c r="N108" s="99"/>
      <c r="O108" s="134"/>
      <c r="P108" s="1"/>
      <c r="Q108" s="1"/>
      <c r="R108" s="6"/>
      <c r="S108" s="1"/>
      <c r="T108" s="1"/>
      <c r="U108" s="1"/>
      <c r="V108" s="1"/>
      <c r="W108" s="1"/>
      <c r="X108" s="1"/>
      <c r="Y108" s="1"/>
      <c r="Z108" s="1"/>
    </row>
    <row r="109" spans="1:38" ht="12.75" customHeight="1">
      <c r="A109" s="54"/>
      <c r="B109" s="98"/>
      <c r="C109" s="98"/>
      <c r="D109" s="41"/>
      <c r="E109" s="54"/>
      <c r="F109" s="54"/>
      <c r="G109" s="54"/>
      <c r="H109" s="41"/>
      <c r="I109" s="54"/>
      <c r="J109" s="6"/>
      <c r="K109" s="132"/>
      <c r="L109" s="133"/>
      <c r="M109" s="6"/>
      <c r="N109" s="99"/>
      <c r="O109" s="134"/>
      <c r="P109" s="1"/>
      <c r="Q109" s="1"/>
      <c r="R109" s="6"/>
      <c r="S109" s="1"/>
      <c r="T109" s="1"/>
      <c r="U109" s="1"/>
      <c r="V109" s="1"/>
      <c r="W109" s="1"/>
      <c r="X109" s="1"/>
      <c r="Y109" s="1"/>
      <c r="Z109" s="1"/>
    </row>
    <row r="110" spans="1:38" ht="38.25" customHeight="1">
      <c r="A110" s="41"/>
      <c r="B110" s="143" t="s">
        <v>562</v>
      </c>
      <c r="C110" s="143"/>
      <c r="D110" s="143"/>
      <c r="E110" s="143"/>
      <c r="F110" s="6"/>
      <c r="G110" s="6"/>
      <c r="H110" s="126"/>
      <c r="I110" s="6"/>
      <c r="J110" s="126"/>
      <c r="K110" s="127"/>
      <c r="L110" s="6"/>
      <c r="M110" s="6"/>
      <c r="N110" s="1"/>
      <c r="O110" s="1"/>
      <c r="P110" s="1"/>
      <c r="Q110" s="1"/>
      <c r="R110" s="6"/>
      <c r="S110" s="1"/>
      <c r="T110" s="1"/>
      <c r="U110" s="1"/>
      <c r="V110" s="1"/>
      <c r="W110" s="1"/>
      <c r="X110" s="1"/>
      <c r="Y110" s="1"/>
      <c r="Z110" s="1"/>
    </row>
    <row r="111" spans="1:38" ht="12.75" customHeight="1">
      <c r="A111" s="93" t="s">
        <v>16</v>
      </c>
      <c r="B111" s="94" t="s">
        <v>514</v>
      </c>
      <c r="C111" s="94"/>
      <c r="D111" s="95" t="s">
        <v>525</v>
      </c>
      <c r="E111" s="94" t="s">
        <v>526</v>
      </c>
      <c r="F111" s="94" t="s">
        <v>527</v>
      </c>
      <c r="G111" s="94" t="s">
        <v>563</v>
      </c>
      <c r="H111" s="94" t="s">
        <v>564</v>
      </c>
      <c r="I111" s="94" t="s">
        <v>530</v>
      </c>
      <c r="J111" s="144" t="s">
        <v>531</v>
      </c>
      <c r="K111" s="94" t="s">
        <v>532</v>
      </c>
      <c r="L111" s="94" t="s">
        <v>565</v>
      </c>
      <c r="M111" s="94" t="s">
        <v>535</v>
      </c>
      <c r="N111" s="95" t="s">
        <v>536</v>
      </c>
      <c r="O111" s="1"/>
      <c r="P111" s="1"/>
      <c r="Q111" s="1"/>
      <c r="R111" s="6"/>
      <c r="S111" s="1"/>
      <c r="T111" s="1"/>
      <c r="U111" s="1"/>
      <c r="V111" s="1"/>
      <c r="W111" s="1"/>
      <c r="X111" s="1"/>
      <c r="Y111" s="1"/>
      <c r="Z111" s="1"/>
    </row>
    <row r="112" spans="1:38" ht="12.75" customHeight="1">
      <c r="A112" s="145">
        <v>1</v>
      </c>
      <c r="B112" s="146">
        <v>41579</v>
      </c>
      <c r="C112" s="146"/>
      <c r="D112" s="147" t="s">
        <v>566</v>
      </c>
      <c r="E112" s="148" t="s">
        <v>567</v>
      </c>
      <c r="F112" s="149">
        <v>82</v>
      </c>
      <c r="G112" s="148" t="s">
        <v>568</v>
      </c>
      <c r="H112" s="148">
        <v>100</v>
      </c>
      <c r="I112" s="150">
        <v>100</v>
      </c>
      <c r="J112" s="151" t="s">
        <v>569</v>
      </c>
      <c r="K112" s="152">
        <f t="shared" ref="K112:K164" si="80">H112-F112</f>
        <v>18</v>
      </c>
      <c r="L112" s="153">
        <f t="shared" ref="L112:L164" si="81">K112/F112</f>
        <v>0.21951219512195122</v>
      </c>
      <c r="M112" s="148" t="s">
        <v>537</v>
      </c>
      <c r="N112" s="154">
        <v>42657</v>
      </c>
      <c r="O112" s="1"/>
      <c r="P112" s="1"/>
      <c r="Q112" s="1"/>
      <c r="R112" s="6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>
      <c r="A113" s="145">
        <v>2</v>
      </c>
      <c r="B113" s="146">
        <v>41794</v>
      </c>
      <c r="C113" s="146"/>
      <c r="D113" s="147" t="s">
        <v>570</v>
      </c>
      <c r="E113" s="148" t="s">
        <v>539</v>
      </c>
      <c r="F113" s="149">
        <v>257</v>
      </c>
      <c r="G113" s="148" t="s">
        <v>568</v>
      </c>
      <c r="H113" s="148">
        <v>300</v>
      </c>
      <c r="I113" s="150">
        <v>300</v>
      </c>
      <c r="J113" s="151" t="s">
        <v>569</v>
      </c>
      <c r="K113" s="152">
        <f t="shared" si="80"/>
        <v>43</v>
      </c>
      <c r="L113" s="153">
        <f t="shared" si="81"/>
        <v>0.16731517509727625</v>
      </c>
      <c r="M113" s="148" t="s">
        <v>537</v>
      </c>
      <c r="N113" s="154">
        <v>41822</v>
      </c>
      <c r="O113" s="1"/>
      <c r="P113" s="1"/>
      <c r="Q113" s="1"/>
      <c r="R113" s="6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>
      <c r="A114" s="145">
        <v>3</v>
      </c>
      <c r="B114" s="146">
        <v>41828</v>
      </c>
      <c r="C114" s="146"/>
      <c r="D114" s="147" t="s">
        <v>571</v>
      </c>
      <c r="E114" s="148" t="s">
        <v>539</v>
      </c>
      <c r="F114" s="149">
        <v>393</v>
      </c>
      <c r="G114" s="148" t="s">
        <v>568</v>
      </c>
      <c r="H114" s="148">
        <v>468</v>
      </c>
      <c r="I114" s="150">
        <v>468</v>
      </c>
      <c r="J114" s="151" t="s">
        <v>569</v>
      </c>
      <c r="K114" s="152">
        <f t="shared" si="80"/>
        <v>75</v>
      </c>
      <c r="L114" s="153">
        <f t="shared" si="81"/>
        <v>0.19083969465648856</v>
      </c>
      <c r="M114" s="148" t="s">
        <v>537</v>
      </c>
      <c r="N114" s="154">
        <v>41863</v>
      </c>
      <c r="O114" s="1"/>
      <c r="P114" s="1"/>
      <c r="Q114" s="1"/>
      <c r="R114" s="6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>
      <c r="A115" s="145">
        <v>4</v>
      </c>
      <c r="B115" s="146">
        <v>41857</v>
      </c>
      <c r="C115" s="146"/>
      <c r="D115" s="147" t="s">
        <v>572</v>
      </c>
      <c r="E115" s="148" t="s">
        <v>539</v>
      </c>
      <c r="F115" s="149">
        <v>205</v>
      </c>
      <c r="G115" s="148" t="s">
        <v>568</v>
      </c>
      <c r="H115" s="148">
        <v>275</v>
      </c>
      <c r="I115" s="150">
        <v>250</v>
      </c>
      <c r="J115" s="151" t="s">
        <v>569</v>
      </c>
      <c r="K115" s="152">
        <f t="shared" si="80"/>
        <v>70</v>
      </c>
      <c r="L115" s="153">
        <f t="shared" si="81"/>
        <v>0.34146341463414637</v>
      </c>
      <c r="M115" s="148" t="s">
        <v>537</v>
      </c>
      <c r="N115" s="154">
        <v>41962</v>
      </c>
      <c r="O115" s="1"/>
      <c r="P115" s="1"/>
      <c r="Q115" s="1"/>
      <c r="R115" s="6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>
      <c r="A116" s="145">
        <v>5</v>
      </c>
      <c r="B116" s="146">
        <v>41886</v>
      </c>
      <c r="C116" s="146"/>
      <c r="D116" s="147" t="s">
        <v>573</v>
      </c>
      <c r="E116" s="148" t="s">
        <v>539</v>
      </c>
      <c r="F116" s="149">
        <v>162</v>
      </c>
      <c r="G116" s="148" t="s">
        <v>568</v>
      </c>
      <c r="H116" s="148">
        <v>190</v>
      </c>
      <c r="I116" s="150">
        <v>190</v>
      </c>
      <c r="J116" s="151" t="s">
        <v>569</v>
      </c>
      <c r="K116" s="152">
        <f t="shared" si="80"/>
        <v>28</v>
      </c>
      <c r="L116" s="153">
        <f t="shared" si="81"/>
        <v>0.1728395061728395</v>
      </c>
      <c r="M116" s="148" t="s">
        <v>537</v>
      </c>
      <c r="N116" s="154">
        <v>42006</v>
      </c>
      <c r="O116" s="1"/>
      <c r="P116" s="1"/>
      <c r="Q116" s="1"/>
      <c r="R116" s="6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>
      <c r="A117" s="145">
        <v>6</v>
      </c>
      <c r="B117" s="146">
        <v>41886</v>
      </c>
      <c r="C117" s="146"/>
      <c r="D117" s="147" t="s">
        <v>574</v>
      </c>
      <c r="E117" s="148" t="s">
        <v>539</v>
      </c>
      <c r="F117" s="149">
        <v>75</v>
      </c>
      <c r="G117" s="148" t="s">
        <v>568</v>
      </c>
      <c r="H117" s="148">
        <v>91.5</v>
      </c>
      <c r="I117" s="150" t="s">
        <v>575</v>
      </c>
      <c r="J117" s="151" t="s">
        <v>576</v>
      </c>
      <c r="K117" s="152">
        <f t="shared" si="80"/>
        <v>16.5</v>
      </c>
      <c r="L117" s="153">
        <f t="shared" si="81"/>
        <v>0.22</v>
      </c>
      <c r="M117" s="148" t="s">
        <v>537</v>
      </c>
      <c r="N117" s="154">
        <v>41954</v>
      </c>
      <c r="O117" s="1"/>
      <c r="P117" s="1"/>
      <c r="Q117" s="1"/>
      <c r="R117" s="6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>
      <c r="A118" s="145">
        <v>7</v>
      </c>
      <c r="B118" s="146">
        <v>41913</v>
      </c>
      <c r="C118" s="146"/>
      <c r="D118" s="147" t="s">
        <v>577</v>
      </c>
      <c r="E118" s="148" t="s">
        <v>539</v>
      </c>
      <c r="F118" s="149">
        <v>850</v>
      </c>
      <c r="G118" s="148" t="s">
        <v>568</v>
      </c>
      <c r="H118" s="148">
        <v>982.5</v>
      </c>
      <c r="I118" s="150">
        <v>1050</v>
      </c>
      <c r="J118" s="151" t="s">
        <v>578</v>
      </c>
      <c r="K118" s="152">
        <f t="shared" si="80"/>
        <v>132.5</v>
      </c>
      <c r="L118" s="153">
        <f t="shared" si="81"/>
        <v>0.15588235294117647</v>
      </c>
      <c r="M118" s="148" t="s">
        <v>537</v>
      </c>
      <c r="N118" s="154">
        <v>42039</v>
      </c>
      <c r="O118" s="1"/>
      <c r="P118" s="1"/>
      <c r="Q118" s="1"/>
      <c r="R118" s="6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>
      <c r="A119" s="145">
        <v>8</v>
      </c>
      <c r="B119" s="146">
        <v>41913</v>
      </c>
      <c r="C119" s="146"/>
      <c r="D119" s="147" t="s">
        <v>579</v>
      </c>
      <c r="E119" s="148" t="s">
        <v>539</v>
      </c>
      <c r="F119" s="149">
        <v>475</v>
      </c>
      <c r="G119" s="148" t="s">
        <v>568</v>
      </c>
      <c r="H119" s="148">
        <v>515</v>
      </c>
      <c r="I119" s="150">
        <v>600</v>
      </c>
      <c r="J119" s="151" t="s">
        <v>580</v>
      </c>
      <c r="K119" s="152">
        <f t="shared" si="80"/>
        <v>40</v>
      </c>
      <c r="L119" s="153">
        <f t="shared" si="81"/>
        <v>8.4210526315789472E-2</v>
      </c>
      <c r="M119" s="148" t="s">
        <v>537</v>
      </c>
      <c r="N119" s="154">
        <v>41939</v>
      </c>
      <c r="O119" s="1"/>
      <c r="P119" s="1"/>
      <c r="Q119" s="1"/>
      <c r="R119" s="6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>
      <c r="A120" s="145">
        <v>9</v>
      </c>
      <c r="B120" s="146">
        <v>41913</v>
      </c>
      <c r="C120" s="146"/>
      <c r="D120" s="147" t="s">
        <v>581</v>
      </c>
      <c r="E120" s="148" t="s">
        <v>539</v>
      </c>
      <c r="F120" s="149">
        <v>86</v>
      </c>
      <c r="G120" s="148" t="s">
        <v>568</v>
      </c>
      <c r="H120" s="148">
        <v>99</v>
      </c>
      <c r="I120" s="150">
        <v>140</v>
      </c>
      <c r="J120" s="151" t="s">
        <v>582</v>
      </c>
      <c r="K120" s="152">
        <f t="shared" si="80"/>
        <v>13</v>
      </c>
      <c r="L120" s="153">
        <f t="shared" si="81"/>
        <v>0.15116279069767441</v>
      </c>
      <c r="M120" s="148" t="s">
        <v>537</v>
      </c>
      <c r="N120" s="154">
        <v>41939</v>
      </c>
      <c r="O120" s="1"/>
      <c r="P120" s="1"/>
      <c r="Q120" s="1"/>
      <c r="R120" s="6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>
      <c r="A121" s="145">
        <v>10</v>
      </c>
      <c r="B121" s="146">
        <v>41926</v>
      </c>
      <c r="C121" s="146"/>
      <c r="D121" s="147" t="s">
        <v>583</v>
      </c>
      <c r="E121" s="148" t="s">
        <v>539</v>
      </c>
      <c r="F121" s="149">
        <v>496.6</v>
      </c>
      <c r="G121" s="148" t="s">
        <v>568</v>
      </c>
      <c r="H121" s="148">
        <v>621</v>
      </c>
      <c r="I121" s="150">
        <v>580</v>
      </c>
      <c r="J121" s="151" t="s">
        <v>569</v>
      </c>
      <c r="K121" s="152">
        <f t="shared" si="80"/>
        <v>124.39999999999998</v>
      </c>
      <c r="L121" s="153">
        <f t="shared" si="81"/>
        <v>0.25050342327829234</v>
      </c>
      <c r="M121" s="148" t="s">
        <v>537</v>
      </c>
      <c r="N121" s="154">
        <v>42605</v>
      </c>
      <c r="O121" s="1"/>
      <c r="P121" s="1"/>
      <c r="Q121" s="1"/>
      <c r="R121" s="6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>
      <c r="A122" s="145">
        <v>11</v>
      </c>
      <c r="B122" s="146">
        <v>41926</v>
      </c>
      <c r="C122" s="146"/>
      <c r="D122" s="147" t="s">
        <v>584</v>
      </c>
      <c r="E122" s="148" t="s">
        <v>539</v>
      </c>
      <c r="F122" s="149">
        <v>2481.9</v>
      </c>
      <c r="G122" s="148" t="s">
        <v>568</v>
      </c>
      <c r="H122" s="148">
        <v>2840</v>
      </c>
      <c r="I122" s="150">
        <v>2870</v>
      </c>
      <c r="J122" s="151" t="s">
        <v>585</v>
      </c>
      <c r="K122" s="152">
        <f t="shared" si="80"/>
        <v>358.09999999999991</v>
      </c>
      <c r="L122" s="153">
        <f t="shared" si="81"/>
        <v>0.14428462065353154</v>
      </c>
      <c r="M122" s="148" t="s">
        <v>537</v>
      </c>
      <c r="N122" s="154">
        <v>42017</v>
      </c>
      <c r="O122" s="1"/>
      <c r="P122" s="1"/>
      <c r="Q122" s="1"/>
      <c r="R122" s="6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>
      <c r="A123" s="145">
        <v>12</v>
      </c>
      <c r="B123" s="146">
        <v>41928</v>
      </c>
      <c r="C123" s="146"/>
      <c r="D123" s="147" t="s">
        <v>586</v>
      </c>
      <c r="E123" s="148" t="s">
        <v>539</v>
      </c>
      <c r="F123" s="149">
        <v>84.5</v>
      </c>
      <c r="G123" s="148" t="s">
        <v>568</v>
      </c>
      <c r="H123" s="148">
        <v>93</v>
      </c>
      <c r="I123" s="150">
        <v>110</v>
      </c>
      <c r="J123" s="151" t="s">
        <v>587</v>
      </c>
      <c r="K123" s="152">
        <f t="shared" si="80"/>
        <v>8.5</v>
      </c>
      <c r="L123" s="153">
        <f t="shared" si="81"/>
        <v>0.10059171597633136</v>
      </c>
      <c r="M123" s="148" t="s">
        <v>537</v>
      </c>
      <c r="N123" s="154">
        <v>41939</v>
      </c>
      <c r="O123" s="1"/>
      <c r="P123" s="1"/>
      <c r="Q123" s="1"/>
      <c r="R123" s="6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>
      <c r="A124" s="145">
        <v>13</v>
      </c>
      <c r="B124" s="146">
        <v>41928</v>
      </c>
      <c r="C124" s="146"/>
      <c r="D124" s="147" t="s">
        <v>588</v>
      </c>
      <c r="E124" s="148" t="s">
        <v>539</v>
      </c>
      <c r="F124" s="149">
        <v>401</v>
      </c>
      <c r="G124" s="148" t="s">
        <v>568</v>
      </c>
      <c r="H124" s="148">
        <v>428</v>
      </c>
      <c r="I124" s="150">
        <v>450</v>
      </c>
      <c r="J124" s="151" t="s">
        <v>589</v>
      </c>
      <c r="K124" s="152">
        <f t="shared" si="80"/>
        <v>27</v>
      </c>
      <c r="L124" s="153">
        <f t="shared" si="81"/>
        <v>6.7331670822942641E-2</v>
      </c>
      <c r="M124" s="148" t="s">
        <v>537</v>
      </c>
      <c r="N124" s="154">
        <v>42020</v>
      </c>
      <c r="O124" s="1"/>
      <c r="P124" s="1"/>
      <c r="Q124" s="1"/>
      <c r="R124" s="6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>
      <c r="A125" s="145">
        <v>14</v>
      </c>
      <c r="B125" s="146">
        <v>41928</v>
      </c>
      <c r="C125" s="146"/>
      <c r="D125" s="147" t="s">
        <v>590</v>
      </c>
      <c r="E125" s="148" t="s">
        <v>539</v>
      </c>
      <c r="F125" s="149">
        <v>101</v>
      </c>
      <c r="G125" s="148" t="s">
        <v>568</v>
      </c>
      <c r="H125" s="148">
        <v>112</v>
      </c>
      <c r="I125" s="150">
        <v>120</v>
      </c>
      <c r="J125" s="151" t="s">
        <v>591</v>
      </c>
      <c r="K125" s="152">
        <f t="shared" si="80"/>
        <v>11</v>
      </c>
      <c r="L125" s="153">
        <f t="shared" si="81"/>
        <v>0.10891089108910891</v>
      </c>
      <c r="M125" s="148" t="s">
        <v>537</v>
      </c>
      <c r="N125" s="154">
        <v>41939</v>
      </c>
      <c r="O125" s="1"/>
      <c r="P125" s="1"/>
      <c r="Q125" s="1"/>
      <c r="R125" s="6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>
      <c r="A126" s="145">
        <v>15</v>
      </c>
      <c r="B126" s="146">
        <v>41954</v>
      </c>
      <c r="C126" s="146"/>
      <c r="D126" s="147" t="s">
        <v>592</v>
      </c>
      <c r="E126" s="148" t="s">
        <v>539</v>
      </c>
      <c r="F126" s="149">
        <v>59</v>
      </c>
      <c r="G126" s="148" t="s">
        <v>568</v>
      </c>
      <c r="H126" s="148">
        <v>76</v>
      </c>
      <c r="I126" s="150">
        <v>76</v>
      </c>
      <c r="J126" s="151" t="s">
        <v>569</v>
      </c>
      <c r="K126" s="152">
        <f t="shared" si="80"/>
        <v>17</v>
      </c>
      <c r="L126" s="153">
        <f t="shared" si="81"/>
        <v>0.28813559322033899</v>
      </c>
      <c r="M126" s="148" t="s">
        <v>537</v>
      </c>
      <c r="N126" s="154">
        <v>43032</v>
      </c>
      <c r="O126" s="1"/>
      <c r="P126" s="1"/>
      <c r="Q126" s="1"/>
      <c r="R126" s="6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>
      <c r="A127" s="145">
        <v>16</v>
      </c>
      <c r="B127" s="146">
        <v>41954</v>
      </c>
      <c r="C127" s="146"/>
      <c r="D127" s="147" t="s">
        <v>581</v>
      </c>
      <c r="E127" s="148" t="s">
        <v>539</v>
      </c>
      <c r="F127" s="149">
        <v>99</v>
      </c>
      <c r="G127" s="148" t="s">
        <v>568</v>
      </c>
      <c r="H127" s="148">
        <v>120</v>
      </c>
      <c r="I127" s="150">
        <v>120</v>
      </c>
      <c r="J127" s="151" t="s">
        <v>550</v>
      </c>
      <c r="K127" s="152">
        <f t="shared" si="80"/>
        <v>21</v>
      </c>
      <c r="L127" s="153">
        <f t="shared" si="81"/>
        <v>0.21212121212121213</v>
      </c>
      <c r="M127" s="148" t="s">
        <v>537</v>
      </c>
      <c r="N127" s="154">
        <v>41960</v>
      </c>
      <c r="O127" s="1"/>
      <c r="P127" s="1"/>
      <c r="Q127" s="1"/>
      <c r="R127" s="6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>
      <c r="A128" s="145">
        <v>17</v>
      </c>
      <c r="B128" s="146">
        <v>41956</v>
      </c>
      <c r="C128" s="146"/>
      <c r="D128" s="147" t="s">
        <v>593</v>
      </c>
      <c r="E128" s="148" t="s">
        <v>539</v>
      </c>
      <c r="F128" s="149">
        <v>22</v>
      </c>
      <c r="G128" s="148" t="s">
        <v>568</v>
      </c>
      <c r="H128" s="148">
        <v>33.549999999999997</v>
      </c>
      <c r="I128" s="150">
        <v>32</v>
      </c>
      <c r="J128" s="151" t="s">
        <v>594</v>
      </c>
      <c r="K128" s="152">
        <f t="shared" si="80"/>
        <v>11.549999999999997</v>
      </c>
      <c r="L128" s="153">
        <f t="shared" si="81"/>
        <v>0.52499999999999991</v>
      </c>
      <c r="M128" s="148" t="s">
        <v>537</v>
      </c>
      <c r="N128" s="154">
        <v>42188</v>
      </c>
      <c r="O128" s="1"/>
      <c r="P128" s="1"/>
      <c r="Q128" s="1"/>
      <c r="R128" s="6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145">
        <v>18</v>
      </c>
      <c r="B129" s="146">
        <v>41976</v>
      </c>
      <c r="C129" s="146"/>
      <c r="D129" s="147" t="s">
        <v>595</v>
      </c>
      <c r="E129" s="148" t="s">
        <v>539</v>
      </c>
      <c r="F129" s="149">
        <v>440</v>
      </c>
      <c r="G129" s="148" t="s">
        <v>568</v>
      </c>
      <c r="H129" s="148">
        <v>520</v>
      </c>
      <c r="I129" s="150">
        <v>520</v>
      </c>
      <c r="J129" s="151" t="s">
        <v>596</v>
      </c>
      <c r="K129" s="152">
        <f t="shared" si="80"/>
        <v>80</v>
      </c>
      <c r="L129" s="153">
        <f t="shared" si="81"/>
        <v>0.18181818181818182</v>
      </c>
      <c r="M129" s="148" t="s">
        <v>537</v>
      </c>
      <c r="N129" s="154">
        <v>42208</v>
      </c>
      <c r="O129" s="1"/>
      <c r="P129" s="1"/>
      <c r="Q129" s="1"/>
      <c r="R129" s="6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145">
        <v>19</v>
      </c>
      <c r="B130" s="146">
        <v>41976</v>
      </c>
      <c r="C130" s="146"/>
      <c r="D130" s="147" t="s">
        <v>597</v>
      </c>
      <c r="E130" s="148" t="s">
        <v>539</v>
      </c>
      <c r="F130" s="149">
        <v>360</v>
      </c>
      <c r="G130" s="148" t="s">
        <v>568</v>
      </c>
      <c r="H130" s="148">
        <v>427</v>
      </c>
      <c r="I130" s="150">
        <v>425</v>
      </c>
      <c r="J130" s="151" t="s">
        <v>598</v>
      </c>
      <c r="K130" s="152">
        <f t="shared" si="80"/>
        <v>67</v>
      </c>
      <c r="L130" s="153">
        <f t="shared" si="81"/>
        <v>0.18611111111111112</v>
      </c>
      <c r="M130" s="148" t="s">
        <v>537</v>
      </c>
      <c r="N130" s="154">
        <v>42058</v>
      </c>
      <c r="O130" s="1"/>
      <c r="P130" s="1"/>
      <c r="Q130" s="1"/>
      <c r="R130" s="6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145">
        <v>20</v>
      </c>
      <c r="B131" s="146">
        <v>42012</v>
      </c>
      <c r="C131" s="146"/>
      <c r="D131" s="147" t="s">
        <v>599</v>
      </c>
      <c r="E131" s="148" t="s">
        <v>539</v>
      </c>
      <c r="F131" s="149">
        <v>360</v>
      </c>
      <c r="G131" s="148" t="s">
        <v>568</v>
      </c>
      <c r="H131" s="148">
        <v>455</v>
      </c>
      <c r="I131" s="150">
        <v>420</v>
      </c>
      <c r="J131" s="151" t="s">
        <v>600</v>
      </c>
      <c r="K131" s="152">
        <f t="shared" si="80"/>
        <v>95</v>
      </c>
      <c r="L131" s="153">
        <f t="shared" si="81"/>
        <v>0.2638888888888889</v>
      </c>
      <c r="M131" s="148" t="s">
        <v>537</v>
      </c>
      <c r="N131" s="154">
        <v>42024</v>
      </c>
      <c r="O131" s="1"/>
      <c r="P131" s="1"/>
      <c r="Q131" s="1"/>
      <c r="R131" s="6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145">
        <v>21</v>
      </c>
      <c r="B132" s="146">
        <v>42012</v>
      </c>
      <c r="C132" s="146"/>
      <c r="D132" s="147" t="s">
        <v>601</v>
      </c>
      <c r="E132" s="148" t="s">
        <v>539</v>
      </c>
      <c r="F132" s="149">
        <v>130</v>
      </c>
      <c r="G132" s="148"/>
      <c r="H132" s="148">
        <v>175.5</v>
      </c>
      <c r="I132" s="150">
        <v>165</v>
      </c>
      <c r="J132" s="151" t="s">
        <v>602</v>
      </c>
      <c r="K132" s="152">
        <f t="shared" si="80"/>
        <v>45.5</v>
      </c>
      <c r="L132" s="153">
        <f t="shared" si="81"/>
        <v>0.35</v>
      </c>
      <c r="M132" s="148" t="s">
        <v>537</v>
      </c>
      <c r="N132" s="154">
        <v>43088</v>
      </c>
      <c r="O132" s="1"/>
      <c r="P132" s="1"/>
      <c r="Q132" s="1"/>
      <c r="R132" s="6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45">
        <v>22</v>
      </c>
      <c r="B133" s="146">
        <v>42040</v>
      </c>
      <c r="C133" s="146"/>
      <c r="D133" s="147" t="s">
        <v>365</v>
      </c>
      <c r="E133" s="148" t="s">
        <v>567</v>
      </c>
      <c r="F133" s="149">
        <v>98</v>
      </c>
      <c r="G133" s="148"/>
      <c r="H133" s="148">
        <v>120</v>
      </c>
      <c r="I133" s="150">
        <v>120</v>
      </c>
      <c r="J133" s="151" t="s">
        <v>569</v>
      </c>
      <c r="K133" s="152">
        <f t="shared" si="80"/>
        <v>22</v>
      </c>
      <c r="L133" s="153">
        <f t="shared" si="81"/>
        <v>0.22448979591836735</v>
      </c>
      <c r="M133" s="148" t="s">
        <v>537</v>
      </c>
      <c r="N133" s="154">
        <v>42753</v>
      </c>
      <c r="O133" s="1"/>
      <c r="P133" s="1"/>
      <c r="Q133" s="1"/>
      <c r="R133" s="6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145">
        <v>23</v>
      </c>
      <c r="B134" s="146">
        <v>42040</v>
      </c>
      <c r="C134" s="146"/>
      <c r="D134" s="147" t="s">
        <v>603</v>
      </c>
      <c r="E134" s="148" t="s">
        <v>567</v>
      </c>
      <c r="F134" s="149">
        <v>196</v>
      </c>
      <c r="G134" s="148"/>
      <c r="H134" s="148">
        <v>262</v>
      </c>
      <c r="I134" s="150">
        <v>255</v>
      </c>
      <c r="J134" s="151" t="s">
        <v>569</v>
      </c>
      <c r="K134" s="152">
        <f t="shared" si="80"/>
        <v>66</v>
      </c>
      <c r="L134" s="153">
        <f t="shared" si="81"/>
        <v>0.33673469387755101</v>
      </c>
      <c r="M134" s="148" t="s">
        <v>537</v>
      </c>
      <c r="N134" s="154">
        <v>42599</v>
      </c>
      <c r="O134" s="1"/>
      <c r="P134" s="1"/>
      <c r="Q134" s="1"/>
      <c r="R134" s="6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155">
        <v>24</v>
      </c>
      <c r="B135" s="156">
        <v>42067</v>
      </c>
      <c r="C135" s="156"/>
      <c r="D135" s="157" t="s">
        <v>364</v>
      </c>
      <c r="E135" s="158" t="s">
        <v>567</v>
      </c>
      <c r="F135" s="159">
        <v>235</v>
      </c>
      <c r="G135" s="159"/>
      <c r="H135" s="160">
        <v>77</v>
      </c>
      <c r="I135" s="160" t="s">
        <v>604</v>
      </c>
      <c r="J135" s="161" t="s">
        <v>605</v>
      </c>
      <c r="K135" s="162">
        <f t="shared" si="80"/>
        <v>-158</v>
      </c>
      <c r="L135" s="163">
        <f t="shared" si="81"/>
        <v>-0.67234042553191486</v>
      </c>
      <c r="M135" s="159" t="s">
        <v>549</v>
      </c>
      <c r="N135" s="156">
        <v>43522</v>
      </c>
      <c r="O135" s="1"/>
      <c r="P135" s="1"/>
      <c r="Q135" s="1"/>
      <c r="R135" s="6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145">
        <v>25</v>
      </c>
      <c r="B136" s="146">
        <v>42067</v>
      </c>
      <c r="C136" s="146"/>
      <c r="D136" s="147" t="s">
        <v>606</v>
      </c>
      <c r="E136" s="148" t="s">
        <v>567</v>
      </c>
      <c r="F136" s="149">
        <v>185</v>
      </c>
      <c r="G136" s="148"/>
      <c r="H136" s="148">
        <v>224</v>
      </c>
      <c r="I136" s="150" t="s">
        <v>607</v>
      </c>
      <c r="J136" s="151" t="s">
        <v>569</v>
      </c>
      <c r="K136" s="152">
        <f t="shared" si="80"/>
        <v>39</v>
      </c>
      <c r="L136" s="153">
        <f t="shared" si="81"/>
        <v>0.21081081081081082</v>
      </c>
      <c r="M136" s="148" t="s">
        <v>537</v>
      </c>
      <c r="N136" s="154">
        <v>42647</v>
      </c>
      <c r="O136" s="1"/>
      <c r="P136" s="1"/>
      <c r="Q136" s="1"/>
      <c r="R136" s="6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155">
        <v>26</v>
      </c>
      <c r="B137" s="156">
        <v>42090</v>
      </c>
      <c r="C137" s="156"/>
      <c r="D137" s="164" t="s">
        <v>608</v>
      </c>
      <c r="E137" s="159" t="s">
        <v>567</v>
      </c>
      <c r="F137" s="159">
        <v>49.5</v>
      </c>
      <c r="G137" s="160"/>
      <c r="H137" s="160">
        <v>15.85</v>
      </c>
      <c r="I137" s="160">
        <v>67</v>
      </c>
      <c r="J137" s="161" t="s">
        <v>609</v>
      </c>
      <c r="K137" s="160">
        <f t="shared" si="80"/>
        <v>-33.65</v>
      </c>
      <c r="L137" s="165">
        <f t="shared" si="81"/>
        <v>-0.67979797979797973</v>
      </c>
      <c r="M137" s="159" t="s">
        <v>549</v>
      </c>
      <c r="N137" s="166">
        <v>43627</v>
      </c>
      <c r="O137" s="1"/>
      <c r="P137" s="1"/>
      <c r="Q137" s="1"/>
      <c r="R137" s="6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45">
        <v>27</v>
      </c>
      <c r="B138" s="146">
        <v>42093</v>
      </c>
      <c r="C138" s="146"/>
      <c r="D138" s="147" t="s">
        <v>610</v>
      </c>
      <c r="E138" s="148" t="s">
        <v>567</v>
      </c>
      <c r="F138" s="149">
        <v>183.5</v>
      </c>
      <c r="G138" s="148"/>
      <c r="H138" s="148">
        <v>219</v>
      </c>
      <c r="I138" s="150">
        <v>218</v>
      </c>
      <c r="J138" s="151" t="s">
        <v>611</v>
      </c>
      <c r="K138" s="152">
        <f t="shared" si="80"/>
        <v>35.5</v>
      </c>
      <c r="L138" s="153">
        <f t="shared" si="81"/>
        <v>0.19346049046321526</v>
      </c>
      <c r="M138" s="148" t="s">
        <v>537</v>
      </c>
      <c r="N138" s="154">
        <v>42103</v>
      </c>
      <c r="O138" s="1"/>
      <c r="P138" s="1"/>
      <c r="Q138" s="1"/>
      <c r="R138" s="6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45">
        <v>28</v>
      </c>
      <c r="B139" s="146">
        <v>42114</v>
      </c>
      <c r="C139" s="146"/>
      <c r="D139" s="147" t="s">
        <v>612</v>
      </c>
      <c r="E139" s="148" t="s">
        <v>567</v>
      </c>
      <c r="F139" s="149">
        <f>(227+237)/2</f>
        <v>232</v>
      </c>
      <c r="G139" s="148"/>
      <c r="H139" s="148">
        <v>298</v>
      </c>
      <c r="I139" s="150">
        <v>298</v>
      </c>
      <c r="J139" s="151" t="s">
        <v>569</v>
      </c>
      <c r="K139" s="152">
        <f t="shared" si="80"/>
        <v>66</v>
      </c>
      <c r="L139" s="153">
        <f t="shared" si="81"/>
        <v>0.28448275862068967</v>
      </c>
      <c r="M139" s="148" t="s">
        <v>537</v>
      </c>
      <c r="N139" s="154">
        <v>42823</v>
      </c>
      <c r="O139" s="1"/>
      <c r="P139" s="1"/>
      <c r="Q139" s="1"/>
      <c r="R139" s="6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145">
        <v>29</v>
      </c>
      <c r="B140" s="146">
        <v>42128</v>
      </c>
      <c r="C140" s="146"/>
      <c r="D140" s="147" t="s">
        <v>613</v>
      </c>
      <c r="E140" s="148" t="s">
        <v>539</v>
      </c>
      <c r="F140" s="149">
        <v>385</v>
      </c>
      <c r="G140" s="148"/>
      <c r="H140" s="148">
        <f>212.5+331</f>
        <v>543.5</v>
      </c>
      <c r="I140" s="150">
        <v>510</v>
      </c>
      <c r="J140" s="151" t="s">
        <v>614</v>
      </c>
      <c r="K140" s="152">
        <f t="shared" si="80"/>
        <v>158.5</v>
      </c>
      <c r="L140" s="153">
        <f t="shared" si="81"/>
        <v>0.41168831168831171</v>
      </c>
      <c r="M140" s="148" t="s">
        <v>537</v>
      </c>
      <c r="N140" s="154">
        <v>42235</v>
      </c>
      <c r="O140" s="1"/>
      <c r="P140" s="1"/>
      <c r="Q140" s="1"/>
      <c r="R140" s="6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145">
        <v>30</v>
      </c>
      <c r="B141" s="146">
        <v>42128</v>
      </c>
      <c r="C141" s="146"/>
      <c r="D141" s="147" t="s">
        <v>615</v>
      </c>
      <c r="E141" s="148" t="s">
        <v>539</v>
      </c>
      <c r="F141" s="149">
        <v>115.5</v>
      </c>
      <c r="G141" s="148"/>
      <c r="H141" s="148">
        <v>146</v>
      </c>
      <c r="I141" s="150">
        <v>142</v>
      </c>
      <c r="J141" s="151" t="s">
        <v>616</v>
      </c>
      <c r="K141" s="152">
        <f t="shared" si="80"/>
        <v>30.5</v>
      </c>
      <c r="L141" s="153">
        <f t="shared" si="81"/>
        <v>0.26406926406926406</v>
      </c>
      <c r="M141" s="148" t="s">
        <v>537</v>
      </c>
      <c r="N141" s="154">
        <v>42202</v>
      </c>
      <c r="O141" s="1"/>
      <c r="P141" s="1"/>
      <c r="Q141" s="1"/>
      <c r="R141" s="6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145">
        <v>31</v>
      </c>
      <c r="B142" s="146">
        <v>42151</v>
      </c>
      <c r="C142" s="146"/>
      <c r="D142" s="147" t="s">
        <v>617</v>
      </c>
      <c r="E142" s="148" t="s">
        <v>539</v>
      </c>
      <c r="F142" s="149">
        <v>237.5</v>
      </c>
      <c r="G142" s="148"/>
      <c r="H142" s="148">
        <v>279.5</v>
      </c>
      <c r="I142" s="150">
        <v>278</v>
      </c>
      <c r="J142" s="151" t="s">
        <v>569</v>
      </c>
      <c r="K142" s="152">
        <f t="shared" si="80"/>
        <v>42</v>
      </c>
      <c r="L142" s="153">
        <f t="shared" si="81"/>
        <v>0.17684210526315788</v>
      </c>
      <c r="M142" s="148" t="s">
        <v>537</v>
      </c>
      <c r="N142" s="154">
        <v>42222</v>
      </c>
      <c r="O142" s="1"/>
      <c r="P142" s="1"/>
      <c r="Q142" s="1"/>
      <c r="R142" s="6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145">
        <v>32</v>
      </c>
      <c r="B143" s="146">
        <v>42174</v>
      </c>
      <c r="C143" s="146"/>
      <c r="D143" s="147" t="s">
        <v>588</v>
      </c>
      <c r="E143" s="148" t="s">
        <v>567</v>
      </c>
      <c r="F143" s="149">
        <v>340</v>
      </c>
      <c r="G143" s="148"/>
      <c r="H143" s="148">
        <v>448</v>
      </c>
      <c r="I143" s="150">
        <v>448</v>
      </c>
      <c r="J143" s="151" t="s">
        <v>569</v>
      </c>
      <c r="K143" s="152">
        <f t="shared" si="80"/>
        <v>108</v>
      </c>
      <c r="L143" s="153">
        <f t="shared" si="81"/>
        <v>0.31764705882352939</v>
      </c>
      <c r="M143" s="148" t="s">
        <v>537</v>
      </c>
      <c r="N143" s="154">
        <v>43018</v>
      </c>
      <c r="O143" s="1"/>
      <c r="P143" s="1"/>
      <c r="Q143" s="1"/>
      <c r="R143" s="6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145">
        <v>33</v>
      </c>
      <c r="B144" s="146">
        <v>42191</v>
      </c>
      <c r="C144" s="146"/>
      <c r="D144" s="147" t="s">
        <v>618</v>
      </c>
      <c r="E144" s="148" t="s">
        <v>567</v>
      </c>
      <c r="F144" s="149">
        <v>390</v>
      </c>
      <c r="G144" s="148"/>
      <c r="H144" s="148">
        <v>460</v>
      </c>
      <c r="I144" s="150">
        <v>460</v>
      </c>
      <c r="J144" s="151" t="s">
        <v>569</v>
      </c>
      <c r="K144" s="152">
        <f t="shared" si="80"/>
        <v>70</v>
      </c>
      <c r="L144" s="153">
        <f t="shared" si="81"/>
        <v>0.17948717948717949</v>
      </c>
      <c r="M144" s="148" t="s">
        <v>537</v>
      </c>
      <c r="N144" s="154">
        <v>42478</v>
      </c>
      <c r="O144" s="1"/>
      <c r="P144" s="1"/>
      <c r="Q144" s="1"/>
      <c r="R144" s="6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55">
        <v>34</v>
      </c>
      <c r="B145" s="156">
        <v>42195</v>
      </c>
      <c r="C145" s="156"/>
      <c r="D145" s="157" t="s">
        <v>619</v>
      </c>
      <c r="E145" s="158" t="s">
        <v>567</v>
      </c>
      <c r="F145" s="159">
        <v>122.5</v>
      </c>
      <c r="G145" s="159"/>
      <c r="H145" s="160">
        <v>61</v>
      </c>
      <c r="I145" s="160">
        <v>172</v>
      </c>
      <c r="J145" s="161" t="s">
        <v>620</v>
      </c>
      <c r="K145" s="162">
        <f t="shared" si="80"/>
        <v>-61.5</v>
      </c>
      <c r="L145" s="163">
        <f t="shared" si="81"/>
        <v>-0.50204081632653064</v>
      </c>
      <c r="M145" s="159" t="s">
        <v>549</v>
      </c>
      <c r="N145" s="156">
        <v>43333</v>
      </c>
      <c r="O145" s="1"/>
      <c r="P145" s="1"/>
      <c r="Q145" s="1"/>
      <c r="R145" s="6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45">
        <v>35</v>
      </c>
      <c r="B146" s="146">
        <v>42219</v>
      </c>
      <c r="C146" s="146"/>
      <c r="D146" s="147" t="s">
        <v>621</v>
      </c>
      <c r="E146" s="148" t="s">
        <v>567</v>
      </c>
      <c r="F146" s="149">
        <v>297.5</v>
      </c>
      <c r="G146" s="148"/>
      <c r="H146" s="148">
        <v>350</v>
      </c>
      <c r="I146" s="150">
        <v>360</v>
      </c>
      <c r="J146" s="151" t="s">
        <v>622</v>
      </c>
      <c r="K146" s="152">
        <f t="shared" si="80"/>
        <v>52.5</v>
      </c>
      <c r="L146" s="153">
        <f t="shared" si="81"/>
        <v>0.17647058823529413</v>
      </c>
      <c r="M146" s="148" t="s">
        <v>537</v>
      </c>
      <c r="N146" s="154">
        <v>42232</v>
      </c>
      <c r="O146" s="1"/>
      <c r="P146" s="1"/>
      <c r="Q146" s="1"/>
      <c r="R146" s="6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45">
        <v>36</v>
      </c>
      <c r="B147" s="146">
        <v>42219</v>
      </c>
      <c r="C147" s="146"/>
      <c r="D147" s="147" t="s">
        <v>623</v>
      </c>
      <c r="E147" s="148" t="s">
        <v>567</v>
      </c>
      <c r="F147" s="149">
        <v>115.5</v>
      </c>
      <c r="G147" s="148"/>
      <c r="H147" s="148">
        <v>149</v>
      </c>
      <c r="I147" s="150">
        <v>140</v>
      </c>
      <c r="J147" s="151" t="s">
        <v>624</v>
      </c>
      <c r="K147" s="152">
        <f t="shared" si="80"/>
        <v>33.5</v>
      </c>
      <c r="L147" s="153">
        <f t="shared" si="81"/>
        <v>0.29004329004329005</v>
      </c>
      <c r="M147" s="148" t="s">
        <v>537</v>
      </c>
      <c r="N147" s="154">
        <v>42740</v>
      </c>
      <c r="O147" s="1"/>
      <c r="P147" s="1"/>
      <c r="Q147" s="1"/>
      <c r="R147" s="6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45">
        <v>37</v>
      </c>
      <c r="B148" s="146">
        <v>42251</v>
      </c>
      <c r="C148" s="146"/>
      <c r="D148" s="147" t="s">
        <v>617</v>
      </c>
      <c r="E148" s="148" t="s">
        <v>567</v>
      </c>
      <c r="F148" s="149">
        <v>226</v>
      </c>
      <c r="G148" s="148"/>
      <c r="H148" s="148">
        <v>292</v>
      </c>
      <c r="I148" s="150">
        <v>292</v>
      </c>
      <c r="J148" s="151" t="s">
        <v>625</v>
      </c>
      <c r="K148" s="152">
        <f t="shared" si="80"/>
        <v>66</v>
      </c>
      <c r="L148" s="153">
        <f t="shared" si="81"/>
        <v>0.29203539823008851</v>
      </c>
      <c r="M148" s="148" t="s">
        <v>537</v>
      </c>
      <c r="N148" s="154">
        <v>42286</v>
      </c>
      <c r="O148" s="1"/>
      <c r="P148" s="1"/>
      <c r="Q148" s="1"/>
      <c r="R148" s="6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45">
        <v>38</v>
      </c>
      <c r="B149" s="146">
        <v>42254</v>
      </c>
      <c r="C149" s="146"/>
      <c r="D149" s="147" t="s">
        <v>612</v>
      </c>
      <c r="E149" s="148" t="s">
        <v>567</v>
      </c>
      <c r="F149" s="149">
        <v>232.5</v>
      </c>
      <c r="G149" s="148"/>
      <c r="H149" s="148">
        <v>312.5</v>
      </c>
      <c r="I149" s="150">
        <v>310</v>
      </c>
      <c r="J149" s="151" t="s">
        <v>569</v>
      </c>
      <c r="K149" s="152">
        <f t="shared" si="80"/>
        <v>80</v>
      </c>
      <c r="L149" s="153">
        <f t="shared" si="81"/>
        <v>0.34408602150537637</v>
      </c>
      <c r="M149" s="148" t="s">
        <v>537</v>
      </c>
      <c r="N149" s="154">
        <v>42823</v>
      </c>
      <c r="O149" s="1"/>
      <c r="P149" s="1"/>
      <c r="Q149" s="1"/>
      <c r="R149" s="6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45">
        <v>39</v>
      </c>
      <c r="B150" s="146">
        <v>42268</v>
      </c>
      <c r="C150" s="146"/>
      <c r="D150" s="147" t="s">
        <v>626</v>
      </c>
      <c r="E150" s="148" t="s">
        <v>567</v>
      </c>
      <c r="F150" s="149">
        <v>196.5</v>
      </c>
      <c r="G150" s="148"/>
      <c r="H150" s="148">
        <v>238</v>
      </c>
      <c r="I150" s="150">
        <v>238</v>
      </c>
      <c r="J150" s="151" t="s">
        <v>625</v>
      </c>
      <c r="K150" s="152">
        <f t="shared" si="80"/>
        <v>41.5</v>
      </c>
      <c r="L150" s="153">
        <f t="shared" si="81"/>
        <v>0.21119592875318066</v>
      </c>
      <c r="M150" s="148" t="s">
        <v>537</v>
      </c>
      <c r="N150" s="154">
        <v>42291</v>
      </c>
      <c r="O150" s="1"/>
      <c r="P150" s="1"/>
      <c r="Q150" s="1"/>
      <c r="R150" s="6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45">
        <v>40</v>
      </c>
      <c r="B151" s="146">
        <v>42271</v>
      </c>
      <c r="C151" s="146"/>
      <c r="D151" s="147" t="s">
        <v>566</v>
      </c>
      <c r="E151" s="148" t="s">
        <v>567</v>
      </c>
      <c r="F151" s="149">
        <v>65</v>
      </c>
      <c r="G151" s="148"/>
      <c r="H151" s="148">
        <v>82</v>
      </c>
      <c r="I151" s="150">
        <v>82</v>
      </c>
      <c r="J151" s="151" t="s">
        <v>625</v>
      </c>
      <c r="K151" s="152">
        <f t="shared" si="80"/>
        <v>17</v>
      </c>
      <c r="L151" s="153">
        <f t="shared" si="81"/>
        <v>0.26153846153846155</v>
      </c>
      <c r="M151" s="148" t="s">
        <v>537</v>
      </c>
      <c r="N151" s="154">
        <v>42578</v>
      </c>
      <c r="O151" s="1"/>
      <c r="P151" s="1"/>
      <c r="Q151" s="1"/>
      <c r="R151" s="6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45">
        <v>41</v>
      </c>
      <c r="B152" s="146">
        <v>42291</v>
      </c>
      <c r="C152" s="146"/>
      <c r="D152" s="147" t="s">
        <v>627</v>
      </c>
      <c r="E152" s="148" t="s">
        <v>567</v>
      </c>
      <c r="F152" s="149">
        <v>144</v>
      </c>
      <c r="G152" s="148"/>
      <c r="H152" s="148">
        <v>182.5</v>
      </c>
      <c r="I152" s="150">
        <v>181</v>
      </c>
      <c r="J152" s="151" t="s">
        <v>625</v>
      </c>
      <c r="K152" s="152">
        <f t="shared" si="80"/>
        <v>38.5</v>
      </c>
      <c r="L152" s="153">
        <f t="shared" si="81"/>
        <v>0.2673611111111111</v>
      </c>
      <c r="M152" s="148" t="s">
        <v>537</v>
      </c>
      <c r="N152" s="154">
        <v>42817</v>
      </c>
      <c r="O152" s="1"/>
      <c r="P152" s="1"/>
      <c r="Q152" s="1"/>
      <c r="R152" s="6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45">
        <v>42</v>
      </c>
      <c r="B153" s="146">
        <v>42291</v>
      </c>
      <c r="C153" s="146"/>
      <c r="D153" s="147" t="s">
        <v>628</v>
      </c>
      <c r="E153" s="148" t="s">
        <v>567</v>
      </c>
      <c r="F153" s="149">
        <v>264</v>
      </c>
      <c r="G153" s="148"/>
      <c r="H153" s="148">
        <v>311</v>
      </c>
      <c r="I153" s="150">
        <v>311</v>
      </c>
      <c r="J153" s="151" t="s">
        <v>625</v>
      </c>
      <c r="K153" s="152">
        <f t="shared" si="80"/>
        <v>47</v>
      </c>
      <c r="L153" s="153">
        <f t="shared" si="81"/>
        <v>0.17803030303030304</v>
      </c>
      <c r="M153" s="148" t="s">
        <v>537</v>
      </c>
      <c r="N153" s="154">
        <v>42604</v>
      </c>
      <c r="O153" s="1"/>
      <c r="P153" s="1"/>
      <c r="Q153" s="1"/>
      <c r="R153" s="6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45">
        <v>43</v>
      </c>
      <c r="B154" s="146">
        <v>42318</v>
      </c>
      <c r="C154" s="146"/>
      <c r="D154" s="147" t="s">
        <v>629</v>
      </c>
      <c r="E154" s="148" t="s">
        <v>539</v>
      </c>
      <c r="F154" s="149">
        <v>549.5</v>
      </c>
      <c r="G154" s="148"/>
      <c r="H154" s="148">
        <v>630</v>
      </c>
      <c r="I154" s="150">
        <v>630</v>
      </c>
      <c r="J154" s="151" t="s">
        <v>625</v>
      </c>
      <c r="K154" s="152">
        <f t="shared" si="80"/>
        <v>80.5</v>
      </c>
      <c r="L154" s="153">
        <f t="shared" si="81"/>
        <v>0.1464968152866242</v>
      </c>
      <c r="M154" s="148" t="s">
        <v>537</v>
      </c>
      <c r="N154" s="154">
        <v>42419</v>
      </c>
      <c r="O154" s="1"/>
      <c r="P154" s="1"/>
      <c r="Q154" s="1"/>
      <c r="R154" s="6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45">
        <v>44</v>
      </c>
      <c r="B155" s="146">
        <v>42342</v>
      </c>
      <c r="C155" s="146"/>
      <c r="D155" s="147" t="s">
        <v>630</v>
      </c>
      <c r="E155" s="148" t="s">
        <v>567</v>
      </c>
      <c r="F155" s="149">
        <v>1027.5</v>
      </c>
      <c r="G155" s="148"/>
      <c r="H155" s="148">
        <v>1315</v>
      </c>
      <c r="I155" s="150">
        <v>1250</v>
      </c>
      <c r="J155" s="151" t="s">
        <v>625</v>
      </c>
      <c r="K155" s="152">
        <f t="shared" si="80"/>
        <v>287.5</v>
      </c>
      <c r="L155" s="153">
        <f t="shared" si="81"/>
        <v>0.27980535279805352</v>
      </c>
      <c r="M155" s="148" t="s">
        <v>537</v>
      </c>
      <c r="N155" s="154">
        <v>43244</v>
      </c>
      <c r="O155" s="1"/>
      <c r="P155" s="1"/>
      <c r="Q155" s="1"/>
      <c r="R155" s="6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45">
        <v>45</v>
      </c>
      <c r="B156" s="146">
        <v>42367</v>
      </c>
      <c r="C156" s="146"/>
      <c r="D156" s="147" t="s">
        <v>631</v>
      </c>
      <c r="E156" s="148" t="s">
        <v>567</v>
      </c>
      <c r="F156" s="149">
        <v>465</v>
      </c>
      <c r="G156" s="148"/>
      <c r="H156" s="148">
        <v>540</v>
      </c>
      <c r="I156" s="150">
        <v>540</v>
      </c>
      <c r="J156" s="151" t="s">
        <v>625</v>
      </c>
      <c r="K156" s="152">
        <f t="shared" si="80"/>
        <v>75</v>
      </c>
      <c r="L156" s="153">
        <f t="shared" si="81"/>
        <v>0.16129032258064516</v>
      </c>
      <c r="M156" s="148" t="s">
        <v>537</v>
      </c>
      <c r="N156" s="154">
        <v>42530</v>
      </c>
      <c r="O156" s="1"/>
      <c r="P156" s="1"/>
      <c r="Q156" s="1"/>
      <c r="R156" s="6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45">
        <v>46</v>
      </c>
      <c r="B157" s="146">
        <v>42380</v>
      </c>
      <c r="C157" s="146"/>
      <c r="D157" s="147" t="s">
        <v>365</v>
      </c>
      <c r="E157" s="148" t="s">
        <v>539</v>
      </c>
      <c r="F157" s="149">
        <v>81</v>
      </c>
      <c r="G157" s="148"/>
      <c r="H157" s="148">
        <v>110</v>
      </c>
      <c r="I157" s="150">
        <v>110</v>
      </c>
      <c r="J157" s="151" t="s">
        <v>625</v>
      </c>
      <c r="K157" s="152">
        <f t="shared" si="80"/>
        <v>29</v>
      </c>
      <c r="L157" s="153">
        <f t="shared" si="81"/>
        <v>0.35802469135802467</v>
      </c>
      <c r="M157" s="148" t="s">
        <v>537</v>
      </c>
      <c r="N157" s="154">
        <v>42745</v>
      </c>
      <c r="O157" s="1"/>
      <c r="P157" s="1"/>
      <c r="Q157" s="1"/>
      <c r="R157" s="6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45">
        <v>47</v>
      </c>
      <c r="B158" s="146">
        <v>42382</v>
      </c>
      <c r="C158" s="146"/>
      <c r="D158" s="147" t="s">
        <v>632</v>
      </c>
      <c r="E158" s="148" t="s">
        <v>539</v>
      </c>
      <c r="F158" s="149">
        <v>417.5</v>
      </c>
      <c r="G158" s="148"/>
      <c r="H158" s="148">
        <v>547</v>
      </c>
      <c r="I158" s="150">
        <v>535</v>
      </c>
      <c r="J158" s="151" t="s">
        <v>625</v>
      </c>
      <c r="K158" s="152">
        <f t="shared" si="80"/>
        <v>129.5</v>
      </c>
      <c r="L158" s="153">
        <f t="shared" si="81"/>
        <v>0.31017964071856285</v>
      </c>
      <c r="M158" s="148" t="s">
        <v>537</v>
      </c>
      <c r="N158" s="154">
        <v>42578</v>
      </c>
      <c r="O158" s="1"/>
      <c r="P158" s="1"/>
      <c r="Q158" s="1"/>
      <c r="R158" s="6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45">
        <v>48</v>
      </c>
      <c r="B159" s="146">
        <v>42408</v>
      </c>
      <c r="C159" s="146"/>
      <c r="D159" s="147" t="s">
        <v>633</v>
      </c>
      <c r="E159" s="148" t="s">
        <v>567</v>
      </c>
      <c r="F159" s="149">
        <v>650</v>
      </c>
      <c r="G159" s="148"/>
      <c r="H159" s="148">
        <v>800</v>
      </c>
      <c r="I159" s="150">
        <v>800</v>
      </c>
      <c r="J159" s="151" t="s">
        <v>625</v>
      </c>
      <c r="K159" s="152">
        <f t="shared" si="80"/>
        <v>150</v>
      </c>
      <c r="L159" s="153">
        <f t="shared" si="81"/>
        <v>0.23076923076923078</v>
      </c>
      <c r="M159" s="148" t="s">
        <v>537</v>
      </c>
      <c r="N159" s="154">
        <v>43154</v>
      </c>
      <c r="O159" s="1"/>
      <c r="P159" s="1"/>
      <c r="Q159" s="1"/>
      <c r="R159" s="6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45">
        <v>49</v>
      </c>
      <c r="B160" s="146">
        <v>42433</v>
      </c>
      <c r="C160" s="146"/>
      <c r="D160" s="147" t="s">
        <v>206</v>
      </c>
      <c r="E160" s="148" t="s">
        <v>567</v>
      </c>
      <c r="F160" s="149">
        <v>437.5</v>
      </c>
      <c r="G160" s="148"/>
      <c r="H160" s="148">
        <v>504.5</v>
      </c>
      <c r="I160" s="150">
        <v>522</v>
      </c>
      <c r="J160" s="151" t="s">
        <v>634</v>
      </c>
      <c r="K160" s="152">
        <f t="shared" si="80"/>
        <v>67</v>
      </c>
      <c r="L160" s="153">
        <f t="shared" si="81"/>
        <v>0.15314285714285714</v>
      </c>
      <c r="M160" s="148" t="s">
        <v>537</v>
      </c>
      <c r="N160" s="154">
        <v>42480</v>
      </c>
      <c r="O160" s="1"/>
      <c r="P160" s="1"/>
      <c r="Q160" s="1"/>
      <c r="R160" s="6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45">
        <v>50</v>
      </c>
      <c r="B161" s="146">
        <v>42438</v>
      </c>
      <c r="C161" s="146"/>
      <c r="D161" s="147" t="s">
        <v>635</v>
      </c>
      <c r="E161" s="148" t="s">
        <v>567</v>
      </c>
      <c r="F161" s="149">
        <v>189.5</v>
      </c>
      <c r="G161" s="148"/>
      <c r="H161" s="148">
        <v>218</v>
      </c>
      <c r="I161" s="150">
        <v>218</v>
      </c>
      <c r="J161" s="151" t="s">
        <v>625</v>
      </c>
      <c r="K161" s="152">
        <f t="shared" si="80"/>
        <v>28.5</v>
      </c>
      <c r="L161" s="153">
        <f t="shared" si="81"/>
        <v>0.15039577836411611</v>
      </c>
      <c r="M161" s="148" t="s">
        <v>537</v>
      </c>
      <c r="N161" s="154">
        <v>43034</v>
      </c>
      <c r="O161" s="1"/>
      <c r="P161" s="1"/>
      <c r="Q161" s="1"/>
      <c r="R161" s="6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55">
        <v>51</v>
      </c>
      <c r="B162" s="156">
        <v>42471</v>
      </c>
      <c r="C162" s="156"/>
      <c r="D162" s="164" t="s">
        <v>636</v>
      </c>
      <c r="E162" s="159" t="s">
        <v>567</v>
      </c>
      <c r="F162" s="159">
        <v>36.5</v>
      </c>
      <c r="G162" s="160"/>
      <c r="H162" s="160">
        <v>15.85</v>
      </c>
      <c r="I162" s="160">
        <v>60</v>
      </c>
      <c r="J162" s="161" t="s">
        <v>637</v>
      </c>
      <c r="K162" s="162">
        <f t="shared" si="80"/>
        <v>-20.65</v>
      </c>
      <c r="L162" s="163">
        <f t="shared" si="81"/>
        <v>-0.5657534246575342</v>
      </c>
      <c r="M162" s="159" t="s">
        <v>549</v>
      </c>
      <c r="N162" s="167">
        <v>43627</v>
      </c>
      <c r="O162" s="1"/>
      <c r="P162" s="1"/>
      <c r="Q162" s="1"/>
      <c r="R162" s="6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45">
        <v>52</v>
      </c>
      <c r="B163" s="146">
        <v>42472</v>
      </c>
      <c r="C163" s="146"/>
      <c r="D163" s="147" t="s">
        <v>638</v>
      </c>
      <c r="E163" s="148" t="s">
        <v>567</v>
      </c>
      <c r="F163" s="149">
        <v>93</v>
      </c>
      <c r="G163" s="148"/>
      <c r="H163" s="148">
        <v>149</v>
      </c>
      <c r="I163" s="150">
        <v>140</v>
      </c>
      <c r="J163" s="151" t="s">
        <v>639</v>
      </c>
      <c r="K163" s="152">
        <f t="shared" si="80"/>
        <v>56</v>
      </c>
      <c r="L163" s="153">
        <f t="shared" si="81"/>
        <v>0.60215053763440862</v>
      </c>
      <c r="M163" s="148" t="s">
        <v>537</v>
      </c>
      <c r="N163" s="154">
        <v>42740</v>
      </c>
      <c r="O163" s="1"/>
      <c r="P163" s="1"/>
      <c r="Q163" s="1"/>
      <c r="R163" s="6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45">
        <v>53</v>
      </c>
      <c r="B164" s="146">
        <v>42472</v>
      </c>
      <c r="C164" s="146"/>
      <c r="D164" s="147" t="s">
        <v>640</v>
      </c>
      <c r="E164" s="148" t="s">
        <v>567</v>
      </c>
      <c r="F164" s="149">
        <v>130</v>
      </c>
      <c r="G164" s="148"/>
      <c r="H164" s="148">
        <v>150</v>
      </c>
      <c r="I164" s="150" t="s">
        <v>641</v>
      </c>
      <c r="J164" s="151" t="s">
        <v>625</v>
      </c>
      <c r="K164" s="152">
        <f t="shared" si="80"/>
        <v>20</v>
      </c>
      <c r="L164" s="153">
        <f t="shared" si="81"/>
        <v>0.15384615384615385</v>
      </c>
      <c r="M164" s="148" t="s">
        <v>537</v>
      </c>
      <c r="N164" s="154">
        <v>42564</v>
      </c>
      <c r="O164" s="1"/>
      <c r="P164" s="1"/>
      <c r="Q164" s="1"/>
      <c r="R164" s="6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45">
        <v>54</v>
      </c>
      <c r="B165" s="146">
        <v>42473</v>
      </c>
      <c r="C165" s="146"/>
      <c r="D165" s="147" t="s">
        <v>642</v>
      </c>
      <c r="E165" s="148" t="s">
        <v>567</v>
      </c>
      <c r="F165" s="149">
        <v>196</v>
      </c>
      <c r="G165" s="148"/>
      <c r="H165" s="148">
        <v>299</v>
      </c>
      <c r="I165" s="150">
        <v>299</v>
      </c>
      <c r="J165" s="151" t="s">
        <v>625</v>
      </c>
      <c r="K165" s="152">
        <v>103</v>
      </c>
      <c r="L165" s="153">
        <v>0.52551020408163296</v>
      </c>
      <c r="M165" s="148" t="s">
        <v>537</v>
      </c>
      <c r="N165" s="154">
        <v>42620</v>
      </c>
      <c r="O165" s="1"/>
      <c r="P165" s="1"/>
      <c r="Q165" s="1"/>
      <c r="R165" s="6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45">
        <v>55</v>
      </c>
      <c r="B166" s="146">
        <v>42473</v>
      </c>
      <c r="C166" s="146"/>
      <c r="D166" s="147" t="s">
        <v>643</v>
      </c>
      <c r="E166" s="148" t="s">
        <v>567</v>
      </c>
      <c r="F166" s="149">
        <v>88</v>
      </c>
      <c r="G166" s="148"/>
      <c r="H166" s="148">
        <v>103</v>
      </c>
      <c r="I166" s="150">
        <v>103</v>
      </c>
      <c r="J166" s="151" t="s">
        <v>625</v>
      </c>
      <c r="K166" s="152">
        <v>15</v>
      </c>
      <c r="L166" s="153">
        <v>0.170454545454545</v>
      </c>
      <c r="M166" s="148" t="s">
        <v>537</v>
      </c>
      <c r="N166" s="154">
        <v>42530</v>
      </c>
      <c r="O166" s="1"/>
      <c r="P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45">
        <v>56</v>
      </c>
      <c r="B167" s="146">
        <v>42492</v>
      </c>
      <c r="C167" s="146"/>
      <c r="D167" s="147" t="s">
        <v>644</v>
      </c>
      <c r="E167" s="148" t="s">
        <v>567</v>
      </c>
      <c r="F167" s="149">
        <v>127.5</v>
      </c>
      <c r="G167" s="148"/>
      <c r="H167" s="148">
        <v>148</v>
      </c>
      <c r="I167" s="150" t="s">
        <v>645</v>
      </c>
      <c r="J167" s="151" t="s">
        <v>625</v>
      </c>
      <c r="K167" s="152">
        <f>H167-F167</f>
        <v>20.5</v>
      </c>
      <c r="L167" s="153">
        <f>K167/F167</f>
        <v>0.16078431372549021</v>
      </c>
      <c r="M167" s="148" t="s">
        <v>537</v>
      </c>
      <c r="N167" s="154">
        <v>42564</v>
      </c>
      <c r="O167" s="1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45">
        <v>57</v>
      </c>
      <c r="B168" s="146">
        <v>42493</v>
      </c>
      <c r="C168" s="146"/>
      <c r="D168" s="147" t="s">
        <v>646</v>
      </c>
      <c r="E168" s="148" t="s">
        <v>567</v>
      </c>
      <c r="F168" s="149">
        <v>675</v>
      </c>
      <c r="G168" s="148"/>
      <c r="H168" s="148">
        <v>815</v>
      </c>
      <c r="I168" s="150" t="s">
        <v>647</v>
      </c>
      <c r="J168" s="151" t="s">
        <v>625</v>
      </c>
      <c r="K168" s="152">
        <f>H168-F168</f>
        <v>140</v>
      </c>
      <c r="L168" s="153">
        <f>K168/F168</f>
        <v>0.2074074074074074</v>
      </c>
      <c r="M168" s="148" t="s">
        <v>537</v>
      </c>
      <c r="N168" s="154">
        <v>43154</v>
      </c>
      <c r="O168" s="1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55">
        <v>58</v>
      </c>
      <c r="B169" s="156">
        <v>42522</v>
      </c>
      <c r="C169" s="156"/>
      <c r="D169" s="157" t="s">
        <v>648</v>
      </c>
      <c r="E169" s="158" t="s">
        <v>567</v>
      </c>
      <c r="F169" s="159">
        <v>500</v>
      </c>
      <c r="G169" s="159"/>
      <c r="H169" s="160">
        <v>232.5</v>
      </c>
      <c r="I169" s="160" t="s">
        <v>649</v>
      </c>
      <c r="J169" s="161" t="s">
        <v>650</v>
      </c>
      <c r="K169" s="162">
        <f>H169-F169</f>
        <v>-267.5</v>
      </c>
      <c r="L169" s="163">
        <f>K169/F169</f>
        <v>-0.53500000000000003</v>
      </c>
      <c r="M169" s="159" t="s">
        <v>549</v>
      </c>
      <c r="N169" s="156">
        <v>43735</v>
      </c>
      <c r="O169" s="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45">
        <v>59</v>
      </c>
      <c r="B170" s="146">
        <v>42527</v>
      </c>
      <c r="C170" s="146"/>
      <c r="D170" s="147" t="s">
        <v>495</v>
      </c>
      <c r="E170" s="148" t="s">
        <v>567</v>
      </c>
      <c r="F170" s="149">
        <v>110</v>
      </c>
      <c r="G170" s="148"/>
      <c r="H170" s="148">
        <v>126.5</v>
      </c>
      <c r="I170" s="150">
        <v>125</v>
      </c>
      <c r="J170" s="151" t="s">
        <v>576</v>
      </c>
      <c r="K170" s="152">
        <f>H170-F170</f>
        <v>16.5</v>
      </c>
      <c r="L170" s="153">
        <f>K170/F170</f>
        <v>0.15</v>
      </c>
      <c r="M170" s="148" t="s">
        <v>537</v>
      </c>
      <c r="N170" s="154">
        <v>42552</v>
      </c>
      <c r="O170" s="1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45">
        <v>60</v>
      </c>
      <c r="B171" s="146">
        <v>42538</v>
      </c>
      <c r="C171" s="146"/>
      <c r="D171" s="147" t="s">
        <v>651</v>
      </c>
      <c r="E171" s="148" t="s">
        <v>567</v>
      </c>
      <c r="F171" s="149">
        <v>44</v>
      </c>
      <c r="G171" s="148"/>
      <c r="H171" s="148">
        <v>69.5</v>
      </c>
      <c r="I171" s="150">
        <v>69.5</v>
      </c>
      <c r="J171" s="151" t="s">
        <v>652</v>
      </c>
      <c r="K171" s="152">
        <f>H171-F171</f>
        <v>25.5</v>
      </c>
      <c r="L171" s="153">
        <f>K171/F171</f>
        <v>0.57954545454545459</v>
      </c>
      <c r="M171" s="148" t="s">
        <v>537</v>
      </c>
      <c r="N171" s="154">
        <v>42977</v>
      </c>
      <c r="O171" s="1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45">
        <v>61</v>
      </c>
      <c r="B172" s="146">
        <v>42549</v>
      </c>
      <c r="C172" s="146"/>
      <c r="D172" s="147" t="s">
        <v>653</v>
      </c>
      <c r="E172" s="148" t="s">
        <v>567</v>
      </c>
      <c r="F172" s="149">
        <v>262.5</v>
      </c>
      <c r="G172" s="148"/>
      <c r="H172" s="148">
        <v>340</v>
      </c>
      <c r="I172" s="150">
        <v>333</v>
      </c>
      <c r="J172" s="151" t="s">
        <v>654</v>
      </c>
      <c r="K172" s="152">
        <v>77.5</v>
      </c>
      <c r="L172" s="153">
        <v>0.29523809523809502</v>
      </c>
      <c r="M172" s="148" t="s">
        <v>537</v>
      </c>
      <c r="N172" s="154">
        <v>43017</v>
      </c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45">
        <v>62</v>
      </c>
      <c r="B173" s="146">
        <v>42549</v>
      </c>
      <c r="C173" s="146"/>
      <c r="D173" s="147" t="s">
        <v>655</v>
      </c>
      <c r="E173" s="148" t="s">
        <v>567</v>
      </c>
      <c r="F173" s="149">
        <v>840</v>
      </c>
      <c r="G173" s="148"/>
      <c r="H173" s="148">
        <v>1230</v>
      </c>
      <c r="I173" s="150">
        <v>1230</v>
      </c>
      <c r="J173" s="151" t="s">
        <v>625</v>
      </c>
      <c r="K173" s="152">
        <v>390</v>
      </c>
      <c r="L173" s="153">
        <v>0.46428571428571402</v>
      </c>
      <c r="M173" s="148" t="s">
        <v>537</v>
      </c>
      <c r="N173" s="154">
        <v>42649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68">
        <v>63</v>
      </c>
      <c r="B174" s="169">
        <v>42556</v>
      </c>
      <c r="C174" s="169"/>
      <c r="D174" s="170" t="s">
        <v>656</v>
      </c>
      <c r="E174" s="171" t="s">
        <v>567</v>
      </c>
      <c r="F174" s="171">
        <v>395</v>
      </c>
      <c r="G174" s="172"/>
      <c r="H174" s="172">
        <f>(468.5+342.5)/2</f>
        <v>405.5</v>
      </c>
      <c r="I174" s="172">
        <v>510</v>
      </c>
      <c r="J174" s="173" t="s">
        <v>657</v>
      </c>
      <c r="K174" s="174">
        <f t="shared" ref="K174:K180" si="82">H174-F174</f>
        <v>10.5</v>
      </c>
      <c r="L174" s="175">
        <f t="shared" ref="L174:L180" si="83">K174/F174</f>
        <v>2.6582278481012658E-2</v>
      </c>
      <c r="M174" s="171" t="s">
        <v>658</v>
      </c>
      <c r="N174" s="169">
        <v>43606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55">
        <v>64</v>
      </c>
      <c r="B175" s="156">
        <v>42584</v>
      </c>
      <c r="C175" s="156"/>
      <c r="D175" s="157" t="s">
        <v>659</v>
      </c>
      <c r="E175" s="158" t="s">
        <v>539</v>
      </c>
      <c r="F175" s="159">
        <f>169.5-12.8</f>
        <v>156.69999999999999</v>
      </c>
      <c r="G175" s="159"/>
      <c r="H175" s="160">
        <v>77</v>
      </c>
      <c r="I175" s="160" t="s">
        <v>660</v>
      </c>
      <c r="J175" s="161" t="s">
        <v>661</v>
      </c>
      <c r="K175" s="162">
        <f t="shared" si="82"/>
        <v>-79.699999999999989</v>
      </c>
      <c r="L175" s="163">
        <f t="shared" si="83"/>
        <v>-0.50861518825781749</v>
      </c>
      <c r="M175" s="159" t="s">
        <v>549</v>
      </c>
      <c r="N175" s="156">
        <v>43522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55">
        <v>65</v>
      </c>
      <c r="B176" s="156">
        <v>42586</v>
      </c>
      <c r="C176" s="156"/>
      <c r="D176" s="157" t="s">
        <v>662</v>
      </c>
      <c r="E176" s="158" t="s">
        <v>567</v>
      </c>
      <c r="F176" s="159">
        <v>400</v>
      </c>
      <c r="G176" s="159"/>
      <c r="H176" s="160">
        <v>305</v>
      </c>
      <c r="I176" s="160">
        <v>475</v>
      </c>
      <c r="J176" s="161" t="s">
        <v>663</v>
      </c>
      <c r="K176" s="162">
        <f t="shared" si="82"/>
        <v>-95</v>
      </c>
      <c r="L176" s="163">
        <f t="shared" si="83"/>
        <v>-0.23749999999999999</v>
      </c>
      <c r="M176" s="159" t="s">
        <v>549</v>
      </c>
      <c r="N176" s="156">
        <v>43606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45">
        <v>66</v>
      </c>
      <c r="B177" s="146">
        <v>42593</v>
      </c>
      <c r="C177" s="146"/>
      <c r="D177" s="147" t="s">
        <v>664</v>
      </c>
      <c r="E177" s="148" t="s">
        <v>567</v>
      </c>
      <c r="F177" s="149">
        <v>86.5</v>
      </c>
      <c r="G177" s="148"/>
      <c r="H177" s="148">
        <v>130</v>
      </c>
      <c r="I177" s="150">
        <v>130</v>
      </c>
      <c r="J177" s="151" t="s">
        <v>665</v>
      </c>
      <c r="K177" s="152">
        <f t="shared" si="82"/>
        <v>43.5</v>
      </c>
      <c r="L177" s="153">
        <f t="shared" si="83"/>
        <v>0.50289017341040465</v>
      </c>
      <c r="M177" s="148" t="s">
        <v>537</v>
      </c>
      <c r="N177" s="154">
        <v>43091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55">
        <v>67</v>
      </c>
      <c r="B178" s="156">
        <v>42600</v>
      </c>
      <c r="C178" s="156"/>
      <c r="D178" s="157" t="s">
        <v>109</v>
      </c>
      <c r="E178" s="158" t="s">
        <v>567</v>
      </c>
      <c r="F178" s="159">
        <v>133.5</v>
      </c>
      <c r="G178" s="159"/>
      <c r="H178" s="160">
        <v>126.5</v>
      </c>
      <c r="I178" s="160">
        <v>178</v>
      </c>
      <c r="J178" s="161" t="s">
        <v>666</v>
      </c>
      <c r="K178" s="162">
        <f t="shared" si="82"/>
        <v>-7</v>
      </c>
      <c r="L178" s="163">
        <f t="shared" si="83"/>
        <v>-5.2434456928838954E-2</v>
      </c>
      <c r="M178" s="159" t="s">
        <v>549</v>
      </c>
      <c r="N178" s="156">
        <v>42615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45">
        <v>68</v>
      </c>
      <c r="B179" s="146">
        <v>42613</v>
      </c>
      <c r="C179" s="146"/>
      <c r="D179" s="147" t="s">
        <v>667</v>
      </c>
      <c r="E179" s="148" t="s">
        <v>567</v>
      </c>
      <c r="F179" s="149">
        <v>560</v>
      </c>
      <c r="G179" s="148"/>
      <c r="H179" s="148">
        <v>725</v>
      </c>
      <c r="I179" s="150">
        <v>725</v>
      </c>
      <c r="J179" s="151" t="s">
        <v>569</v>
      </c>
      <c r="K179" s="152">
        <f t="shared" si="82"/>
        <v>165</v>
      </c>
      <c r="L179" s="153">
        <f t="shared" si="83"/>
        <v>0.29464285714285715</v>
      </c>
      <c r="M179" s="148" t="s">
        <v>537</v>
      </c>
      <c r="N179" s="154">
        <v>42456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45">
        <v>69</v>
      </c>
      <c r="B180" s="146">
        <v>42614</v>
      </c>
      <c r="C180" s="146"/>
      <c r="D180" s="147" t="s">
        <v>668</v>
      </c>
      <c r="E180" s="148" t="s">
        <v>567</v>
      </c>
      <c r="F180" s="149">
        <v>160.5</v>
      </c>
      <c r="G180" s="148"/>
      <c r="H180" s="148">
        <v>210</v>
      </c>
      <c r="I180" s="150">
        <v>210</v>
      </c>
      <c r="J180" s="151" t="s">
        <v>569</v>
      </c>
      <c r="K180" s="152">
        <f t="shared" si="82"/>
        <v>49.5</v>
      </c>
      <c r="L180" s="153">
        <f t="shared" si="83"/>
        <v>0.30841121495327101</v>
      </c>
      <c r="M180" s="148" t="s">
        <v>537</v>
      </c>
      <c r="N180" s="154">
        <v>42871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45">
        <v>70</v>
      </c>
      <c r="B181" s="146">
        <v>42646</v>
      </c>
      <c r="C181" s="146"/>
      <c r="D181" s="147" t="s">
        <v>378</v>
      </c>
      <c r="E181" s="148" t="s">
        <v>567</v>
      </c>
      <c r="F181" s="149">
        <v>430</v>
      </c>
      <c r="G181" s="148"/>
      <c r="H181" s="148">
        <v>596</v>
      </c>
      <c r="I181" s="150">
        <v>575</v>
      </c>
      <c r="J181" s="151" t="s">
        <v>669</v>
      </c>
      <c r="K181" s="152">
        <v>166</v>
      </c>
      <c r="L181" s="153">
        <v>0.38604651162790699</v>
      </c>
      <c r="M181" s="148" t="s">
        <v>537</v>
      </c>
      <c r="N181" s="154">
        <v>42769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45">
        <v>71</v>
      </c>
      <c r="B182" s="146">
        <v>42657</v>
      </c>
      <c r="C182" s="146"/>
      <c r="D182" s="147" t="s">
        <v>670</v>
      </c>
      <c r="E182" s="148" t="s">
        <v>567</v>
      </c>
      <c r="F182" s="149">
        <v>280</v>
      </c>
      <c r="G182" s="148"/>
      <c r="H182" s="148">
        <v>345</v>
      </c>
      <c r="I182" s="150">
        <v>345</v>
      </c>
      <c r="J182" s="151" t="s">
        <v>569</v>
      </c>
      <c r="K182" s="152">
        <f t="shared" ref="K182:K187" si="84">H182-F182</f>
        <v>65</v>
      </c>
      <c r="L182" s="153">
        <f>K182/F182</f>
        <v>0.23214285714285715</v>
      </c>
      <c r="M182" s="148" t="s">
        <v>537</v>
      </c>
      <c r="N182" s="154">
        <v>42814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45">
        <v>72</v>
      </c>
      <c r="B183" s="146">
        <v>42657</v>
      </c>
      <c r="C183" s="146"/>
      <c r="D183" s="147" t="s">
        <v>671</v>
      </c>
      <c r="E183" s="148" t="s">
        <v>567</v>
      </c>
      <c r="F183" s="149">
        <v>245</v>
      </c>
      <c r="G183" s="148"/>
      <c r="H183" s="148">
        <v>325.5</v>
      </c>
      <c r="I183" s="150">
        <v>330</v>
      </c>
      <c r="J183" s="151" t="s">
        <v>672</v>
      </c>
      <c r="K183" s="152">
        <f t="shared" si="84"/>
        <v>80.5</v>
      </c>
      <c r="L183" s="153">
        <f>K183/F183</f>
        <v>0.32857142857142857</v>
      </c>
      <c r="M183" s="148" t="s">
        <v>537</v>
      </c>
      <c r="N183" s="154">
        <v>42769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45">
        <v>73</v>
      </c>
      <c r="B184" s="146">
        <v>42660</v>
      </c>
      <c r="C184" s="146"/>
      <c r="D184" s="147" t="s">
        <v>334</v>
      </c>
      <c r="E184" s="148" t="s">
        <v>567</v>
      </c>
      <c r="F184" s="149">
        <v>125</v>
      </c>
      <c r="G184" s="148"/>
      <c r="H184" s="148">
        <v>160</v>
      </c>
      <c r="I184" s="150">
        <v>160</v>
      </c>
      <c r="J184" s="151" t="s">
        <v>625</v>
      </c>
      <c r="K184" s="152">
        <f t="shared" si="84"/>
        <v>35</v>
      </c>
      <c r="L184" s="153">
        <v>0.28000000000000003</v>
      </c>
      <c r="M184" s="148" t="s">
        <v>537</v>
      </c>
      <c r="N184" s="154">
        <v>42803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45">
        <v>74</v>
      </c>
      <c r="B185" s="146">
        <v>42660</v>
      </c>
      <c r="C185" s="146"/>
      <c r="D185" s="147" t="s">
        <v>434</v>
      </c>
      <c r="E185" s="148" t="s">
        <v>567</v>
      </c>
      <c r="F185" s="149">
        <v>114</v>
      </c>
      <c r="G185" s="148"/>
      <c r="H185" s="148">
        <v>145</v>
      </c>
      <c r="I185" s="150">
        <v>145</v>
      </c>
      <c r="J185" s="151" t="s">
        <v>625</v>
      </c>
      <c r="K185" s="152">
        <f t="shared" si="84"/>
        <v>31</v>
      </c>
      <c r="L185" s="153">
        <f>K185/F185</f>
        <v>0.27192982456140352</v>
      </c>
      <c r="M185" s="148" t="s">
        <v>537</v>
      </c>
      <c r="N185" s="154">
        <v>42859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45">
        <v>75</v>
      </c>
      <c r="B186" s="146">
        <v>42660</v>
      </c>
      <c r="C186" s="146"/>
      <c r="D186" s="147" t="s">
        <v>673</v>
      </c>
      <c r="E186" s="148" t="s">
        <v>567</v>
      </c>
      <c r="F186" s="149">
        <v>212</v>
      </c>
      <c r="G186" s="148"/>
      <c r="H186" s="148">
        <v>280</v>
      </c>
      <c r="I186" s="150">
        <v>276</v>
      </c>
      <c r="J186" s="151" t="s">
        <v>674</v>
      </c>
      <c r="K186" s="152">
        <f t="shared" si="84"/>
        <v>68</v>
      </c>
      <c r="L186" s="153">
        <f>K186/F186</f>
        <v>0.32075471698113206</v>
      </c>
      <c r="M186" s="148" t="s">
        <v>537</v>
      </c>
      <c r="N186" s="154">
        <v>42858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45">
        <v>76</v>
      </c>
      <c r="B187" s="146">
        <v>42678</v>
      </c>
      <c r="C187" s="146"/>
      <c r="D187" s="147" t="s">
        <v>425</v>
      </c>
      <c r="E187" s="148" t="s">
        <v>567</v>
      </c>
      <c r="F187" s="149">
        <v>155</v>
      </c>
      <c r="G187" s="148"/>
      <c r="H187" s="148">
        <v>210</v>
      </c>
      <c r="I187" s="150">
        <v>210</v>
      </c>
      <c r="J187" s="151" t="s">
        <v>675</v>
      </c>
      <c r="K187" s="152">
        <f t="shared" si="84"/>
        <v>55</v>
      </c>
      <c r="L187" s="153">
        <f>K187/F187</f>
        <v>0.35483870967741937</v>
      </c>
      <c r="M187" s="148" t="s">
        <v>537</v>
      </c>
      <c r="N187" s="154">
        <v>42944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55">
        <v>77</v>
      </c>
      <c r="B188" s="156">
        <v>42710</v>
      </c>
      <c r="C188" s="156"/>
      <c r="D188" s="157" t="s">
        <v>676</v>
      </c>
      <c r="E188" s="158" t="s">
        <v>567</v>
      </c>
      <c r="F188" s="159">
        <v>150.5</v>
      </c>
      <c r="G188" s="159"/>
      <c r="H188" s="160">
        <v>72.5</v>
      </c>
      <c r="I188" s="160">
        <v>174</v>
      </c>
      <c r="J188" s="161" t="s">
        <v>677</v>
      </c>
      <c r="K188" s="162">
        <v>-78</v>
      </c>
      <c r="L188" s="163">
        <v>-0.51827242524916906</v>
      </c>
      <c r="M188" s="159" t="s">
        <v>549</v>
      </c>
      <c r="N188" s="156">
        <v>43333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45">
        <v>78</v>
      </c>
      <c r="B189" s="146">
        <v>42712</v>
      </c>
      <c r="C189" s="146"/>
      <c r="D189" s="147" t="s">
        <v>678</v>
      </c>
      <c r="E189" s="148" t="s">
        <v>567</v>
      </c>
      <c r="F189" s="149">
        <v>380</v>
      </c>
      <c r="G189" s="148"/>
      <c r="H189" s="148">
        <v>478</v>
      </c>
      <c r="I189" s="150">
        <v>468</v>
      </c>
      <c r="J189" s="151" t="s">
        <v>625</v>
      </c>
      <c r="K189" s="152">
        <f>H189-F189</f>
        <v>98</v>
      </c>
      <c r="L189" s="153">
        <f>K189/F189</f>
        <v>0.25789473684210529</v>
      </c>
      <c r="M189" s="148" t="s">
        <v>537</v>
      </c>
      <c r="N189" s="154">
        <v>43025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45">
        <v>79</v>
      </c>
      <c r="B190" s="146">
        <v>42734</v>
      </c>
      <c r="C190" s="146"/>
      <c r="D190" s="147" t="s">
        <v>108</v>
      </c>
      <c r="E190" s="148" t="s">
        <v>567</v>
      </c>
      <c r="F190" s="149">
        <v>305</v>
      </c>
      <c r="G190" s="148"/>
      <c r="H190" s="148">
        <v>375</v>
      </c>
      <c r="I190" s="150">
        <v>375</v>
      </c>
      <c r="J190" s="151" t="s">
        <v>625</v>
      </c>
      <c r="K190" s="152">
        <f>H190-F190</f>
        <v>70</v>
      </c>
      <c r="L190" s="153">
        <f>K190/F190</f>
        <v>0.22950819672131148</v>
      </c>
      <c r="M190" s="148" t="s">
        <v>537</v>
      </c>
      <c r="N190" s="154">
        <v>42768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45">
        <v>80</v>
      </c>
      <c r="B191" s="146">
        <v>42739</v>
      </c>
      <c r="C191" s="146"/>
      <c r="D191" s="147" t="s">
        <v>94</v>
      </c>
      <c r="E191" s="148" t="s">
        <v>567</v>
      </c>
      <c r="F191" s="149">
        <v>99.5</v>
      </c>
      <c r="G191" s="148"/>
      <c r="H191" s="148">
        <v>158</v>
      </c>
      <c r="I191" s="150">
        <v>158</v>
      </c>
      <c r="J191" s="151" t="s">
        <v>625</v>
      </c>
      <c r="K191" s="152">
        <f>H191-F191</f>
        <v>58.5</v>
      </c>
      <c r="L191" s="153">
        <f>K191/F191</f>
        <v>0.5879396984924623</v>
      </c>
      <c r="M191" s="148" t="s">
        <v>537</v>
      </c>
      <c r="N191" s="154">
        <v>42898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45">
        <v>81</v>
      </c>
      <c r="B192" s="146">
        <v>42739</v>
      </c>
      <c r="C192" s="146"/>
      <c r="D192" s="147" t="s">
        <v>94</v>
      </c>
      <c r="E192" s="148" t="s">
        <v>567</v>
      </c>
      <c r="F192" s="149">
        <v>99.5</v>
      </c>
      <c r="G192" s="148"/>
      <c r="H192" s="148">
        <v>158</v>
      </c>
      <c r="I192" s="150">
        <v>158</v>
      </c>
      <c r="J192" s="151" t="s">
        <v>625</v>
      </c>
      <c r="K192" s="152">
        <v>58.5</v>
      </c>
      <c r="L192" s="153">
        <v>0.58793969849246197</v>
      </c>
      <c r="M192" s="148" t="s">
        <v>537</v>
      </c>
      <c r="N192" s="154">
        <v>42898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45">
        <v>82</v>
      </c>
      <c r="B193" s="146">
        <v>42786</v>
      </c>
      <c r="C193" s="146"/>
      <c r="D193" s="147" t="s">
        <v>182</v>
      </c>
      <c r="E193" s="148" t="s">
        <v>567</v>
      </c>
      <c r="F193" s="149">
        <v>140.5</v>
      </c>
      <c r="G193" s="148"/>
      <c r="H193" s="148">
        <v>220</v>
      </c>
      <c r="I193" s="150">
        <v>220</v>
      </c>
      <c r="J193" s="151" t="s">
        <v>625</v>
      </c>
      <c r="K193" s="152">
        <f>H193-F193</f>
        <v>79.5</v>
      </c>
      <c r="L193" s="153">
        <f>K193/F193</f>
        <v>0.5658362989323843</v>
      </c>
      <c r="M193" s="148" t="s">
        <v>537</v>
      </c>
      <c r="N193" s="154">
        <v>42864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45">
        <v>83</v>
      </c>
      <c r="B194" s="146">
        <v>42786</v>
      </c>
      <c r="C194" s="146"/>
      <c r="D194" s="147" t="s">
        <v>679</v>
      </c>
      <c r="E194" s="148" t="s">
        <v>567</v>
      </c>
      <c r="F194" s="149">
        <v>202.5</v>
      </c>
      <c r="G194" s="148"/>
      <c r="H194" s="148">
        <v>234</v>
      </c>
      <c r="I194" s="150">
        <v>234</v>
      </c>
      <c r="J194" s="151" t="s">
        <v>625</v>
      </c>
      <c r="K194" s="152">
        <v>31.5</v>
      </c>
      <c r="L194" s="153">
        <v>0.155555555555556</v>
      </c>
      <c r="M194" s="148" t="s">
        <v>537</v>
      </c>
      <c r="N194" s="154">
        <v>42836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45">
        <v>84</v>
      </c>
      <c r="B195" s="146">
        <v>42818</v>
      </c>
      <c r="C195" s="146"/>
      <c r="D195" s="147" t="s">
        <v>680</v>
      </c>
      <c r="E195" s="148" t="s">
        <v>567</v>
      </c>
      <c r="F195" s="149">
        <v>300.5</v>
      </c>
      <c r="G195" s="148"/>
      <c r="H195" s="148">
        <v>417.5</v>
      </c>
      <c r="I195" s="150">
        <v>420</v>
      </c>
      <c r="J195" s="151" t="s">
        <v>681</v>
      </c>
      <c r="K195" s="152">
        <f>H195-F195</f>
        <v>117</v>
      </c>
      <c r="L195" s="153">
        <f>K195/F195</f>
        <v>0.38935108153078202</v>
      </c>
      <c r="M195" s="148" t="s">
        <v>537</v>
      </c>
      <c r="N195" s="154">
        <v>43070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45">
        <v>85</v>
      </c>
      <c r="B196" s="146">
        <v>42818</v>
      </c>
      <c r="C196" s="146"/>
      <c r="D196" s="147" t="s">
        <v>655</v>
      </c>
      <c r="E196" s="148" t="s">
        <v>567</v>
      </c>
      <c r="F196" s="149">
        <v>850</v>
      </c>
      <c r="G196" s="148"/>
      <c r="H196" s="148">
        <v>1042.5</v>
      </c>
      <c r="I196" s="150">
        <v>1023</v>
      </c>
      <c r="J196" s="151" t="s">
        <v>682</v>
      </c>
      <c r="K196" s="152">
        <v>192.5</v>
      </c>
      <c r="L196" s="153">
        <v>0.22647058823529401</v>
      </c>
      <c r="M196" s="148" t="s">
        <v>537</v>
      </c>
      <c r="N196" s="154">
        <v>42830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45">
        <v>86</v>
      </c>
      <c r="B197" s="146">
        <v>42830</v>
      </c>
      <c r="C197" s="146"/>
      <c r="D197" s="147" t="s">
        <v>453</v>
      </c>
      <c r="E197" s="148" t="s">
        <v>567</v>
      </c>
      <c r="F197" s="149">
        <v>785</v>
      </c>
      <c r="G197" s="148"/>
      <c r="H197" s="148">
        <v>930</v>
      </c>
      <c r="I197" s="150">
        <v>920</v>
      </c>
      <c r="J197" s="151" t="s">
        <v>683</v>
      </c>
      <c r="K197" s="152">
        <f>H197-F197</f>
        <v>145</v>
      </c>
      <c r="L197" s="153">
        <f>K197/F197</f>
        <v>0.18471337579617833</v>
      </c>
      <c r="M197" s="148" t="s">
        <v>537</v>
      </c>
      <c r="N197" s="154">
        <v>42976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55">
        <v>87</v>
      </c>
      <c r="B198" s="156">
        <v>42831</v>
      </c>
      <c r="C198" s="156"/>
      <c r="D198" s="157" t="s">
        <v>684</v>
      </c>
      <c r="E198" s="158" t="s">
        <v>567</v>
      </c>
      <c r="F198" s="159">
        <v>40</v>
      </c>
      <c r="G198" s="159"/>
      <c r="H198" s="160">
        <v>13.1</v>
      </c>
      <c r="I198" s="160">
        <v>60</v>
      </c>
      <c r="J198" s="161" t="s">
        <v>685</v>
      </c>
      <c r="K198" s="162">
        <v>-26.9</v>
      </c>
      <c r="L198" s="163">
        <v>-0.67249999999999999</v>
      </c>
      <c r="M198" s="159" t="s">
        <v>549</v>
      </c>
      <c r="N198" s="156">
        <v>43138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45">
        <v>88</v>
      </c>
      <c r="B199" s="146">
        <v>42837</v>
      </c>
      <c r="C199" s="146"/>
      <c r="D199" s="147" t="s">
        <v>93</v>
      </c>
      <c r="E199" s="148" t="s">
        <v>567</v>
      </c>
      <c r="F199" s="149">
        <v>289.5</v>
      </c>
      <c r="G199" s="148"/>
      <c r="H199" s="148">
        <v>354</v>
      </c>
      <c r="I199" s="150">
        <v>360</v>
      </c>
      <c r="J199" s="151" t="s">
        <v>686</v>
      </c>
      <c r="K199" s="152">
        <f t="shared" ref="K199:K207" si="85">H199-F199</f>
        <v>64.5</v>
      </c>
      <c r="L199" s="153">
        <f t="shared" ref="L199:L207" si="86">K199/F199</f>
        <v>0.22279792746113988</v>
      </c>
      <c r="M199" s="148" t="s">
        <v>537</v>
      </c>
      <c r="N199" s="154">
        <v>43040</v>
      </c>
      <c r="O199" s="1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45">
        <v>89</v>
      </c>
      <c r="B200" s="146">
        <v>42845</v>
      </c>
      <c r="C200" s="146"/>
      <c r="D200" s="147" t="s">
        <v>401</v>
      </c>
      <c r="E200" s="148" t="s">
        <v>567</v>
      </c>
      <c r="F200" s="149">
        <v>700</v>
      </c>
      <c r="G200" s="148"/>
      <c r="H200" s="148">
        <v>840</v>
      </c>
      <c r="I200" s="150">
        <v>840</v>
      </c>
      <c r="J200" s="151" t="s">
        <v>687</v>
      </c>
      <c r="K200" s="152">
        <f t="shared" si="85"/>
        <v>140</v>
      </c>
      <c r="L200" s="153">
        <f t="shared" si="86"/>
        <v>0.2</v>
      </c>
      <c r="M200" s="148" t="s">
        <v>537</v>
      </c>
      <c r="N200" s="154">
        <v>42893</v>
      </c>
      <c r="O200" s="1"/>
      <c r="P200" s="1"/>
      <c r="Q200" s="1"/>
      <c r="R200" s="6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45">
        <v>90</v>
      </c>
      <c r="B201" s="146">
        <v>42887</v>
      </c>
      <c r="C201" s="146"/>
      <c r="D201" s="147" t="s">
        <v>688</v>
      </c>
      <c r="E201" s="148" t="s">
        <v>567</v>
      </c>
      <c r="F201" s="149">
        <v>130</v>
      </c>
      <c r="G201" s="148"/>
      <c r="H201" s="148">
        <v>144.25</v>
      </c>
      <c r="I201" s="150">
        <v>170</v>
      </c>
      <c r="J201" s="151" t="s">
        <v>689</v>
      </c>
      <c r="K201" s="152">
        <f t="shared" si="85"/>
        <v>14.25</v>
      </c>
      <c r="L201" s="153">
        <f t="shared" si="86"/>
        <v>0.10961538461538461</v>
      </c>
      <c r="M201" s="148" t="s">
        <v>537</v>
      </c>
      <c r="N201" s="154">
        <v>43675</v>
      </c>
      <c r="O201" s="1"/>
      <c r="P201" s="1"/>
      <c r="Q201" s="1"/>
      <c r="R201" s="6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45">
        <v>91</v>
      </c>
      <c r="B202" s="146">
        <v>42901</v>
      </c>
      <c r="C202" s="146"/>
      <c r="D202" s="147" t="s">
        <v>690</v>
      </c>
      <c r="E202" s="148" t="s">
        <v>567</v>
      </c>
      <c r="F202" s="149">
        <v>214.5</v>
      </c>
      <c r="G202" s="148"/>
      <c r="H202" s="148">
        <v>262</v>
      </c>
      <c r="I202" s="150">
        <v>262</v>
      </c>
      <c r="J202" s="151" t="s">
        <v>691</v>
      </c>
      <c r="K202" s="152">
        <f t="shared" si="85"/>
        <v>47.5</v>
      </c>
      <c r="L202" s="153">
        <f t="shared" si="86"/>
        <v>0.22144522144522144</v>
      </c>
      <c r="M202" s="148" t="s">
        <v>537</v>
      </c>
      <c r="N202" s="154">
        <v>42977</v>
      </c>
      <c r="O202" s="1"/>
      <c r="P202" s="1"/>
      <c r="Q202" s="1"/>
      <c r="R202" s="6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76">
        <v>92</v>
      </c>
      <c r="B203" s="177">
        <v>42933</v>
      </c>
      <c r="C203" s="177"/>
      <c r="D203" s="178" t="s">
        <v>692</v>
      </c>
      <c r="E203" s="179" t="s">
        <v>567</v>
      </c>
      <c r="F203" s="180">
        <v>370</v>
      </c>
      <c r="G203" s="179"/>
      <c r="H203" s="179">
        <v>447.5</v>
      </c>
      <c r="I203" s="181">
        <v>450</v>
      </c>
      <c r="J203" s="182" t="s">
        <v>625</v>
      </c>
      <c r="K203" s="152">
        <f t="shared" si="85"/>
        <v>77.5</v>
      </c>
      <c r="L203" s="183">
        <f t="shared" si="86"/>
        <v>0.20945945945945946</v>
      </c>
      <c r="M203" s="179" t="s">
        <v>537</v>
      </c>
      <c r="N203" s="184">
        <v>43035</v>
      </c>
      <c r="O203" s="1"/>
      <c r="P203" s="1"/>
      <c r="Q203" s="1"/>
      <c r="R203" s="6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76">
        <v>93</v>
      </c>
      <c r="B204" s="177">
        <v>42943</v>
      </c>
      <c r="C204" s="177"/>
      <c r="D204" s="178" t="s">
        <v>180</v>
      </c>
      <c r="E204" s="179" t="s">
        <v>567</v>
      </c>
      <c r="F204" s="180">
        <v>657.5</v>
      </c>
      <c r="G204" s="179"/>
      <c r="H204" s="179">
        <v>825</v>
      </c>
      <c r="I204" s="181">
        <v>820</v>
      </c>
      <c r="J204" s="182" t="s">
        <v>625</v>
      </c>
      <c r="K204" s="152">
        <f t="shared" si="85"/>
        <v>167.5</v>
      </c>
      <c r="L204" s="183">
        <f t="shared" si="86"/>
        <v>0.25475285171102663</v>
      </c>
      <c r="M204" s="179" t="s">
        <v>537</v>
      </c>
      <c r="N204" s="184">
        <v>43090</v>
      </c>
      <c r="O204" s="1"/>
      <c r="P204" s="1"/>
      <c r="Q204" s="1"/>
      <c r="R204" s="6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45">
        <v>94</v>
      </c>
      <c r="B205" s="146">
        <v>42964</v>
      </c>
      <c r="C205" s="146"/>
      <c r="D205" s="147" t="s">
        <v>347</v>
      </c>
      <c r="E205" s="148" t="s">
        <v>567</v>
      </c>
      <c r="F205" s="149">
        <v>605</v>
      </c>
      <c r="G205" s="148"/>
      <c r="H205" s="148">
        <v>750</v>
      </c>
      <c r="I205" s="150">
        <v>750</v>
      </c>
      <c r="J205" s="151" t="s">
        <v>683</v>
      </c>
      <c r="K205" s="152">
        <f t="shared" si="85"/>
        <v>145</v>
      </c>
      <c r="L205" s="153">
        <f t="shared" si="86"/>
        <v>0.23966942148760331</v>
      </c>
      <c r="M205" s="148" t="s">
        <v>537</v>
      </c>
      <c r="N205" s="154">
        <v>43027</v>
      </c>
      <c r="O205" s="1"/>
      <c r="P205" s="1"/>
      <c r="Q205" s="1"/>
      <c r="R205" s="6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55">
        <v>95</v>
      </c>
      <c r="B206" s="156">
        <v>42979</v>
      </c>
      <c r="C206" s="156"/>
      <c r="D206" s="164" t="s">
        <v>693</v>
      </c>
      <c r="E206" s="159" t="s">
        <v>567</v>
      </c>
      <c r="F206" s="159">
        <v>255</v>
      </c>
      <c r="G206" s="160"/>
      <c r="H206" s="160">
        <v>217.25</v>
      </c>
      <c r="I206" s="160">
        <v>320</v>
      </c>
      <c r="J206" s="161" t="s">
        <v>694</v>
      </c>
      <c r="K206" s="162">
        <f t="shared" si="85"/>
        <v>-37.75</v>
      </c>
      <c r="L206" s="165">
        <f t="shared" si="86"/>
        <v>-0.14803921568627451</v>
      </c>
      <c r="M206" s="159" t="s">
        <v>549</v>
      </c>
      <c r="N206" s="156">
        <v>43661</v>
      </c>
      <c r="O206" s="1"/>
      <c r="P206" s="1"/>
      <c r="Q206" s="1"/>
      <c r="R206" s="6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45">
        <v>96</v>
      </c>
      <c r="B207" s="146">
        <v>42997</v>
      </c>
      <c r="C207" s="146"/>
      <c r="D207" s="147" t="s">
        <v>695</v>
      </c>
      <c r="E207" s="148" t="s">
        <v>567</v>
      </c>
      <c r="F207" s="149">
        <v>215</v>
      </c>
      <c r="G207" s="148"/>
      <c r="H207" s="148">
        <v>258</v>
      </c>
      <c r="I207" s="150">
        <v>258</v>
      </c>
      <c r="J207" s="151" t="s">
        <v>625</v>
      </c>
      <c r="K207" s="152">
        <f t="shared" si="85"/>
        <v>43</v>
      </c>
      <c r="L207" s="153">
        <f t="shared" si="86"/>
        <v>0.2</v>
      </c>
      <c r="M207" s="148" t="s">
        <v>537</v>
      </c>
      <c r="N207" s="154">
        <v>43040</v>
      </c>
      <c r="O207" s="1"/>
      <c r="P207" s="1"/>
      <c r="Q207" s="1"/>
      <c r="R207" s="6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45">
        <v>97</v>
      </c>
      <c r="B208" s="146">
        <v>42997</v>
      </c>
      <c r="C208" s="146"/>
      <c r="D208" s="147" t="s">
        <v>695</v>
      </c>
      <c r="E208" s="148" t="s">
        <v>567</v>
      </c>
      <c r="F208" s="149">
        <v>215</v>
      </c>
      <c r="G208" s="148"/>
      <c r="H208" s="148">
        <v>258</v>
      </c>
      <c r="I208" s="150">
        <v>258</v>
      </c>
      <c r="J208" s="182" t="s">
        <v>625</v>
      </c>
      <c r="K208" s="152">
        <v>43</v>
      </c>
      <c r="L208" s="153">
        <v>0.2</v>
      </c>
      <c r="M208" s="148" t="s">
        <v>537</v>
      </c>
      <c r="N208" s="154">
        <v>43040</v>
      </c>
      <c r="O208" s="1"/>
      <c r="P208" s="1"/>
      <c r="Q208" s="1"/>
      <c r="R208" s="6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76">
        <v>98</v>
      </c>
      <c r="B209" s="177">
        <v>42998</v>
      </c>
      <c r="C209" s="177"/>
      <c r="D209" s="178" t="s">
        <v>696</v>
      </c>
      <c r="E209" s="179" t="s">
        <v>567</v>
      </c>
      <c r="F209" s="149">
        <v>75</v>
      </c>
      <c r="G209" s="179"/>
      <c r="H209" s="179">
        <v>90</v>
      </c>
      <c r="I209" s="181">
        <v>90</v>
      </c>
      <c r="J209" s="151" t="s">
        <v>697</v>
      </c>
      <c r="K209" s="152">
        <f t="shared" ref="K209:K214" si="87">H209-F209</f>
        <v>15</v>
      </c>
      <c r="L209" s="153">
        <f t="shared" ref="L209:L214" si="88">K209/F209</f>
        <v>0.2</v>
      </c>
      <c r="M209" s="148" t="s">
        <v>537</v>
      </c>
      <c r="N209" s="154">
        <v>43019</v>
      </c>
      <c r="O209" s="1"/>
      <c r="P209" s="1"/>
      <c r="Q209" s="1"/>
      <c r="R209" s="6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76">
        <v>99</v>
      </c>
      <c r="B210" s="177">
        <v>43011</v>
      </c>
      <c r="C210" s="177"/>
      <c r="D210" s="178" t="s">
        <v>551</v>
      </c>
      <c r="E210" s="179" t="s">
        <v>567</v>
      </c>
      <c r="F210" s="180">
        <v>315</v>
      </c>
      <c r="G210" s="179"/>
      <c r="H210" s="179">
        <v>392</v>
      </c>
      <c r="I210" s="181">
        <v>384</v>
      </c>
      <c r="J210" s="182" t="s">
        <v>698</v>
      </c>
      <c r="K210" s="152">
        <f t="shared" si="87"/>
        <v>77</v>
      </c>
      <c r="L210" s="183">
        <f t="shared" si="88"/>
        <v>0.24444444444444444</v>
      </c>
      <c r="M210" s="179" t="s">
        <v>537</v>
      </c>
      <c r="N210" s="184">
        <v>43017</v>
      </c>
      <c r="O210" s="1"/>
      <c r="P210" s="1"/>
      <c r="Q210" s="1"/>
      <c r="R210" s="6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76">
        <v>100</v>
      </c>
      <c r="B211" s="177">
        <v>43013</v>
      </c>
      <c r="C211" s="177"/>
      <c r="D211" s="178" t="s">
        <v>429</v>
      </c>
      <c r="E211" s="179" t="s">
        <v>567</v>
      </c>
      <c r="F211" s="180">
        <v>145</v>
      </c>
      <c r="G211" s="179"/>
      <c r="H211" s="179">
        <v>179</v>
      </c>
      <c r="I211" s="181">
        <v>180</v>
      </c>
      <c r="J211" s="182" t="s">
        <v>699</v>
      </c>
      <c r="K211" s="152">
        <f t="shared" si="87"/>
        <v>34</v>
      </c>
      <c r="L211" s="183">
        <f t="shared" si="88"/>
        <v>0.23448275862068965</v>
      </c>
      <c r="M211" s="179" t="s">
        <v>537</v>
      </c>
      <c r="N211" s="184">
        <v>43025</v>
      </c>
      <c r="O211" s="1"/>
      <c r="P211" s="1"/>
      <c r="Q211" s="1"/>
      <c r="R211" s="6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76">
        <v>101</v>
      </c>
      <c r="B212" s="177">
        <v>43014</v>
      </c>
      <c r="C212" s="177"/>
      <c r="D212" s="178" t="s">
        <v>324</v>
      </c>
      <c r="E212" s="179" t="s">
        <v>567</v>
      </c>
      <c r="F212" s="180">
        <v>256</v>
      </c>
      <c r="G212" s="179"/>
      <c r="H212" s="179">
        <v>323</v>
      </c>
      <c r="I212" s="181">
        <v>320</v>
      </c>
      <c r="J212" s="182" t="s">
        <v>625</v>
      </c>
      <c r="K212" s="152">
        <f t="shared" si="87"/>
        <v>67</v>
      </c>
      <c r="L212" s="183">
        <f t="shared" si="88"/>
        <v>0.26171875</v>
      </c>
      <c r="M212" s="179" t="s">
        <v>537</v>
      </c>
      <c r="N212" s="184">
        <v>43067</v>
      </c>
      <c r="O212" s="1"/>
      <c r="P212" s="1"/>
      <c r="Q212" s="1"/>
      <c r="R212" s="6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76">
        <v>102</v>
      </c>
      <c r="B213" s="177">
        <v>43017</v>
      </c>
      <c r="C213" s="177"/>
      <c r="D213" s="178" t="s">
        <v>339</v>
      </c>
      <c r="E213" s="179" t="s">
        <v>567</v>
      </c>
      <c r="F213" s="180">
        <v>137.5</v>
      </c>
      <c r="G213" s="179"/>
      <c r="H213" s="179">
        <v>184</v>
      </c>
      <c r="I213" s="181">
        <v>183</v>
      </c>
      <c r="J213" s="182" t="s">
        <v>700</v>
      </c>
      <c r="K213" s="152">
        <f t="shared" si="87"/>
        <v>46.5</v>
      </c>
      <c r="L213" s="183">
        <f t="shared" si="88"/>
        <v>0.33818181818181819</v>
      </c>
      <c r="M213" s="179" t="s">
        <v>537</v>
      </c>
      <c r="N213" s="184">
        <v>43108</v>
      </c>
      <c r="O213" s="1"/>
      <c r="P213" s="1"/>
      <c r="Q213" s="1"/>
      <c r="R213" s="6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76">
        <v>103</v>
      </c>
      <c r="B214" s="177">
        <v>43018</v>
      </c>
      <c r="C214" s="177"/>
      <c r="D214" s="178" t="s">
        <v>701</v>
      </c>
      <c r="E214" s="179" t="s">
        <v>567</v>
      </c>
      <c r="F214" s="180">
        <v>125.5</v>
      </c>
      <c r="G214" s="179"/>
      <c r="H214" s="179">
        <v>158</v>
      </c>
      <c r="I214" s="181">
        <v>155</v>
      </c>
      <c r="J214" s="182" t="s">
        <v>702</v>
      </c>
      <c r="K214" s="152">
        <f t="shared" si="87"/>
        <v>32.5</v>
      </c>
      <c r="L214" s="183">
        <f t="shared" si="88"/>
        <v>0.25896414342629481</v>
      </c>
      <c r="M214" s="179" t="s">
        <v>537</v>
      </c>
      <c r="N214" s="184">
        <v>43067</v>
      </c>
      <c r="O214" s="1"/>
      <c r="P214" s="1"/>
      <c r="Q214" s="1"/>
      <c r="R214" s="6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76">
        <v>104</v>
      </c>
      <c r="B215" s="177">
        <v>43018</v>
      </c>
      <c r="C215" s="177"/>
      <c r="D215" s="178" t="s">
        <v>703</v>
      </c>
      <c r="E215" s="179" t="s">
        <v>567</v>
      </c>
      <c r="F215" s="180">
        <v>895</v>
      </c>
      <c r="G215" s="179"/>
      <c r="H215" s="179">
        <v>1122.5</v>
      </c>
      <c r="I215" s="181">
        <v>1078</v>
      </c>
      <c r="J215" s="182" t="s">
        <v>704</v>
      </c>
      <c r="K215" s="152">
        <v>227.5</v>
      </c>
      <c r="L215" s="183">
        <v>0.25418994413407803</v>
      </c>
      <c r="M215" s="179" t="s">
        <v>537</v>
      </c>
      <c r="N215" s="184">
        <v>43117</v>
      </c>
      <c r="O215" s="1"/>
      <c r="P215" s="1"/>
      <c r="Q215" s="1"/>
      <c r="R215" s="6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76">
        <v>105</v>
      </c>
      <c r="B216" s="177">
        <v>43020</v>
      </c>
      <c r="C216" s="177"/>
      <c r="D216" s="178" t="s">
        <v>333</v>
      </c>
      <c r="E216" s="179" t="s">
        <v>567</v>
      </c>
      <c r="F216" s="180">
        <v>525</v>
      </c>
      <c r="G216" s="179"/>
      <c r="H216" s="179">
        <v>629</v>
      </c>
      <c r="I216" s="181">
        <v>629</v>
      </c>
      <c r="J216" s="182" t="s">
        <v>625</v>
      </c>
      <c r="K216" s="152">
        <v>104</v>
      </c>
      <c r="L216" s="183">
        <v>0.19809523809523799</v>
      </c>
      <c r="M216" s="179" t="s">
        <v>537</v>
      </c>
      <c r="N216" s="184">
        <v>43119</v>
      </c>
      <c r="O216" s="1"/>
      <c r="P216" s="1"/>
      <c r="Q216" s="1"/>
      <c r="R216" s="6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76">
        <v>106</v>
      </c>
      <c r="B217" s="177">
        <v>43046</v>
      </c>
      <c r="C217" s="177"/>
      <c r="D217" s="178" t="s">
        <v>370</v>
      </c>
      <c r="E217" s="179" t="s">
        <v>567</v>
      </c>
      <c r="F217" s="180">
        <v>740</v>
      </c>
      <c r="G217" s="179"/>
      <c r="H217" s="179">
        <v>892.5</v>
      </c>
      <c r="I217" s="181">
        <v>900</v>
      </c>
      <c r="J217" s="182" t="s">
        <v>705</v>
      </c>
      <c r="K217" s="152">
        <f>H217-F217</f>
        <v>152.5</v>
      </c>
      <c r="L217" s="183">
        <f>K217/F217</f>
        <v>0.20608108108108109</v>
      </c>
      <c r="M217" s="179" t="s">
        <v>537</v>
      </c>
      <c r="N217" s="184">
        <v>43052</v>
      </c>
      <c r="O217" s="1"/>
      <c r="P217" s="1"/>
      <c r="Q217" s="1"/>
      <c r="R217" s="6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45">
        <v>107</v>
      </c>
      <c r="B218" s="146">
        <v>43073</v>
      </c>
      <c r="C218" s="146"/>
      <c r="D218" s="147" t="s">
        <v>706</v>
      </c>
      <c r="E218" s="148" t="s">
        <v>567</v>
      </c>
      <c r="F218" s="149">
        <v>118.5</v>
      </c>
      <c r="G218" s="148"/>
      <c r="H218" s="148">
        <v>143.5</v>
      </c>
      <c r="I218" s="150">
        <v>145</v>
      </c>
      <c r="J218" s="151" t="s">
        <v>558</v>
      </c>
      <c r="K218" s="152">
        <f>H218-F218</f>
        <v>25</v>
      </c>
      <c r="L218" s="153">
        <f>K218/F218</f>
        <v>0.2109704641350211</v>
      </c>
      <c r="M218" s="148" t="s">
        <v>537</v>
      </c>
      <c r="N218" s="154">
        <v>43097</v>
      </c>
      <c r="O218" s="1"/>
      <c r="P218" s="1"/>
      <c r="Q218" s="1"/>
      <c r="R218" s="6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55">
        <v>108</v>
      </c>
      <c r="B219" s="156">
        <v>43090</v>
      </c>
      <c r="C219" s="156"/>
      <c r="D219" s="157" t="s">
        <v>406</v>
      </c>
      <c r="E219" s="158" t="s">
        <v>567</v>
      </c>
      <c r="F219" s="159">
        <v>715</v>
      </c>
      <c r="G219" s="159"/>
      <c r="H219" s="160">
        <v>500</v>
      </c>
      <c r="I219" s="160">
        <v>872</v>
      </c>
      <c r="J219" s="161" t="s">
        <v>707</v>
      </c>
      <c r="K219" s="162">
        <f>H219-F219</f>
        <v>-215</v>
      </c>
      <c r="L219" s="163">
        <f>K219/F219</f>
        <v>-0.30069930069930068</v>
      </c>
      <c r="M219" s="159" t="s">
        <v>549</v>
      </c>
      <c r="N219" s="156">
        <v>43670</v>
      </c>
      <c r="O219" s="1"/>
      <c r="P219" s="1"/>
      <c r="Q219" s="1"/>
      <c r="R219" s="6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45">
        <v>109</v>
      </c>
      <c r="B220" s="146">
        <v>43098</v>
      </c>
      <c r="C220" s="146"/>
      <c r="D220" s="147" t="s">
        <v>551</v>
      </c>
      <c r="E220" s="148" t="s">
        <v>567</v>
      </c>
      <c r="F220" s="149">
        <v>435</v>
      </c>
      <c r="G220" s="148"/>
      <c r="H220" s="148">
        <v>542.5</v>
      </c>
      <c r="I220" s="150">
        <v>539</v>
      </c>
      <c r="J220" s="151" t="s">
        <v>625</v>
      </c>
      <c r="K220" s="152">
        <v>107.5</v>
      </c>
      <c r="L220" s="153">
        <v>0.247126436781609</v>
      </c>
      <c r="M220" s="148" t="s">
        <v>537</v>
      </c>
      <c r="N220" s="154">
        <v>43206</v>
      </c>
      <c r="O220" s="1"/>
      <c r="P220" s="1"/>
      <c r="Q220" s="1"/>
      <c r="R220" s="6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45">
        <v>110</v>
      </c>
      <c r="B221" s="146">
        <v>43098</v>
      </c>
      <c r="C221" s="146"/>
      <c r="D221" s="147" t="s">
        <v>509</v>
      </c>
      <c r="E221" s="148" t="s">
        <v>567</v>
      </c>
      <c r="F221" s="149">
        <v>885</v>
      </c>
      <c r="G221" s="148"/>
      <c r="H221" s="148">
        <v>1090</v>
      </c>
      <c r="I221" s="150">
        <v>1084</v>
      </c>
      <c r="J221" s="151" t="s">
        <v>625</v>
      </c>
      <c r="K221" s="152">
        <v>205</v>
      </c>
      <c r="L221" s="153">
        <v>0.23163841807909599</v>
      </c>
      <c r="M221" s="148" t="s">
        <v>537</v>
      </c>
      <c r="N221" s="154">
        <v>43213</v>
      </c>
      <c r="O221" s="1"/>
      <c r="P221" s="1"/>
      <c r="Q221" s="1"/>
      <c r="R221" s="6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85">
        <v>111</v>
      </c>
      <c r="B222" s="186">
        <v>43192</v>
      </c>
      <c r="C222" s="186"/>
      <c r="D222" s="164" t="s">
        <v>708</v>
      </c>
      <c r="E222" s="159" t="s">
        <v>567</v>
      </c>
      <c r="F222" s="187">
        <v>478.5</v>
      </c>
      <c r="G222" s="159"/>
      <c r="H222" s="159">
        <v>442</v>
      </c>
      <c r="I222" s="160">
        <v>613</v>
      </c>
      <c r="J222" s="161" t="s">
        <v>709</v>
      </c>
      <c r="K222" s="162">
        <f>H222-F222</f>
        <v>-36.5</v>
      </c>
      <c r="L222" s="163">
        <f>K222/F222</f>
        <v>-7.6280041797283177E-2</v>
      </c>
      <c r="M222" s="159" t="s">
        <v>549</v>
      </c>
      <c r="N222" s="156">
        <v>43762</v>
      </c>
      <c r="O222" s="1"/>
      <c r="P222" s="1"/>
      <c r="Q222" s="1"/>
      <c r="R222" s="6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55">
        <v>112</v>
      </c>
      <c r="B223" s="156">
        <v>43194</v>
      </c>
      <c r="C223" s="156"/>
      <c r="D223" s="157" t="s">
        <v>710</v>
      </c>
      <c r="E223" s="158" t="s">
        <v>567</v>
      </c>
      <c r="F223" s="159">
        <f>141.5-7.3</f>
        <v>134.19999999999999</v>
      </c>
      <c r="G223" s="159"/>
      <c r="H223" s="160">
        <v>77</v>
      </c>
      <c r="I223" s="160">
        <v>180</v>
      </c>
      <c r="J223" s="161" t="s">
        <v>711</v>
      </c>
      <c r="K223" s="162">
        <f>H223-F223</f>
        <v>-57.199999999999989</v>
      </c>
      <c r="L223" s="163">
        <f>K223/F223</f>
        <v>-0.42622950819672129</v>
      </c>
      <c r="M223" s="159" t="s">
        <v>549</v>
      </c>
      <c r="N223" s="156">
        <v>43522</v>
      </c>
      <c r="O223" s="1"/>
      <c r="P223" s="1"/>
      <c r="Q223" s="1"/>
      <c r="R223" s="6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55">
        <v>113</v>
      </c>
      <c r="B224" s="156">
        <v>43209</v>
      </c>
      <c r="C224" s="156"/>
      <c r="D224" s="157" t="s">
        <v>712</v>
      </c>
      <c r="E224" s="158" t="s">
        <v>567</v>
      </c>
      <c r="F224" s="159">
        <v>430</v>
      </c>
      <c r="G224" s="159"/>
      <c r="H224" s="160">
        <v>220</v>
      </c>
      <c r="I224" s="160">
        <v>537</v>
      </c>
      <c r="J224" s="161" t="s">
        <v>713</v>
      </c>
      <c r="K224" s="162">
        <f>H224-F224</f>
        <v>-210</v>
      </c>
      <c r="L224" s="163">
        <f>K224/F224</f>
        <v>-0.48837209302325579</v>
      </c>
      <c r="M224" s="159" t="s">
        <v>549</v>
      </c>
      <c r="N224" s="156">
        <v>43252</v>
      </c>
      <c r="O224" s="1"/>
      <c r="P224" s="1"/>
      <c r="Q224" s="1"/>
      <c r="R224" s="6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76">
        <v>114</v>
      </c>
      <c r="B225" s="177">
        <v>43220</v>
      </c>
      <c r="C225" s="177"/>
      <c r="D225" s="178" t="s">
        <v>371</v>
      </c>
      <c r="E225" s="179" t="s">
        <v>567</v>
      </c>
      <c r="F225" s="179">
        <v>153.5</v>
      </c>
      <c r="G225" s="179"/>
      <c r="H225" s="179">
        <v>196</v>
      </c>
      <c r="I225" s="181">
        <v>196</v>
      </c>
      <c r="J225" s="151" t="s">
        <v>714</v>
      </c>
      <c r="K225" s="152">
        <f>H225-F225</f>
        <v>42.5</v>
      </c>
      <c r="L225" s="153">
        <f>K225/F225</f>
        <v>0.27687296416938112</v>
      </c>
      <c r="M225" s="148" t="s">
        <v>537</v>
      </c>
      <c r="N225" s="154">
        <v>43605</v>
      </c>
      <c r="O225" s="1"/>
      <c r="P225" s="1"/>
      <c r="Q225" s="1"/>
      <c r="R225" s="6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55">
        <v>115</v>
      </c>
      <c r="B226" s="156">
        <v>43306</v>
      </c>
      <c r="C226" s="156"/>
      <c r="D226" s="157" t="s">
        <v>684</v>
      </c>
      <c r="E226" s="158" t="s">
        <v>567</v>
      </c>
      <c r="F226" s="159">
        <v>27.5</v>
      </c>
      <c r="G226" s="159"/>
      <c r="H226" s="160">
        <v>13.1</v>
      </c>
      <c r="I226" s="160">
        <v>60</v>
      </c>
      <c r="J226" s="161" t="s">
        <v>715</v>
      </c>
      <c r="K226" s="162">
        <v>-14.4</v>
      </c>
      <c r="L226" s="163">
        <v>-0.52363636363636401</v>
      </c>
      <c r="M226" s="159" t="s">
        <v>549</v>
      </c>
      <c r="N226" s="156">
        <v>43138</v>
      </c>
      <c r="O226" s="1"/>
      <c r="P226" s="1"/>
      <c r="Q226" s="1"/>
      <c r="R226" s="6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85">
        <v>116</v>
      </c>
      <c r="B227" s="186">
        <v>43318</v>
      </c>
      <c r="C227" s="186"/>
      <c r="D227" s="164" t="s">
        <v>716</v>
      </c>
      <c r="E227" s="159" t="s">
        <v>567</v>
      </c>
      <c r="F227" s="159">
        <v>148.5</v>
      </c>
      <c r="G227" s="159"/>
      <c r="H227" s="159">
        <v>102</v>
      </c>
      <c r="I227" s="160">
        <v>182</v>
      </c>
      <c r="J227" s="161" t="s">
        <v>717</v>
      </c>
      <c r="K227" s="162">
        <f>H227-F227</f>
        <v>-46.5</v>
      </c>
      <c r="L227" s="163">
        <f>K227/F227</f>
        <v>-0.31313131313131315</v>
      </c>
      <c r="M227" s="159" t="s">
        <v>549</v>
      </c>
      <c r="N227" s="156">
        <v>43661</v>
      </c>
      <c r="O227" s="1"/>
      <c r="P227" s="1"/>
      <c r="Q227" s="1"/>
      <c r="R227" s="6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45">
        <v>117</v>
      </c>
      <c r="B228" s="146">
        <v>43335</v>
      </c>
      <c r="C228" s="146"/>
      <c r="D228" s="147" t="s">
        <v>718</v>
      </c>
      <c r="E228" s="148" t="s">
        <v>567</v>
      </c>
      <c r="F228" s="179">
        <v>285</v>
      </c>
      <c r="G228" s="148"/>
      <c r="H228" s="148">
        <v>355</v>
      </c>
      <c r="I228" s="150">
        <v>364</v>
      </c>
      <c r="J228" s="151" t="s">
        <v>719</v>
      </c>
      <c r="K228" s="152">
        <v>70</v>
      </c>
      <c r="L228" s="153">
        <v>0.24561403508771901</v>
      </c>
      <c r="M228" s="148" t="s">
        <v>537</v>
      </c>
      <c r="N228" s="154">
        <v>43455</v>
      </c>
      <c r="O228" s="1"/>
      <c r="P228" s="1"/>
      <c r="Q228" s="1"/>
      <c r="R228" s="6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45">
        <v>118</v>
      </c>
      <c r="B229" s="146">
        <v>43341</v>
      </c>
      <c r="C229" s="146"/>
      <c r="D229" s="147" t="s">
        <v>359</v>
      </c>
      <c r="E229" s="148" t="s">
        <v>567</v>
      </c>
      <c r="F229" s="179">
        <v>525</v>
      </c>
      <c r="G229" s="148"/>
      <c r="H229" s="148">
        <v>585</v>
      </c>
      <c r="I229" s="150">
        <v>635</v>
      </c>
      <c r="J229" s="151" t="s">
        <v>720</v>
      </c>
      <c r="K229" s="152">
        <f t="shared" ref="K229:K246" si="89">H229-F229</f>
        <v>60</v>
      </c>
      <c r="L229" s="153">
        <f t="shared" ref="L229:L246" si="90">K229/F229</f>
        <v>0.11428571428571428</v>
      </c>
      <c r="M229" s="148" t="s">
        <v>537</v>
      </c>
      <c r="N229" s="154">
        <v>43662</v>
      </c>
      <c r="O229" s="1"/>
      <c r="P229" s="1"/>
      <c r="Q229" s="1"/>
      <c r="R229" s="6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145">
        <v>119</v>
      </c>
      <c r="B230" s="146">
        <v>43395</v>
      </c>
      <c r="C230" s="146"/>
      <c r="D230" s="147" t="s">
        <v>347</v>
      </c>
      <c r="E230" s="148" t="s">
        <v>567</v>
      </c>
      <c r="F230" s="179">
        <v>475</v>
      </c>
      <c r="G230" s="148"/>
      <c r="H230" s="148">
        <v>574</v>
      </c>
      <c r="I230" s="150">
        <v>570</v>
      </c>
      <c r="J230" s="151" t="s">
        <v>625</v>
      </c>
      <c r="K230" s="152">
        <f t="shared" si="89"/>
        <v>99</v>
      </c>
      <c r="L230" s="153">
        <f t="shared" si="90"/>
        <v>0.20842105263157895</v>
      </c>
      <c r="M230" s="148" t="s">
        <v>537</v>
      </c>
      <c r="N230" s="154">
        <v>43403</v>
      </c>
      <c r="O230" s="1"/>
      <c r="P230" s="1"/>
      <c r="Q230" s="1"/>
      <c r="R230" s="6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176">
        <v>120</v>
      </c>
      <c r="B231" s="177">
        <v>43397</v>
      </c>
      <c r="C231" s="177"/>
      <c r="D231" s="178" t="s">
        <v>366</v>
      </c>
      <c r="E231" s="179" t="s">
        <v>567</v>
      </c>
      <c r="F231" s="179">
        <v>707.5</v>
      </c>
      <c r="G231" s="179"/>
      <c r="H231" s="179">
        <v>872</v>
      </c>
      <c r="I231" s="181">
        <v>872</v>
      </c>
      <c r="J231" s="182" t="s">
        <v>625</v>
      </c>
      <c r="K231" s="152">
        <f t="shared" si="89"/>
        <v>164.5</v>
      </c>
      <c r="L231" s="183">
        <f t="shared" si="90"/>
        <v>0.23250883392226149</v>
      </c>
      <c r="M231" s="179" t="s">
        <v>537</v>
      </c>
      <c r="N231" s="184">
        <v>43482</v>
      </c>
      <c r="O231" s="1"/>
      <c r="P231" s="1"/>
      <c r="Q231" s="1"/>
      <c r="R231" s="6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176">
        <v>121</v>
      </c>
      <c r="B232" s="177">
        <v>43398</v>
      </c>
      <c r="C232" s="177"/>
      <c r="D232" s="178" t="s">
        <v>721</v>
      </c>
      <c r="E232" s="179" t="s">
        <v>567</v>
      </c>
      <c r="F232" s="179">
        <v>162</v>
      </c>
      <c r="G232" s="179"/>
      <c r="H232" s="179">
        <v>204</v>
      </c>
      <c r="I232" s="181">
        <v>209</v>
      </c>
      <c r="J232" s="182" t="s">
        <v>722</v>
      </c>
      <c r="K232" s="152">
        <f t="shared" si="89"/>
        <v>42</v>
      </c>
      <c r="L232" s="183">
        <f t="shared" si="90"/>
        <v>0.25925925925925924</v>
      </c>
      <c r="M232" s="179" t="s">
        <v>537</v>
      </c>
      <c r="N232" s="184">
        <v>43539</v>
      </c>
      <c r="O232" s="1"/>
      <c r="P232" s="1"/>
      <c r="Q232" s="1"/>
      <c r="R232" s="6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176">
        <v>122</v>
      </c>
      <c r="B233" s="177">
        <v>43399</v>
      </c>
      <c r="C233" s="177"/>
      <c r="D233" s="178" t="s">
        <v>446</v>
      </c>
      <c r="E233" s="179" t="s">
        <v>567</v>
      </c>
      <c r="F233" s="179">
        <v>240</v>
      </c>
      <c r="G233" s="179"/>
      <c r="H233" s="179">
        <v>297</v>
      </c>
      <c r="I233" s="181">
        <v>297</v>
      </c>
      <c r="J233" s="182" t="s">
        <v>625</v>
      </c>
      <c r="K233" s="188">
        <f t="shared" si="89"/>
        <v>57</v>
      </c>
      <c r="L233" s="183">
        <f t="shared" si="90"/>
        <v>0.23749999999999999</v>
      </c>
      <c r="M233" s="179" t="s">
        <v>537</v>
      </c>
      <c r="N233" s="184">
        <v>43417</v>
      </c>
      <c r="O233" s="1"/>
      <c r="P233" s="1"/>
      <c r="Q233" s="1"/>
      <c r="R233" s="6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145">
        <v>123</v>
      </c>
      <c r="B234" s="146">
        <v>43439</v>
      </c>
      <c r="C234" s="146"/>
      <c r="D234" s="147" t="s">
        <v>723</v>
      </c>
      <c r="E234" s="148" t="s">
        <v>567</v>
      </c>
      <c r="F234" s="148">
        <v>202.5</v>
      </c>
      <c r="G234" s="148"/>
      <c r="H234" s="148">
        <v>255</v>
      </c>
      <c r="I234" s="150">
        <v>252</v>
      </c>
      <c r="J234" s="151" t="s">
        <v>625</v>
      </c>
      <c r="K234" s="152">
        <f t="shared" si="89"/>
        <v>52.5</v>
      </c>
      <c r="L234" s="153">
        <f t="shared" si="90"/>
        <v>0.25925925925925924</v>
      </c>
      <c r="M234" s="148" t="s">
        <v>537</v>
      </c>
      <c r="N234" s="154">
        <v>43542</v>
      </c>
      <c r="O234" s="1"/>
      <c r="P234" s="1"/>
      <c r="Q234" s="1"/>
      <c r="R234" s="6" t="s">
        <v>724</v>
      </c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176">
        <v>124</v>
      </c>
      <c r="B235" s="177">
        <v>43465</v>
      </c>
      <c r="C235" s="146"/>
      <c r="D235" s="178" t="s">
        <v>393</v>
      </c>
      <c r="E235" s="179" t="s">
        <v>567</v>
      </c>
      <c r="F235" s="179">
        <v>710</v>
      </c>
      <c r="G235" s="179"/>
      <c r="H235" s="179">
        <v>866</v>
      </c>
      <c r="I235" s="181">
        <v>866</v>
      </c>
      <c r="J235" s="182" t="s">
        <v>625</v>
      </c>
      <c r="K235" s="152">
        <f t="shared" si="89"/>
        <v>156</v>
      </c>
      <c r="L235" s="153">
        <f t="shared" si="90"/>
        <v>0.21971830985915494</v>
      </c>
      <c r="M235" s="148" t="s">
        <v>537</v>
      </c>
      <c r="N235" s="154">
        <v>43553</v>
      </c>
      <c r="O235" s="1"/>
      <c r="P235" s="1"/>
      <c r="Q235" s="1"/>
      <c r="R235" s="6" t="s">
        <v>724</v>
      </c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176">
        <v>125</v>
      </c>
      <c r="B236" s="177">
        <v>43522</v>
      </c>
      <c r="C236" s="177"/>
      <c r="D236" s="178" t="s">
        <v>151</v>
      </c>
      <c r="E236" s="179" t="s">
        <v>567</v>
      </c>
      <c r="F236" s="179">
        <v>337.25</v>
      </c>
      <c r="G236" s="179"/>
      <c r="H236" s="179">
        <v>398.5</v>
      </c>
      <c r="I236" s="181">
        <v>411</v>
      </c>
      <c r="J236" s="151" t="s">
        <v>725</v>
      </c>
      <c r="K236" s="152">
        <f t="shared" si="89"/>
        <v>61.25</v>
      </c>
      <c r="L236" s="153">
        <f t="shared" si="90"/>
        <v>0.1816160118606375</v>
      </c>
      <c r="M236" s="148" t="s">
        <v>537</v>
      </c>
      <c r="N236" s="154">
        <v>43760</v>
      </c>
      <c r="O236" s="1"/>
      <c r="P236" s="1"/>
      <c r="Q236" s="1"/>
      <c r="R236" s="6" t="s">
        <v>724</v>
      </c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189">
        <v>126</v>
      </c>
      <c r="B237" s="190">
        <v>43559</v>
      </c>
      <c r="C237" s="190"/>
      <c r="D237" s="191" t="s">
        <v>726</v>
      </c>
      <c r="E237" s="192" t="s">
        <v>567</v>
      </c>
      <c r="F237" s="192">
        <v>130</v>
      </c>
      <c r="G237" s="192"/>
      <c r="H237" s="192">
        <v>65</v>
      </c>
      <c r="I237" s="193">
        <v>158</v>
      </c>
      <c r="J237" s="161" t="s">
        <v>727</v>
      </c>
      <c r="K237" s="162">
        <f t="shared" si="89"/>
        <v>-65</v>
      </c>
      <c r="L237" s="163">
        <f t="shared" si="90"/>
        <v>-0.5</v>
      </c>
      <c r="M237" s="159" t="s">
        <v>549</v>
      </c>
      <c r="N237" s="156">
        <v>43726</v>
      </c>
      <c r="O237" s="1"/>
      <c r="P237" s="1"/>
      <c r="Q237" s="1"/>
      <c r="R237" s="6" t="s">
        <v>728</v>
      </c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176">
        <v>127</v>
      </c>
      <c r="B238" s="177">
        <v>43017</v>
      </c>
      <c r="C238" s="177"/>
      <c r="D238" s="178" t="s">
        <v>182</v>
      </c>
      <c r="E238" s="179" t="s">
        <v>567</v>
      </c>
      <c r="F238" s="179">
        <v>141.5</v>
      </c>
      <c r="G238" s="179"/>
      <c r="H238" s="179">
        <v>183.5</v>
      </c>
      <c r="I238" s="181">
        <v>210</v>
      </c>
      <c r="J238" s="151" t="s">
        <v>722</v>
      </c>
      <c r="K238" s="152">
        <f t="shared" si="89"/>
        <v>42</v>
      </c>
      <c r="L238" s="153">
        <f t="shared" si="90"/>
        <v>0.29681978798586572</v>
      </c>
      <c r="M238" s="148" t="s">
        <v>537</v>
      </c>
      <c r="N238" s="154">
        <v>43042</v>
      </c>
      <c r="O238" s="1"/>
      <c r="P238" s="1"/>
      <c r="Q238" s="1"/>
      <c r="R238" s="6" t="s">
        <v>728</v>
      </c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189">
        <v>128</v>
      </c>
      <c r="B239" s="190">
        <v>43074</v>
      </c>
      <c r="C239" s="190"/>
      <c r="D239" s="191" t="s">
        <v>729</v>
      </c>
      <c r="E239" s="192" t="s">
        <v>567</v>
      </c>
      <c r="F239" s="187">
        <v>172</v>
      </c>
      <c r="G239" s="192"/>
      <c r="H239" s="192">
        <v>155.25</v>
      </c>
      <c r="I239" s="193">
        <v>230</v>
      </c>
      <c r="J239" s="161" t="s">
        <v>730</v>
      </c>
      <c r="K239" s="162">
        <f t="shared" si="89"/>
        <v>-16.75</v>
      </c>
      <c r="L239" s="163">
        <f t="shared" si="90"/>
        <v>-9.7383720930232565E-2</v>
      </c>
      <c r="M239" s="159" t="s">
        <v>549</v>
      </c>
      <c r="N239" s="156">
        <v>43787</v>
      </c>
      <c r="O239" s="1"/>
      <c r="P239" s="1"/>
      <c r="Q239" s="1"/>
      <c r="R239" s="6" t="s">
        <v>728</v>
      </c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176">
        <v>129</v>
      </c>
      <c r="B240" s="177">
        <v>43398</v>
      </c>
      <c r="C240" s="177"/>
      <c r="D240" s="178" t="s">
        <v>107</v>
      </c>
      <c r="E240" s="179" t="s">
        <v>567</v>
      </c>
      <c r="F240" s="179">
        <v>698.5</v>
      </c>
      <c r="G240" s="179"/>
      <c r="H240" s="179">
        <v>890</v>
      </c>
      <c r="I240" s="181">
        <v>890</v>
      </c>
      <c r="J240" s="151" t="s">
        <v>790</v>
      </c>
      <c r="K240" s="152">
        <f t="shared" si="89"/>
        <v>191.5</v>
      </c>
      <c r="L240" s="153">
        <f t="shared" si="90"/>
        <v>0.27415891195418757</v>
      </c>
      <c r="M240" s="148" t="s">
        <v>537</v>
      </c>
      <c r="N240" s="154">
        <v>44328</v>
      </c>
      <c r="O240" s="1"/>
      <c r="P240" s="1"/>
      <c r="Q240" s="1"/>
      <c r="R240" s="6" t="s">
        <v>724</v>
      </c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176">
        <v>130</v>
      </c>
      <c r="B241" s="177">
        <v>42877</v>
      </c>
      <c r="C241" s="177"/>
      <c r="D241" s="178" t="s">
        <v>358</v>
      </c>
      <c r="E241" s="179" t="s">
        <v>567</v>
      </c>
      <c r="F241" s="179">
        <v>127.6</v>
      </c>
      <c r="G241" s="179"/>
      <c r="H241" s="179">
        <v>138</v>
      </c>
      <c r="I241" s="181">
        <v>190</v>
      </c>
      <c r="J241" s="151" t="s">
        <v>731</v>
      </c>
      <c r="K241" s="152">
        <f t="shared" si="89"/>
        <v>10.400000000000006</v>
      </c>
      <c r="L241" s="153">
        <f t="shared" si="90"/>
        <v>8.1504702194357417E-2</v>
      </c>
      <c r="M241" s="148" t="s">
        <v>537</v>
      </c>
      <c r="N241" s="154">
        <v>43774</v>
      </c>
      <c r="O241" s="1"/>
      <c r="P241" s="1"/>
      <c r="Q241" s="1"/>
      <c r="R241" s="6" t="s">
        <v>728</v>
      </c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176">
        <v>131</v>
      </c>
      <c r="B242" s="177">
        <v>43158</v>
      </c>
      <c r="C242" s="177"/>
      <c r="D242" s="178" t="s">
        <v>732</v>
      </c>
      <c r="E242" s="179" t="s">
        <v>567</v>
      </c>
      <c r="F242" s="179">
        <v>317</v>
      </c>
      <c r="G242" s="179"/>
      <c r="H242" s="179">
        <v>382.5</v>
      </c>
      <c r="I242" s="181">
        <v>398</v>
      </c>
      <c r="J242" s="151" t="s">
        <v>733</v>
      </c>
      <c r="K242" s="152">
        <f t="shared" si="89"/>
        <v>65.5</v>
      </c>
      <c r="L242" s="153">
        <f t="shared" si="90"/>
        <v>0.20662460567823343</v>
      </c>
      <c r="M242" s="148" t="s">
        <v>537</v>
      </c>
      <c r="N242" s="154">
        <v>44238</v>
      </c>
      <c r="O242" s="1"/>
      <c r="P242" s="1"/>
      <c r="Q242" s="1"/>
      <c r="R242" s="6" t="s">
        <v>728</v>
      </c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189">
        <v>132</v>
      </c>
      <c r="B243" s="190">
        <v>43164</v>
      </c>
      <c r="C243" s="190"/>
      <c r="D243" s="191" t="s">
        <v>144</v>
      </c>
      <c r="E243" s="192" t="s">
        <v>567</v>
      </c>
      <c r="F243" s="187">
        <f>510-14.4</f>
        <v>495.6</v>
      </c>
      <c r="G243" s="192"/>
      <c r="H243" s="192">
        <v>350</v>
      </c>
      <c r="I243" s="193">
        <v>672</v>
      </c>
      <c r="J243" s="161" t="s">
        <v>734</v>
      </c>
      <c r="K243" s="162">
        <f t="shared" si="89"/>
        <v>-145.60000000000002</v>
      </c>
      <c r="L243" s="163">
        <f t="shared" si="90"/>
        <v>-0.29378531073446329</v>
      </c>
      <c r="M243" s="159" t="s">
        <v>549</v>
      </c>
      <c r="N243" s="156">
        <v>43887</v>
      </c>
      <c r="O243" s="1"/>
      <c r="P243" s="1"/>
      <c r="Q243" s="1"/>
      <c r="R243" s="6" t="s">
        <v>724</v>
      </c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189">
        <v>133</v>
      </c>
      <c r="B244" s="190">
        <v>43237</v>
      </c>
      <c r="C244" s="190"/>
      <c r="D244" s="191" t="s">
        <v>438</v>
      </c>
      <c r="E244" s="192" t="s">
        <v>567</v>
      </c>
      <c r="F244" s="187">
        <v>230.3</v>
      </c>
      <c r="G244" s="192"/>
      <c r="H244" s="192">
        <v>102.5</v>
      </c>
      <c r="I244" s="193">
        <v>348</v>
      </c>
      <c r="J244" s="161" t="s">
        <v>735</v>
      </c>
      <c r="K244" s="162">
        <f t="shared" si="89"/>
        <v>-127.80000000000001</v>
      </c>
      <c r="L244" s="163">
        <f t="shared" si="90"/>
        <v>-0.55492835432045162</v>
      </c>
      <c r="M244" s="159" t="s">
        <v>549</v>
      </c>
      <c r="N244" s="156">
        <v>43896</v>
      </c>
      <c r="O244" s="1"/>
      <c r="P244" s="1"/>
      <c r="Q244" s="1"/>
      <c r="R244" s="6" t="s">
        <v>724</v>
      </c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176">
        <v>134</v>
      </c>
      <c r="B245" s="177">
        <v>43258</v>
      </c>
      <c r="C245" s="177"/>
      <c r="D245" s="178" t="s">
        <v>410</v>
      </c>
      <c r="E245" s="179" t="s">
        <v>567</v>
      </c>
      <c r="F245" s="179">
        <f>342.5-5.1</f>
        <v>337.4</v>
      </c>
      <c r="G245" s="179"/>
      <c r="H245" s="179">
        <v>412.5</v>
      </c>
      <c r="I245" s="181">
        <v>439</v>
      </c>
      <c r="J245" s="151" t="s">
        <v>736</v>
      </c>
      <c r="K245" s="152">
        <f t="shared" si="89"/>
        <v>75.100000000000023</v>
      </c>
      <c r="L245" s="153">
        <f t="shared" si="90"/>
        <v>0.22258446947243635</v>
      </c>
      <c r="M245" s="148" t="s">
        <v>537</v>
      </c>
      <c r="N245" s="154">
        <v>44230</v>
      </c>
      <c r="O245" s="1"/>
      <c r="P245" s="1"/>
      <c r="Q245" s="1"/>
      <c r="R245" s="6" t="s">
        <v>728</v>
      </c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170">
        <v>135</v>
      </c>
      <c r="B246" s="169">
        <v>43285</v>
      </c>
      <c r="C246" s="169"/>
      <c r="D246" s="170" t="s">
        <v>55</v>
      </c>
      <c r="E246" s="171" t="s">
        <v>567</v>
      </c>
      <c r="F246" s="171">
        <f>127.5-5.53</f>
        <v>121.97</v>
      </c>
      <c r="G246" s="172"/>
      <c r="H246" s="172">
        <v>122.5</v>
      </c>
      <c r="I246" s="172">
        <v>170</v>
      </c>
      <c r="J246" s="173" t="s">
        <v>763</v>
      </c>
      <c r="K246" s="174">
        <f t="shared" si="89"/>
        <v>0.53000000000000114</v>
      </c>
      <c r="L246" s="175">
        <f t="shared" si="90"/>
        <v>4.3453308190538747E-3</v>
      </c>
      <c r="M246" s="171" t="s">
        <v>658</v>
      </c>
      <c r="N246" s="169">
        <v>44431</v>
      </c>
      <c r="O246" s="1"/>
      <c r="P246" s="1"/>
      <c r="Q246" s="1"/>
      <c r="R246" s="6" t="s">
        <v>724</v>
      </c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189">
        <v>136</v>
      </c>
      <c r="B247" s="190">
        <v>43294</v>
      </c>
      <c r="C247" s="190"/>
      <c r="D247" s="191" t="s">
        <v>349</v>
      </c>
      <c r="E247" s="192" t="s">
        <v>567</v>
      </c>
      <c r="F247" s="187">
        <v>46.5</v>
      </c>
      <c r="G247" s="192"/>
      <c r="H247" s="192">
        <v>17</v>
      </c>
      <c r="I247" s="193">
        <v>59</v>
      </c>
      <c r="J247" s="161" t="s">
        <v>737</v>
      </c>
      <c r="K247" s="162">
        <f t="shared" ref="K247:K255" si="91">H247-F247</f>
        <v>-29.5</v>
      </c>
      <c r="L247" s="163">
        <f t="shared" ref="L247:L255" si="92">K247/F247</f>
        <v>-0.63440860215053763</v>
      </c>
      <c r="M247" s="159" t="s">
        <v>549</v>
      </c>
      <c r="N247" s="156">
        <v>43887</v>
      </c>
      <c r="O247" s="1"/>
      <c r="P247" s="1"/>
      <c r="Q247" s="1"/>
      <c r="R247" s="6" t="s">
        <v>724</v>
      </c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176">
        <v>137</v>
      </c>
      <c r="B248" s="177">
        <v>43396</v>
      </c>
      <c r="C248" s="177"/>
      <c r="D248" s="178" t="s">
        <v>395</v>
      </c>
      <c r="E248" s="179" t="s">
        <v>567</v>
      </c>
      <c r="F248" s="179">
        <v>156.5</v>
      </c>
      <c r="G248" s="179"/>
      <c r="H248" s="179">
        <v>207.5</v>
      </c>
      <c r="I248" s="181">
        <v>191</v>
      </c>
      <c r="J248" s="151" t="s">
        <v>625</v>
      </c>
      <c r="K248" s="152">
        <f t="shared" si="91"/>
        <v>51</v>
      </c>
      <c r="L248" s="153">
        <f t="shared" si="92"/>
        <v>0.32587859424920129</v>
      </c>
      <c r="M248" s="148" t="s">
        <v>537</v>
      </c>
      <c r="N248" s="154">
        <v>44369</v>
      </c>
      <c r="O248" s="1"/>
      <c r="P248" s="1"/>
      <c r="Q248" s="1"/>
      <c r="R248" s="6" t="s">
        <v>724</v>
      </c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176">
        <v>138</v>
      </c>
      <c r="B249" s="177">
        <v>43439</v>
      </c>
      <c r="C249" s="177"/>
      <c r="D249" s="178" t="s">
        <v>314</v>
      </c>
      <c r="E249" s="179" t="s">
        <v>567</v>
      </c>
      <c r="F249" s="179">
        <v>259.5</v>
      </c>
      <c r="G249" s="179"/>
      <c r="H249" s="179">
        <v>320</v>
      </c>
      <c r="I249" s="181">
        <v>320</v>
      </c>
      <c r="J249" s="151" t="s">
        <v>625</v>
      </c>
      <c r="K249" s="152">
        <f t="shared" si="91"/>
        <v>60.5</v>
      </c>
      <c r="L249" s="153">
        <f t="shared" si="92"/>
        <v>0.23314065510597304</v>
      </c>
      <c r="M249" s="148" t="s">
        <v>537</v>
      </c>
      <c r="N249" s="154">
        <v>44323</v>
      </c>
      <c r="O249" s="1"/>
      <c r="P249" s="1"/>
      <c r="Q249" s="1"/>
      <c r="R249" s="6" t="s">
        <v>724</v>
      </c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189">
        <v>139</v>
      </c>
      <c r="B250" s="190">
        <v>43439</v>
      </c>
      <c r="C250" s="190"/>
      <c r="D250" s="191" t="s">
        <v>738</v>
      </c>
      <c r="E250" s="192" t="s">
        <v>567</v>
      </c>
      <c r="F250" s="192">
        <v>715</v>
      </c>
      <c r="G250" s="192"/>
      <c r="H250" s="192">
        <v>445</v>
      </c>
      <c r="I250" s="193">
        <v>840</v>
      </c>
      <c r="J250" s="161" t="s">
        <v>739</v>
      </c>
      <c r="K250" s="162">
        <f t="shared" si="91"/>
        <v>-270</v>
      </c>
      <c r="L250" s="163">
        <f t="shared" si="92"/>
        <v>-0.3776223776223776</v>
      </c>
      <c r="M250" s="159" t="s">
        <v>549</v>
      </c>
      <c r="N250" s="156">
        <v>43800</v>
      </c>
      <c r="O250" s="1"/>
      <c r="P250" s="1"/>
      <c r="Q250" s="1"/>
      <c r="R250" s="6" t="s">
        <v>724</v>
      </c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176">
        <v>140</v>
      </c>
      <c r="B251" s="177">
        <v>43469</v>
      </c>
      <c r="C251" s="177"/>
      <c r="D251" s="178" t="s">
        <v>156</v>
      </c>
      <c r="E251" s="179" t="s">
        <v>567</v>
      </c>
      <c r="F251" s="179">
        <v>875</v>
      </c>
      <c r="G251" s="179"/>
      <c r="H251" s="179">
        <v>1165</v>
      </c>
      <c r="I251" s="181">
        <v>1185</v>
      </c>
      <c r="J251" s="151" t="s">
        <v>740</v>
      </c>
      <c r="K251" s="152">
        <f t="shared" si="91"/>
        <v>290</v>
      </c>
      <c r="L251" s="153">
        <f t="shared" si="92"/>
        <v>0.33142857142857141</v>
      </c>
      <c r="M251" s="148" t="s">
        <v>537</v>
      </c>
      <c r="N251" s="154">
        <v>43847</v>
      </c>
      <c r="O251" s="1"/>
      <c r="P251" s="1"/>
      <c r="Q251" s="1"/>
      <c r="R251" s="6" t="s">
        <v>724</v>
      </c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176">
        <v>141</v>
      </c>
      <c r="B252" s="177">
        <v>43559</v>
      </c>
      <c r="C252" s="177"/>
      <c r="D252" s="178" t="s">
        <v>330</v>
      </c>
      <c r="E252" s="179" t="s">
        <v>567</v>
      </c>
      <c r="F252" s="179">
        <f>387-14.63</f>
        <v>372.37</v>
      </c>
      <c r="G252" s="179"/>
      <c r="H252" s="179">
        <v>490</v>
      </c>
      <c r="I252" s="181">
        <v>490</v>
      </c>
      <c r="J252" s="151" t="s">
        <v>625</v>
      </c>
      <c r="K252" s="152">
        <f t="shared" si="91"/>
        <v>117.63</v>
      </c>
      <c r="L252" s="153">
        <f t="shared" si="92"/>
        <v>0.31589548030185027</v>
      </c>
      <c r="M252" s="148" t="s">
        <v>537</v>
      </c>
      <c r="N252" s="154">
        <v>43850</v>
      </c>
      <c r="O252" s="1"/>
      <c r="P252" s="1"/>
      <c r="Q252" s="1"/>
      <c r="R252" s="6" t="s">
        <v>724</v>
      </c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189">
        <v>142</v>
      </c>
      <c r="B253" s="190">
        <v>43578</v>
      </c>
      <c r="C253" s="190"/>
      <c r="D253" s="191" t="s">
        <v>741</v>
      </c>
      <c r="E253" s="192" t="s">
        <v>539</v>
      </c>
      <c r="F253" s="192">
        <v>220</v>
      </c>
      <c r="G253" s="192"/>
      <c r="H253" s="192">
        <v>127.5</v>
      </c>
      <c r="I253" s="193">
        <v>284</v>
      </c>
      <c r="J253" s="161" t="s">
        <v>742</v>
      </c>
      <c r="K253" s="162">
        <f t="shared" si="91"/>
        <v>-92.5</v>
      </c>
      <c r="L253" s="163">
        <f t="shared" si="92"/>
        <v>-0.42045454545454547</v>
      </c>
      <c r="M253" s="159" t="s">
        <v>549</v>
      </c>
      <c r="N253" s="156">
        <v>43896</v>
      </c>
      <c r="O253" s="1"/>
      <c r="P253" s="1"/>
      <c r="Q253" s="1"/>
      <c r="R253" s="6" t="s">
        <v>724</v>
      </c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176">
        <v>143</v>
      </c>
      <c r="B254" s="177">
        <v>43622</v>
      </c>
      <c r="C254" s="177"/>
      <c r="D254" s="178" t="s">
        <v>447</v>
      </c>
      <c r="E254" s="179" t="s">
        <v>539</v>
      </c>
      <c r="F254" s="179">
        <v>332.8</v>
      </c>
      <c r="G254" s="179"/>
      <c r="H254" s="179">
        <v>405</v>
      </c>
      <c r="I254" s="181">
        <v>419</v>
      </c>
      <c r="J254" s="151" t="s">
        <v>743</v>
      </c>
      <c r="K254" s="152">
        <f t="shared" si="91"/>
        <v>72.199999999999989</v>
      </c>
      <c r="L254" s="153">
        <f t="shared" si="92"/>
        <v>0.21694711538461534</v>
      </c>
      <c r="M254" s="148" t="s">
        <v>537</v>
      </c>
      <c r="N254" s="154">
        <v>43860</v>
      </c>
      <c r="O254" s="1"/>
      <c r="P254" s="1"/>
      <c r="Q254" s="1"/>
      <c r="R254" s="6" t="s">
        <v>728</v>
      </c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170">
        <v>144</v>
      </c>
      <c r="B255" s="169">
        <v>43641</v>
      </c>
      <c r="C255" s="169"/>
      <c r="D255" s="170" t="s">
        <v>149</v>
      </c>
      <c r="E255" s="171" t="s">
        <v>567</v>
      </c>
      <c r="F255" s="171">
        <v>386</v>
      </c>
      <c r="G255" s="172"/>
      <c r="H255" s="172">
        <v>395</v>
      </c>
      <c r="I255" s="172">
        <v>452</v>
      </c>
      <c r="J255" s="173" t="s">
        <v>744</v>
      </c>
      <c r="K255" s="174">
        <f t="shared" si="91"/>
        <v>9</v>
      </c>
      <c r="L255" s="175">
        <f t="shared" si="92"/>
        <v>2.3316062176165803E-2</v>
      </c>
      <c r="M255" s="171" t="s">
        <v>658</v>
      </c>
      <c r="N255" s="169">
        <v>43868</v>
      </c>
      <c r="O255" s="1"/>
      <c r="P255" s="1"/>
      <c r="Q255" s="1"/>
      <c r="R255" s="6" t="s">
        <v>728</v>
      </c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170">
        <v>145</v>
      </c>
      <c r="B256" s="169">
        <v>43707</v>
      </c>
      <c r="C256" s="169"/>
      <c r="D256" s="170" t="s">
        <v>130</v>
      </c>
      <c r="E256" s="171" t="s">
        <v>567</v>
      </c>
      <c r="F256" s="171">
        <v>137.5</v>
      </c>
      <c r="G256" s="172"/>
      <c r="H256" s="172">
        <v>138.5</v>
      </c>
      <c r="I256" s="172">
        <v>190</v>
      </c>
      <c r="J256" s="173" t="s">
        <v>762</v>
      </c>
      <c r="K256" s="174">
        <f>H256-F256</f>
        <v>1</v>
      </c>
      <c r="L256" s="175">
        <f>K256/F256</f>
        <v>7.2727272727272727E-3</v>
      </c>
      <c r="M256" s="171" t="s">
        <v>658</v>
      </c>
      <c r="N256" s="169">
        <v>44432</v>
      </c>
      <c r="O256" s="1"/>
      <c r="P256" s="1"/>
      <c r="Q256" s="1"/>
      <c r="R256" s="6" t="s">
        <v>724</v>
      </c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176">
        <v>146</v>
      </c>
      <c r="B257" s="177">
        <v>43731</v>
      </c>
      <c r="C257" s="177"/>
      <c r="D257" s="178" t="s">
        <v>403</v>
      </c>
      <c r="E257" s="179" t="s">
        <v>567</v>
      </c>
      <c r="F257" s="179">
        <v>235</v>
      </c>
      <c r="G257" s="179"/>
      <c r="H257" s="179">
        <v>295</v>
      </c>
      <c r="I257" s="181">
        <v>296</v>
      </c>
      <c r="J257" s="151" t="s">
        <v>745</v>
      </c>
      <c r="K257" s="152">
        <f t="shared" ref="K257:K263" si="93">H257-F257</f>
        <v>60</v>
      </c>
      <c r="L257" s="153">
        <f t="shared" ref="L257:L263" si="94">K257/F257</f>
        <v>0.25531914893617019</v>
      </c>
      <c r="M257" s="148" t="s">
        <v>537</v>
      </c>
      <c r="N257" s="154">
        <v>43844</v>
      </c>
      <c r="O257" s="1"/>
      <c r="P257" s="1"/>
      <c r="Q257" s="1"/>
      <c r="R257" s="6" t="s">
        <v>728</v>
      </c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176">
        <v>147</v>
      </c>
      <c r="B258" s="177">
        <v>43752</v>
      </c>
      <c r="C258" s="177"/>
      <c r="D258" s="178" t="s">
        <v>746</v>
      </c>
      <c r="E258" s="179" t="s">
        <v>567</v>
      </c>
      <c r="F258" s="179">
        <v>277.5</v>
      </c>
      <c r="G258" s="179"/>
      <c r="H258" s="179">
        <v>333</v>
      </c>
      <c r="I258" s="181">
        <v>333</v>
      </c>
      <c r="J258" s="151" t="s">
        <v>747</v>
      </c>
      <c r="K258" s="152">
        <f t="shared" si="93"/>
        <v>55.5</v>
      </c>
      <c r="L258" s="153">
        <f t="shared" si="94"/>
        <v>0.2</v>
      </c>
      <c r="M258" s="148" t="s">
        <v>537</v>
      </c>
      <c r="N258" s="154">
        <v>43846</v>
      </c>
      <c r="O258" s="1"/>
      <c r="P258" s="1"/>
      <c r="Q258" s="1"/>
      <c r="R258" s="6" t="s">
        <v>724</v>
      </c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176">
        <v>148</v>
      </c>
      <c r="B259" s="177">
        <v>43752</v>
      </c>
      <c r="C259" s="177"/>
      <c r="D259" s="178" t="s">
        <v>748</v>
      </c>
      <c r="E259" s="179" t="s">
        <v>567</v>
      </c>
      <c r="F259" s="179">
        <v>930</v>
      </c>
      <c r="G259" s="179"/>
      <c r="H259" s="179">
        <v>1165</v>
      </c>
      <c r="I259" s="181">
        <v>1200</v>
      </c>
      <c r="J259" s="151" t="s">
        <v>749</v>
      </c>
      <c r="K259" s="152">
        <f t="shared" si="93"/>
        <v>235</v>
      </c>
      <c r="L259" s="153">
        <f t="shared" si="94"/>
        <v>0.25268817204301075</v>
      </c>
      <c r="M259" s="148" t="s">
        <v>537</v>
      </c>
      <c r="N259" s="154">
        <v>43847</v>
      </c>
      <c r="O259" s="1"/>
      <c r="P259" s="1"/>
      <c r="Q259" s="1"/>
      <c r="R259" s="6" t="s">
        <v>728</v>
      </c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176">
        <v>149</v>
      </c>
      <c r="B260" s="177">
        <v>43753</v>
      </c>
      <c r="C260" s="177"/>
      <c r="D260" s="178" t="s">
        <v>750</v>
      </c>
      <c r="E260" s="179" t="s">
        <v>567</v>
      </c>
      <c r="F260" s="149">
        <v>111</v>
      </c>
      <c r="G260" s="179"/>
      <c r="H260" s="179">
        <v>141</v>
      </c>
      <c r="I260" s="181">
        <v>141</v>
      </c>
      <c r="J260" s="151" t="s">
        <v>552</v>
      </c>
      <c r="K260" s="152">
        <f t="shared" si="93"/>
        <v>30</v>
      </c>
      <c r="L260" s="153">
        <f t="shared" si="94"/>
        <v>0.27027027027027029</v>
      </c>
      <c r="M260" s="148" t="s">
        <v>537</v>
      </c>
      <c r="N260" s="154">
        <v>44328</v>
      </c>
      <c r="O260" s="1"/>
      <c r="P260" s="1"/>
      <c r="Q260" s="1"/>
      <c r="R260" s="6" t="s">
        <v>728</v>
      </c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176">
        <v>150</v>
      </c>
      <c r="B261" s="177">
        <v>43753</v>
      </c>
      <c r="C261" s="177"/>
      <c r="D261" s="178" t="s">
        <v>751</v>
      </c>
      <c r="E261" s="179" t="s">
        <v>567</v>
      </c>
      <c r="F261" s="149">
        <v>296</v>
      </c>
      <c r="G261" s="179"/>
      <c r="H261" s="179">
        <v>370</v>
      </c>
      <c r="I261" s="181">
        <v>370</v>
      </c>
      <c r="J261" s="151" t="s">
        <v>625</v>
      </c>
      <c r="K261" s="152">
        <f t="shared" si="93"/>
        <v>74</v>
      </c>
      <c r="L261" s="153">
        <f t="shared" si="94"/>
        <v>0.25</v>
      </c>
      <c r="M261" s="148" t="s">
        <v>537</v>
      </c>
      <c r="N261" s="154">
        <v>43853</v>
      </c>
      <c r="O261" s="1"/>
      <c r="P261" s="1"/>
      <c r="Q261" s="1"/>
      <c r="R261" s="6" t="s">
        <v>728</v>
      </c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176">
        <v>151</v>
      </c>
      <c r="B262" s="177">
        <v>43754</v>
      </c>
      <c r="C262" s="177"/>
      <c r="D262" s="178" t="s">
        <v>752</v>
      </c>
      <c r="E262" s="179" t="s">
        <v>567</v>
      </c>
      <c r="F262" s="149">
        <v>300</v>
      </c>
      <c r="G262" s="179"/>
      <c r="H262" s="179">
        <v>382.5</v>
      </c>
      <c r="I262" s="181">
        <v>344</v>
      </c>
      <c r="J262" s="151" t="s">
        <v>793</v>
      </c>
      <c r="K262" s="152">
        <f t="shared" si="93"/>
        <v>82.5</v>
      </c>
      <c r="L262" s="153">
        <f t="shared" si="94"/>
        <v>0.27500000000000002</v>
      </c>
      <c r="M262" s="148" t="s">
        <v>537</v>
      </c>
      <c r="N262" s="154">
        <v>44238</v>
      </c>
      <c r="O262" s="1"/>
      <c r="P262" s="1"/>
      <c r="Q262" s="1"/>
      <c r="R262" s="6" t="s">
        <v>728</v>
      </c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176">
        <v>152</v>
      </c>
      <c r="B263" s="177">
        <v>43832</v>
      </c>
      <c r="C263" s="177"/>
      <c r="D263" s="178" t="s">
        <v>753</v>
      </c>
      <c r="E263" s="179" t="s">
        <v>567</v>
      </c>
      <c r="F263" s="149">
        <v>495</v>
      </c>
      <c r="G263" s="179"/>
      <c r="H263" s="179">
        <v>595</v>
      </c>
      <c r="I263" s="181">
        <v>590</v>
      </c>
      <c r="J263" s="151" t="s">
        <v>792</v>
      </c>
      <c r="K263" s="152">
        <f t="shared" si="93"/>
        <v>100</v>
      </c>
      <c r="L263" s="153">
        <f t="shared" si="94"/>
        <v>0.20202020202020202</v>
      </c>
      <c r="M263" s="148" t="s">
        <v>537</v>
      </c>
      <c r="N263" s="154">
        <v>44589</v>
      </c>
      <c r="O263" s="1"/>
      <c r="P263" s="1"/>
      <c r="Q263" s="1"/>
      <c r="R263" s="6" t="s">
        <v>728</v>
      </c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176">
        <v>153</v>
      </c>
      <c r="B264" s="177">
        <v>43966</v>
      </c>
      <c r="C264" s="177"/>
      <c r="D264" s="178" t="s">
        <v>71</v>
      </c>
      <c r="E264" s="179" t="s">
        <v>567</v>
      </c>
      <c r="F264" s="149">
        <v>67.5</v>
      </c>
      <c r="G264" s="179"/>
      <c r="H264" s="179">
        <v>86</v>
      </c>
      <c r="I264" s="181">
        <v>86</v>
      </c>
      <c r="J264" s="151" t="s">
        <v>754</v>
      </c>
      <c r="K264" s="152">
        <f t="shared" ref="K264:K272" si="95">H264-F264</f>
        <v>18.5</v>
      </c>
      <c r="L264" s="153">
        <f t="shared" ref="L264:L272" si="96">K264/F264</f>
        <v>0.27407407407407408</v>
      </c>
      <c r="M264" s="148" t="s">
        <v>537</v>
      </c>
      <c r="N264" s="154">
        <v>44008</v>
      </c>
      <c r="O264" s="1"/>
      <c r="P264" s="1"/>
      <c r="Q264" s="1"/>
      <c r="R264" s="6" t="s">
        <v>728</v>
      </c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176">
        <v>154</v>
      </c>
      <c r="B265" s="177">
        <v>44035</v>
      </c>
      <c r="C265" s="177"/>
      <c r="D265" s="178" t="s">
        <v>446</v>
      </c>
      <c r="E265" s="179" t="s">
        <v>567</v>
      </c>
      <c r="F265" s="149">
        <v>231</v>
      </c>
      <c r="G265" s="179"/>
      <c r="H265" s="179">
        <v>281</v>
      </c>
      <c r="I265" s="181">
        <v>281</v>
      </c>
      <c r="J265" s="151" t="s">
        <v>625</v>
      </c>
      <c r="K265" s="152">
        <f t="shared" si="95"/>
        <v>50</v>
      </c>
      <c r="L265" s="153">
        <f t="shared" si="96"/>
        <v>0.21645021645021645</v>
      </c>
      <c r="M265" s="148" t="s">
        <v>537</v>
      </c>
      <c r="N265" s="154">
        <v>44358</v>
      </c>
      <c r="O265" s="1"/>
      <c r="P265" s="1"/>
      <c r="Q265" s="1"/>
      <c r="R265" s="6" t="s">
        <v>728</v>
      </c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176">
        <v>155</v>
      </c>
      <c r="B266" s="177">
        <v>44092</v>
      </c>
      <c r="C266" s="177"/>
      <c r="D266" s="178" t="s">
        <v>386</v>
      </c>
      <c r="E266" s="179" t="s">
        <v>567</v>
      </c>
      <c r="F266" s="179">
        <v>206</v>
      </c>
      <c r="G266" s="179"/>
      <c r="H266" s="179">
        <v>248</v>
      </c>
      <c r="I266" s="181">
        <v>248</v>
      </c>
      <c r="J266" s="151" t="s">
        <v>625</v>
      </c>
      <c r="K266" s="152">
        <f t="shared" si="95"/>
        <v>42</v>
      </c>
      <c r="L266" s="153">
        <f t="shared" si="96"/>
        <v>0.20388349514563106</v>
      </c>
      <c r="M266" s="148" t="s">
        <v>537</v>
      </c>
      <c r="N266" s="154">
        <v>44214</v>
      </c>
      <c r="O266" s="1"/>
      <c r="P266" s="1"/>
      <c r="Q266" s="1"/>
      <c r="R266" s="6" t="s">
        <v>728</v>
      </c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176">
        <v>156</v>
      </c>
      <c r="B267" s="177">
        <v>44140</v>
      </c>
      <c r="C267" s="177"/>
      <c r="D267" s="178" t="s">
        <v>386</v>
      </c>
      <c r="E267" s="179" t="s">
        <v>567</v>
      </c>
      <c r="F267" s="179">
        <v>182.5</v>
      </c>
      <c r="G267" s="179"/>
      <c r="H267" s="179">
        <v>248</v>
      </c>
      <c r="I267" s="181">
        <v>248</v>
      </c>
      <c r="J267" s="151" t="s">
        <v>625</v>
      </c>
      <c r="K267" s="152">
        <f t="shared" si="95"/>
        <v>65.5</v>
      </c>
      <c r="L267" s="153">
        <f t="shared" si="96"/>
        <v>0.35890410958904112</v>
      </c>
      <c r="M267" s="148" t="s">
        <v>537</v>
      </c>
      <c r="N267" s="154">
        <v>44214</v>
      </c>
      <c r="O267" s="1"/>
      <c r="P267" s="1"/>
      <c r="Q267" s="1"/>
      <c r="R267" s="6" t="s">
        <v>728</v>
      </c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176">
        <v>157</v>
      </c>
      <c r="B268" s="177">
        <v>44140</v>
      </c>
      <c r="C268" s="177"/>
      <c r="D268" s="178" t="s">
        <v>314</v>
      </c>
      <c r="E268" s="179" t="s">
        <v>567</v>
      </c>
      <c r="F268" s="179">
        <v>247.5</v>
      </c>
      <c r="G268" s="179"/>
      <c r="H268" s="179">
        <v>320</v>
      </c>
      <c r="I268" s="181">
        <v>320</v>
      </c>
      <c r="J268" s="151" t="s">
        <v>625</v>
      </c>
      <c r="K268" s="152">
        <f t="shared" si="95"/>
        <v>72.5</v>
      </c>
      <c r="L268" s="153">
        <f t="shared" si="96"/>
        <v>0.29292929292929293</v>
      </c>
      <c r="M268" s="148" t="s">
        <v>537</v>
      </c>
      <c r="N268" s="154">
        <v>44323</v>
      </c>
      <c r="O268" s="1"/>
      <c r="P268" s="1"/>
      <c r="Q268" s="1"/>
      <c r="R268" s="6" t="s">
        <v>728</v>
      </c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176">
        <v>158</v>
      </c>
      <c r="B269" s="177">
        <v>44140</v>
      </c>
      <c r="C269" s="177"/>
      <c r="D269" s="178" t="s">
        <v>267</v>
      </c>
      <c r="E269" s="179" t="s">
        <v>567</v>
      </c>
      <c r="F269" s="149">
        <v>925</v>
      </c>
      <c r="G269" s="179"/>
      <c r="H269" s="179">
        <v>1095</v>
      </c>
      <c r="I269" s="181">
        <v>1093</v>
      </c>
      <c r="J269" s="151" t="s">
        <v>755</v>
      </c>
      <c r="K269" s="152">
        <f t="shared" si="95"/>
        <v>170</v>
      </c>
      <c r="L269" s="153">
        <f t="shared" si="96"/>
        <v>0.18378378378378379</v>
      </c>
      <c r="M269" s="148" t="s">
        <v>537</v>
      </c>
      <c r="N269" s="154">
        <v>44201</v>
      </c>
      <c r="O269" s="1"/>
      <c r="P269" s="1"/>
      <c r="Q269" s="1"/>
      <c r="R269" s="6" t="s">
        <v>728</v>
      </c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176">
        <v>159</v>
      </c>
      <c r="B270" s="177">
        <v>44140</v>
      </c>
      <c r="C270" s="177"/>
      <c r="D270" s="178" t="s">
        <v>330</v>
      </c>
      <c r="E270" s="179" t="s">
        <v>567</v>
      </c>
      <c r="F270" s="149">
        <v>332.5</v>
      </c>
      <c r="G270" s="179"/>
      <c r="H270" s="179">
        <v>393</v>
      </c>
      <c r="I270" s="181">
        <v>406</v>
      </c>
      <c r="J270" s="151" t="s">
        <v>756</v>
      </c>
      <c r="K270" s="152">
        <f t="shared" si="95"/>
        <v>60.5</v>
      </c>
      <c r="L270" s="153">
        <f t="shared" si="96"/>
        <v>0.18195488721804512</v>
      </c>
      <c r="M270" s="148" t="s">
        <v>537</v>
      </c>
      <c r="N270" s="154">
        <v>44256</v>
      </c>
      <c r="O270" s="1"/>
      <c r="P270" s="1"/>
      <c r="Q270" s="1"/>
      <c r="R270" s="6" t="s">
        <v>728</v>
      </c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176">
        <v>160</v>
      </c>
      <c r="B271" s="177">
        <v>44141</v>
      </c>
      <c r="C271" s="177"/>
      <c r="D271" s="178" t="s">
        <v>446</v>
      </c>
      <c r="E271" s="179" t="s">
        <v>567</v>
      </c>
      <c r="F271" s="149">
        <v>231</v>
      </c>
      <c r="G271" s="179"/>
      <c r="H271" s="179">
        <v>281</v>
      </c>
      <c r="I271" s="181">
        <v>281</v>
      </c>
      <c r="J271" s="151" t="s">
        <v>625</v>
      </c>
      <c r="K271" s="152">
        <f t="shared" si="95"/>
        <v>50</v>
      </c>
      <c r="L271" s="153">
        <f t="shared" si="96"/>
        <v>0.21645021645021645</v>
      </c>
      <c r="M271" s="148" t="s">
        <v>537</v>
      </c>
      <c r="N271" s="154">
        <v>44358</v>
      </c>
      <c r="O271" s="1"/>
      <c r="P271" s="1"/>
      <c r="Q271" s="1"/>
      <c r="R271" s="6" t="s">
        <v>728</v>
      </c>
      <c r="S271" s="1"/>
      <c r="T271" s="1"/>
      <c r="U271" s="1"/>
      <c r="V271" s="1"/>
      <c r="W271" s="1"/>
      <c r="X271" s="1"/>
      <c r="Y271" s="1"/>
      <c r="Z271" s="1"/>
    </row>
    <row r="272" spans="1:26" ht="12.75" customHeight="1">
      <c r="A272" s="176">
        <v>161</v>
      </c>
      <c r="B272" s="177">
        <v>44187</v>
      </c>
      <c r="C272" s="177"/>
      <c r="D272" s="178" t="s">
        <v>422</v>
      </c>
      <c r="E272" s="179" t="s">
        <v>567</v>
      </c>
      <c r="F272" s="149">
        <v>190</v>
      </c>
      <c r="G272" s="179"/>
      <c r="H272" s="179">
        <v>239</v>
      </c>
      <c r="I272" s="181">
        <v>239</v>
      </c>
      <c r="J272" s="151" t="s">
        <v>843</v>
      </c>
      <c r="K272" s="152">
        <f t="shared" si="95"/>
        <v>49</v>
      </c>
      <c r="L272" s="153">
        <f t="shared" si="96"/>
        <v>0.25789473684210529</v>
      </c>
      <c r="M272" s="148" t="s">
        <v>537</v>
      </c>
      <c r="N272" s="154">
        <v>44844</v>
      </c>
      <c r="O272" s="1"/>
      <c r="P272" s="1"/>
      <c r="Q272" s="1"/>
      <c r="R272" s="6" t="s">
        <v>728</v>
      </c>
    </row>
    <row r="273" spans="1:26" ht="12.75" customHeight="1">
      <c r="A273" s="176">
        <v>162</v>
      </c>
      <c r="B273" s="177">
        <v>44258</v>
      </c>
      <c r="C273" s="177"/>
      <c r="D273" s="178" t="s">
        <v>753</v>
      </c>
      <c r="E273" s="179" t="s">
        <v>567</v>
      </c>
      <c r="F273" s="149">
        <v>495</v>
      </c>
      <c r="G273" s="179"/>
      <c r="H273" s="179">
        <v>595</v>
      </c>
      <c r="I273" s="181">
        <v>590</v>
      </c>
      <c r="J273" s="151" t="s">
        <v>792</v>
      </c>
      <c r="K273" s="152">
        <f t="shared" ref="K273:K280" si="97">H273-F273</f>
        <v>100</v>
      </c>
      <c r="L273" s="153">
        <f t="shared" ref="L273:L280" si="98">K273/F273</f>
        <v>0.20202020202020202</v>
      </c>
      <c r="M273" s="148" t="s">
        <v>537</v>
      </c>
      <c r="N273" s="154">
        <v>44589</v>
      </c>
      <c r="O273" s="1"/>
      <c r="P273" s="1"/>
      <c r="R273" s="6" t="s">
        <v>728</v>
      </c>
    </row>
    <row r="274" spans="1:26" ht="12.75" customHeight="1">
      <c r="A274" s="176">
        <v>163</v>
      </c>
      <c r="B274" s="177">
        <v>44274</v>
      </c>
      <c r="C274" s="177"/>
      <c r="D274" s="178" t="s">
        <v>330</v>
      </c>
      <c r="E274" s="179" t="s">
        <v>567</v>
      </c>
      <c r="F274" s="149">
        <v>355</v>
      </c>
      <c r="G274" s="179"/>
      <c r="H274" s="179">
        <v>422.5</v>
      </c>
      <c r="I274" s="181">
        <v>420</v>
      </c>
      <c r="J274" s="151" t="s">
        <v>757</v>
      </c>
      <c r="K274" s="152">
        <f t="shared" si="97"/>
        <v>67.5</v>
      </c>
      <c r="L274" s="153">
        <f t="shared" si="98"/>
        <v>0.19014084507042253</v>
      </c>
      <c r="M274" s="148" t="s">
        <v>537</v>
      </c>
      <c r="N274" s="154">
        <v>44361</v>
      </c>
      <c r="O274" s="1"/>
      <c r="R274" s="194" t="s">
        <v>728</v>
      </c>
      <c r="S274" s="1"/>
      <c r="T274" s="1"/>
      <c r="U274" s="1"/>
      <c r="V274" s="1"/>
      <c r="W274" s="1"/>
      <c r="X274" s="1"/>
      <c r="Y274" s="1"/>
      <c r="Z274" s="1"/>
    </row>
    <row r="275" spans="1:26" ht="12.75" customHeight="1">
      <c r="A275" s="176">
        <v>164</v>
      </c>
      <c r="B275" s="177">
        <v>44295</v>
      </c>
      <c r="C275" s="177"/>
      <c r="D275" s="178" t="s">
        <v>758</v>
      </c>
      <c r="E275" s="179" t="s">
        <v>567</v>
      </c>
      <c r="F275" s="149">
        <v>555</v>
      </c>
      <c r="G275" s="179"/>
      <c r="H275" s="179">
        <v>663</v>
      </c>
      <c r="I275" s="181">
        <v>663</v>
      </c>
      <c r="J275" s="151" t="s">
        <v>759</v>
      </c>
      <c r="K275" s="152">
        <f t="shared" si="97"/>
        <v>108</v>
      </c>
      <c r="L275" s="153">
        <f t="shared" si="98"/>
        <v>0.19459459459459461</v>
      </c>
      <c r="M275" s="148" t="s">
        <v>537</v>
      </c>
      <c r="N275" s="154">
        <v>44321</v>
      </c>
      <c r="O275" s="1"/>
      <c r="P275" s="1"/>
      <c r="Q275" s="1"/>
      <c r="R275" s="194" t="s">
        <v>728</v>
      </c>
    </row>
    <row r="276" spans="1:26" ht="12.75" customHeight="1">
      <c r="A276" s="176">
        <v>165</v>
      </c>
      <c r="B276" s="177">
        <v>44308</v>
      </c>
      <c r="C276" s="177"/>
      <c r="D276" s="178" t="s">
        <v>358</v>
      </c>
      <c r="E276" s="179" t="s">
        <v>567</v>
      </c>
      <c r="F276" s="149">
        <v>126.5</v>
      </c>
      <c r="G276" s="179"/>
      <c r="H276" s="179">
        <v>155</v>
      </c>
      <c r="I276" s="181">
        <v>155</v>
      </c>
      <c r="J276" s="151" t="s">
        <v>625</v>
      </c>
      <c r="K276" s="152">
        <f t="shared" si="97"/>
        <v>28.5</v>
      </c>
      <c r="L276" s="153">
        <f t="shared" si="98"/>
        <v>0.22529644268774704</v>
      </c>
      <c r="M276" s="148" t="s">
        <v>537</v>
      </c>
      <c r="N276" s="154">
        <v>44362</v>
      </c>
      <c r="O276" s="1"/>
      <c r="R276" s="194" t="s">
        <v>728</v>
      </c>
    </row>
    <row r="277" spans="1:26" ht="12.75" customHeight="1">
      <c r="A277" s="220">
        <v>166</v>
      </c>
      <c r="B277" s="221">
        <v>44368</v>
      </c>
      <c r="C277" s="221"/>
      <c r="D277" s="222" t="s">
        <v>375</v>
      </c>
      <c r="E277" s="223" t="s">
        <v>567</v>
      </c>
      <c r="F277" s="224">
        <v>287.5</v>
      </c>
      <c r="G277" s="223"/>
      <c r="H277" s="223">
        <v>245</v>
      </c>
      <c r="I277" s="225">
        <v>344</v>
      </c>
      <c r="J277" s="161" t="s">
        <v>788</v>
      </c>
      <c r="K277" s="162">
        <f t="shared" si="97"/>
        <v>-42.5</v>
      </c>
      <c r="L277" s="163">
        <f t="shared" si="98"/>
        <v>-0.14782608695652175</v>
      </c>
      <c r="M277" s="159" t="s">
        <v>549</v>
      </c>
      <c r="N277" s="156">
        <v>44508</v>
      </c>
      <c r="O277" s="1"/>
      <c r="R277" s="194" t="s">
        <v>728</v>
      </c>
    </row>
    <row r="278" spans="1:26" ht="12.75" customHeight="1">
      <c r="A278" s="176">
        <v>167</v>
      </c>
      <c r="B278" s="177">
        <v>44368</v>
      </c>
      <c r="C278" s="177"/>
      <c r="D278" s="178" t="s">
        <v>446</v>
      </c>
      <c r="E278" s="179" t="s">
        <v>567</v>
      </c>
      <c r="F278" s="149">
        <v>241</v>
      </c>
      <c r="G278" s="179"/>
      <c r="H278" s="179">
        <v>298</v>
      </c>
      <c r="I278" s="181">
        <v>320</v>
      </c>
      <c r="J278" s="151" t="s">
        <v>625</v>
      </c>
      <c r="K278" s="152">
        <f t="shared" si="97"/>
        <v>57</v>
      </c>
      <c r="L278" s="153">
        <f t="shared" si="98"/>
        <v>0.23651452282157676</v>
      </c>
      <c r="M278" s="148" t="s">
        <v>537</v>
      </c>
      <c r="N278" s="154">
        <v>44802</v>
      </c>
      <c r="O278" s="41"/>
      <c r="R278" s="194" t="s">
        <v>728</v>
      </c>
    </row>
    <row r="279" spans="1:26" ht="12.75" customHeight="1">
      <c r="A279" s="176">
        <v>168</v>
      </c>
      <c r="B279" s="177">
        <v>44406</v>
      </c>
      <c r="C279" s="177"/>
      <c r="D279" s="178" t="s">
        <v>358</v>
      </c>
      <c r="E279" s="179" t="s">
        <v>567</v>
      </c>
      <c r="F279" s="149">
        <v>162.5</v>
      </c>
      <c r="G279" s="179"/>
      <c r="H279" s="179">
        <v>200</v>
      </c>
      <c r="I279" s="181">
        <v>200</v>
      </c>
      <c r="J279" s="151" t="s">
        <v>625</v>
      </c>
      <c r="K279" s="152">
        <f t="shared" si="97"/>
        <v>37.5</v>
      </c>
      <c r="L279" s="153">
        <f t="shared" si="98"/>
        <v>0.23076923076923078</v>
      </c>
      <c r="M279" s="148" t="s">
        <v>537</v>
      </c>
      <c r="N279" s="154">
        <v>44802</v>
      </c>
      <c r="O279" s="1"/>
      <c r="R279" s="194" t="s">
        <v>728</v>
      </c>
    </row>
    <row r="280" spans="1:26" ht="12.75" customHeight="1">
      <c r="A280" s="176">
        <v>169</v>
      </c>
      <c r="B280" s="177">
        <v>44462</v>
      </c>
      <c r="C280" s="177"/>
      <c r="D280" s="178" t="s">
        <v>764</v>
      </c>
      <c r="E280" s="179" t="s">
        <v>567</v>
      </c>
      <c r="F280" s="149">
        <v>1235</v>
      </c>
      <c r="G280" s="179"/>
      <c r="H280" s="179">
        <v>1505</v>
      </c>
      <c r="I280" s="181">
        <v>1500</v>
      </c>
      <c r="J280" s="151" t="s">
        <v>625</v>
      </c>
      <c r="K280" s="152">
        <f t="shared" si="97"/>
        <v>270</v>
      </c>
      <c r="L280" s="153">
        <f t="shared" si="98"/>
        <v>0.21862348178137653</v>
      </c>
      <c r="M280" s="148" t="s">
        <v>537</v>
      </c>
      <c r="N280" s="154">
        <v>44564</v>
      </c>
      <c r="O280" s="1"/>
      <c r="R280" s="194" t="s">
        <v>728</v>
      </c>
    </row>
    <row r="281" spans="1:26" ht="12.75" customHeight="1">
      <c r="A281" s="206">
        <v>170</v>
      </c>
      <c r="B281" s="207">
        <v>44480</v>
      </c>
      <c r="C281" s="207"/>
      <c r="D281" s="208" t="s">
        <v>766</v>
      </c>
      <c r="E281" s="209" t="s">
        <v>567</v>
      </c>
      <c r="F281" s="54">
        <v>58.75</v>
      </c>
      <c r="G281" s="209"/>
      <c r="H281" s="209"/>
      <c r="I281" s="54">
        <v>72.5</v>
      </c>
      <c r="J281" s="210" t="s">
        <v>540</v>
      </c>
      <c r="K281" s="206"/>
      <c r="L281" s="207"/>
      <c r="M281" s="207"/>
      <c r="N281" s="208"/>
      <c r="O281" s="41"/>
      <c r="R281" s="194" t="s">
        <v>728</v>
      </c>
    </row>
    <row r="282" spans="1:26" ht="12.75" customHeight="1">
      <c r="A282" s="211">
        <v>171</v>
      </c>
      <c r="B282" s="212">
        <v>44481</v>
      </c>
      <c r="C282" s="212"/>
      <c r="D282" s="213" t="s">
        <v>256</v>
      </c>
      <c r="E282" s="214" t="s">
        <v>567</v>
      </c>
      <c r="F282" s="215" t="s">
        <v>768</v>
      </c>
      <c r="G282" s="214"/>
      <c r="H282" s="214"/>
      <c r="I282" s="214">
        <v>380</v>
      </c>
      <c r="J282" s="216" t="s">
        <v>540</v>
      </c>
      <c r="K282" s="211"/>
      <c r="L282" s="212"/>
      <c r="M282" s="212"/>
      <c r="N282" s="213"/>
      <c r="O282" s="41"/>
      <c r="R282" s="194" t="s">
        <v>728</v>
      </c>
    </row>
    <row r="283" spans="1:26" ht="12.75" customHeight="1">
      <c r="A283" s="176">
        <v>172</v>
      </c>
      <c r="B283" s="177">
        <v>44481</v>
      </c>
      <c r="C283" s="177"/>
      <c r="D283" s="178" t="s">
        <v>381</v>
      </c>
      <c r="E283" s="179" t="s">
        <v>567</v>
      </c>
      <c r="F283" s="149">
        <v>45.5</v>
      </c>
      <c r="G283" s="179"/>
      <c r="H283" s="179">
        <v>56.5</v>
      </c>
      <c r="I283" s="181">
        <v>56</v>
      </c>
      <c r="J283" s="151" t="s">
        <v>869</v>
      </c>
      <c r="K283" s="152">
        <f>H283-F283</f>
        <v>11</v>
      </c>
      <c r="L283" s="153">
        <f>K283/F283</f>
        <v>0.24175824175824176</v>
      </c>
      <c r="M283" s="148" t="s">
        <v>537</v>
      </c>
      <c r="N283" s="154">
        <v>44881</v>
      </c>
      <c r="O283" s="41"/>
      <c r="R283" s="194"/>
    </row>
    <row r="284" spans="1:26" ht="12.75" customHeight="1">
      <c r="A284" s="176">
        <v>173</v>
      </c>
      <c r="B284" s="177">
        <v>44551</v>
      </c>
      <c r="C284" s="177"/>
      <c r="D284" s="178" t="s">
        <v>118</v>
      </c>
      <c r="E284" s="179" t="s">
        <v>567</v>
      </c>
      <c r="F284" s="149">
        <v>2300</v>
      </c>
      <c r="G284" s="179"/>
      <c r="H284" s="179">
        <f>(2820+2200)/2</f>
        <v>2510</v>
      </c>
      <c r="I284" s="181">
        <v>3000</v>
      </c>
      <c r="J284" s="151" t="s">
        <v>800</v>
      </c>
      <c r="K284" s="152">
        <f>H284-F284</f>
        <v>210</v>
      </c>
      <c r="L284" s="153">
        <f>K284/F284</f>
        <v>9.1304347826086957E-2</v>
      </c>
      <c r="M284" s="148" t="s">
        <v>537</v>
      </c>
      <c r="N284" s="154">
        <v>44649</v>
      </c>
      <c r="O284" s="1"/>
      <c r="R284" s="194"/>
    </row>
    <row r="285" spans="1:26" ht="12.75" customHeight="1">
      <c r="A285" s="217">
        <v>174</v>
      </c>
      <c r="B285" s="212">
        <v>44606</v>
      </c>
      <c r="C285" s="217"/>
      <c r="D285" s="217" t="s">
        <v>401</v>
      </c>
      <c r="E285" s="214" t="s">
        <v>567</v>
      </c>
      <c r="F285" s="214" t="s">
        <v>795</v>
      </c>
      <c r="G285" s="214"/>
      <c r="H285" s="214"/>
      <c r="I285" s="214">
        <v>764</v>
      </c>
      <c r="J285" s="214" t="s">
        <v>540</v>
      </c>
      <c r="K285" s="214"/>
      <c r="L285" s="214"/>
      <c r="M285" s="214"/>
      <c r="N285" s="217"/>
      <c r="O285" s="41"/>
      <c r="R285" s="194"/>
    </row>
    <row r="286" spans="1:26" ht="12.75" customHeight="1">
      <c r="A286" s="176">
        <v>175</v>
      </c>
      <c r="B286" s="177">
        <v>44613</v>
      </c>
      <c r="C286" s="177"/>
      <c r="D286" s="178" t="s">
        <v>764</v>
      </c>
      <c r="E286" s="179" t="s">
        <v>567</v>
      </c>
      <c r="F286" s="149">
        <v>1255</v>
      </c>
      <c r="G286" s="179"/>
      <c r="H286" s="179">
        <v>1515</v>
      </c>
      <c r="I286" s="181">
        <v>1510</v>
      </c>
      <c r="J286" s="151" t="s">
        <v>625</v>
      </c>
      <c r="K286" s="152">
        <f>H286-F286</f>
        <v>260</v>
      </c>
      <c r="L286" s="153">
        <f>K286/F286</f>
        <v>0.20717131474103587</v>
      </c>
      <c r="M286" s="148" t="s">
        <v>537</v>
      </c>
      <c r="N286" s="154">
        <v>44834</v>
      </c>
      <c r="O286" s="41"/>
      <c r="R286" s="194"/>
    </row>
    <row r="287" spans="1:26" ht="12.75" customHeight="1">
      <c r="A287">
        <v>176</v>
      </c>
      <c r="B287" s="212">
        <v>44670</v>
      </c>
      <c r="C287" s="212"/>
      <c r="D287" s="217" t="s">
        <v>502</v>
      </c>
      <c r="E287" s="243" t="s">
        <v>567</v>
      </c>
      <c r="F287" s="214" t="s">
        <v>802</v>
      </c>
      <c r="G287" s="214"/>
      <c r="H287" s="214"/>
      <c r="I287" s="214">
        <v>553</v>
      </c>
      <c r="J287" s="214" t="s">
        <v>540</v>
      </c>
      <c r="K287" s="214"/>
      <c r="L287" s="214"/>
      <c r="M287" s="214"/>
      <c r="N287" s="214"/>
      <c r="O287" s="41"/>
      <c r="R287" s="194"/>
    </row>
    <row r="288" spans="1:26" ht="12.75" customHeight="1">
      <c r="A288" s="176">
        <v>177</v>
      </c>
      <c r="B288" s="177">
        <v>44746</v>
      </c>
      <c r="C288" s="177"/>
      <c r="D288" s="178" t="s">
        <v>836</v>
      </c>
      <c r="E288" s="179" t="s">
        <v>567</v>
      </c>
      <c r="F288" s="149">
        <v>207.5</v>
      </c>
      <c r="G288" s="179"/>
      <c r="H288" s="179">
        <v>254</v>
      </c>
      <c r="I288" s="181">
        <v>254</v>
      </c>
      <c r="J288" s="151" t="s">
        <v>625</v>
      </c>
      <c r="K288" s="152">
        <f>H288-F288</f>
        <v>46.5</v>
      </c>
      <c r="L288" s="153">
        <f>K288/F288</f>
        <v>0.22409638554216868</v>
      </c>
      <c r="M288" s="148" t="s">
        <v>537</v>
      </c>
      <c r="N288" s="154">
        <v>44792</v>
      </c>
      <c r="O288" s="1"/>
      <c r="R288" s="194"/>
    </row>
    <row r="289" spans="1:18" ht="12.75" customHeight="1">
      <c r="A289" s="176">
        <v>178</v>
      </c>
      <c r="B289" s="177">
        <v>44775</v>
      </c>
      <c r="C289" s="177"/>
      <c r="D289" s="178" t="s">
        <v>448</v>
      </c>
      <c r="E289" s="179" t="s">
        <v>567</v>
      </c>
      <c r="F289" s="149">
        <v>31.25</v>
      </c>
      <c r="G289" s="179"/>
      <c r="H289" s="179">
        <v>38.75</v>
      </c>
      <c r="I289" s="181">
        <v>38</v>
      </c>
      <c r="J289" s="151" t="s">
        <v>625</v>
      </c>
      <c r="K289" s="152">
        <f t="shared" ref="K289" si="99">H289-F289</f>
        <v>7.5</v>
      </c>
      <c r="L289" s="153">
        <f t="shared" ref="L289" si="100">K289/F289</f>
        <v>0.24</v>
      </c>
      <c r="M289" s="148" t="s">
        <v>537</v>
      </c>
      <c r="N289" s="154">
        <v>44844</v>
      </c>
      <c r="O289" s="41"/>
      <c r="R289" s="54"/>
    </row>
    <row r="290" spans="1:18" ht="12.75" customHeight="1">
      <c r="A290" s="211">
        <v>179</v>
      </c>
      <c r="B290" s="212">
        <v>44841</v>
      </c>
      <c r="C290" s="217"/>
      <c r="D290" s="217" t="s">
        <v>841</v>
      </c>
      <c r="E290" s="243" t="s">
        <v>567</v>
      </c>
      <c r="F290" s="214" t="s">
        <v>842</v>
      </c>
      <c r="G290" s="214"/>
      <c r="H290" s="214"/>
      <c r="I290" s="214">
        <v>840</v>
      </c>
      <c r="J290" s="214" t="s">
        <v>540</v>
      </c>
      <c r="K290" s="214"/>
      <c r="L290" s="214"/>
      <c r="M290" s="214"/>
      <c r="N290" s="214"/>
      <c r="O290" s="41"/>
      <c r="Q290" s="197"/>
      <c r="R290" s="54"/>
    </row>
    <row r="291" spans="1:18" ht="12.75" customHeight="1">
      <c r="A291" s="211">
        <v>180</v>
      </c>
      <c r="B291" s="212">
        <v>44844</v>
      </c>
      <c r="C291" s="217"/>
      <c r="D291" s="217" t="s">
        <v>403</v>
      </c>
      <c r="E291" s="243" t="s">
        <v>567</v>
      </c>
      <c r="F291" s="214" t="s">
        <v>844</v>
      </c>
      <c r="G291" s="214"/>
      <c r="H291" s="214"/>
      <c r="I291" s="214">
        <v>291</v>
      </c>
      <c r="J291" s="214" t="s">
        <v>540</v>
      </c>
      <c r="K291" s="214"/>
      <c r="L291" s="214"/>
      <c r="M291" s="214"/>
      <c r="N291" s="214"/>
      <c r="O291" s="41"/>
      <c r="Q291" s="197"/>
      <c r="R291" s="54"/>
    </row>
    <row r="292" spans="1:18" ht="12.75" customHeight="1">
      <c r="A292" s="211">
        <v>181</v>
      </c>
      <c r="B292" s="212">
        <v>44845</v>
      </c>
      <c r="C292" s="217"/>
      <c r="D292" s="217" t="s">
        <v>401</v>
      </c>
      <c r="E292" s="243" t="s">
        <v>567</v>
      </c>
      <c r="F292" s="214" t="s">
        <v>868</v>
      </c>
      <c r="G292" s="214"/>
      <c r="H292" s="214"/>
      <c r="I292" s="214">
        <v>765</v>
      </c>
      <c r="J292" s="214" t="s">
        <v>540</v>
      </c>
      <c r="K292" s="214"/>
      <c r="L292" s="214"/>
      <c r="M292" s="214"/>
      <c r="N292" s="214"/>
      <c r="O292" s="41"/>
      <c r="Q292" s="197"/>
      <c r="R292" s="54"/>
    </row>
    <row r="293" spans="1:18" ht="12.75" customHeight="1">
      <c r="F293" s="54"/>
      <c r="G293" s="54"/>
      <c r="H293" s="54"/>
      <c r="I293" s="54"/>
      <c r="J293" s="41"/>
      <c r="K293" s="54"/>
      <c r="L293" s="54"/>
      <c r="M293" s="54"/>
      <c r="O293" s="41"/>
      <c r="R293" s="54"/>
    </row>
    <row r="294" spans="1:18" ht="12.75" customHeight="1">
      <c r="F294" s="54"/>
      <c r="G294" s="54"/>
      <c r="H294" s="54"/>
      <c r="I294" s="54"/>
      <c r="J294" s="41"/>
      <c r="K294" s="54"/>
      <c r="L294" s="54"/>
      <c r="M294" s="54"/>
      <c r="O294" s="41"/>
      <c r="R294" s="54"/>
    </row>
    <row r="295" spans="1:18" ht="12.75" customHeight="1">
      <c r="B295" s="195" t="s">
        <v>760</v>
      </c>
      <c r="F295" s="54"/>
      <c r="G295" s="54"/>
      <c r="H295" s="54"/>
      <c r="I295" s="54"/>
      <c r="J295" s="41"/>
      <c r="K295" s="54"/>
      <c r="L295" s="54"/>
      <c r="M295" s="54"/>
      <c r="O295" s="41"/>
      <c r="R295" s="54"/>
    </row>
    <row r="296" spans="1:18" ht="12.75" customHeight="1">
      <c r="F296" s="54"/>
      <c r="G296" s="54"/>
      <c r="H296" s="54"/>
      <c r="I296" s="54"/>
      <c r="J296" s="41"/>
      <c r="K296" s="54"/>
      <c r="L296" s="54"/>
      <c r="M296" s="54"/>
      <c r="O296" s="41"/>
      <c r="R296" s="54"/>
    </row>
    <row r="297" spans="1:18" ht="12.75" customHeight="1">
      <c r="F297" s="54"/>
      <c r="G297" s="54"/>
      <c r="H297" s="54"/>
      <c r="I297" s="54"/>
      <c r="J297" s="41"/>
      <c r="K297" s="54"/>
      <c r="L297" s="54"/>
      <c r="M297" s="54"/>
      <c r="O297" s="41"/>
      <c r="R297" s="54"/>
    </row>
    <row r="298" spans="1:18" ht="12.75" customHeight="1">
      <c r="F298" s="54"/>
      <c r="G298" s="54"/>
      <c r="H298" s="54"/>
      <c r="I298" s="54"/>
      <c r="J298" s="41"/>
      <c r="K298" s="54"/>
      <c r="L298" s="54"/>
      <c r="M298" s="54"/>
      <c r="O298" s="41"/>
      <c r="R298" s="54"/>
    </row>
    <row r="299" spans="1:18" ht="12.75" customHeight="1">
      <c r="A299" s="196"/>
      <c r="F299" s="54"/>
      <c r="G299" s="54"/>
      <c r="H299" s="54"/>
      <c r="I299" s="54"/>
      <c r="J299" s="41"/>
      <c r="K299" s="54"/>
      <c r="L299" s="54"/>
      <c r="M299" s="54"/>
      <c r="O299" s="41"/>
      <c r="R299" s="54"/>
    </row>
    <row r="300" spans="1:18" ht="12.75" customHeight="1">
      <c r="A300" s="196"/>
      <c r="F300" s="54"/>
      <c r="G300" s="54"/>
      <c r="H300" s="54"/>
      <c r="I300" s="54"/>
      <c r="J300" s="41"/>
      <c r="K300" s="54"/>
      <c r="L300" s="54"/>
      <c r="M300" s="54"/>
      <c r="O300" s="41"/>
      <c r="R300" s="54"/>
    </row>
    <row r="301" spans="1:18" ht="12.75" customHeight="1">
      <c r="A301" s="53"/>
      <c r="F301" s="54"/>
      <c r="G301" s="54"/>
      <c r="H301" s="54"/>
      <c r="I301" s="54"/>
      <c r="J301" s="41"/>
      <c r="K301" s="54"/>
      <c r="L301" s="54"/>
      <c r="M301" s="54"/>
      <c r="O301" s="41"/>
      <c r="R301" s="54"/>
    </row>
    <row r="302" spans="1:18" ht="12.75" customHeight="1">
      <c r="F302" s="54"/>
      <c r="G302" s="54"/>
      <c r="H302" s="54"/>
      <c r="I302" s="54"/>
      <c r="J302" s="41"/>
      <c r="K302" s="54"/>
      <c r="L302" s="54"/>
      <c r="M302" s="54"/>
      <c r="O302" s="41"/>
      <c r="R302" s="54"/>
    </row>
    <row r="303" spans="1:18" ht="12.75" customHeight="1">
      <c r="F303" s="54"/>
      <c r="G303" s="54"/>
      <c r="H303" s="54"/>
      <c r="I303" s="54"/>
      <c r="J303" s="41"/>
      <c r="K303" s="54"/>
      <c r="L303" s="54"/>
      <c r="M303" s="54"/>
      <c r="O303" s="41"/>
      <c r="R303" s="54"/>
    </row>
    <row r="304" spans="1:18" ht="12.75" customHeight="1">
      <c r="F304" s="54"/>
      <c r="G304" s="54"/>
      <c r="H304" s="54"/>
      <c r="I304" s="54"/>
      <c r="J304" s="41"/>
      <c r="K304" s="54"/>
      <c r="L304" s="54"/>
      <c r="M304" s="54"/>
      <c r="O304" s="41"/>
      <c r="R304" s="54"/>
    </row>
    <row r="305" spans="6:18" ht="12.75" customHeight="1">
      <c r="F305" s="54"/>
      <c r="G305" s="54"/>
      <c r="H305" s="54"/>
      <c r="I305" s="54"/>
      <c r="J305" s="41"/>
      <c r="K305" s="54"/>
      <c r="L305" s="54"/>
      <c r="M305" s="54"/>
      <c r="O305" s="41"/>
      <c r="R305" s="54"/>
    </row>
    <row r="306" spans="6:18" ht="12.75" customHeight="1">
      <c r="F306" s="54"/>
      <c r="G306" s="54"/>
      <c r="H306" s="54"/>
      <c r="I306" s="54"/>
      <c r="J306" s="41"/>
      <c r="K306" s="54"/>
      <c r="L306" s="54"/>
      <c r="M306" s="54"/>
      <c r="O306" s="41"/>
      <c r="R306" s="54"/>
    </row>
    <row r="307" spans="6:18" ht="12.75" customHeight="1">
      <c r="F307" s="54"/>
      <c r="G307" s="54"/>
      <c r="H307" s="54"/>
      <c r="I307" s="54"/>
      <c r="J307" s="41"/>
      <c r="K307" s="54"/>
      <c r="L307" s="54"/>
      <c r="M307" s="54"/>
      <c r="O307" s="41"/>
      <c r="R307" s="54"/>
    </row>
    <row r="308" spans="6:18" ht="12.75" customHeight="1">
      <c r="F308" s="54"/>
      <c r="G308" s="54"/>
      <c r="H308" s="54"/>
      <c r="I308" s="54"/>
      <c r="J308" s="41"/>
      <c r="K308" s="54"/>
      <c r="L308" s="54"/>
      <c r="M308" s="54"/>
      <c r="O308" s="41"/>
      <c r="R308" s="54"/>
    </row>
    <row r="309" spans="6:18" ht="12.75" customHeight="1">
      <c r="F309" s="54"/>
      <c r="G309" s="54"/>
      <c r="H309" s="54"/>
      <c r="I309" s="54"/>
      <c r="J309" s="41"/>
      <c r="K309" s="54"/>
      <c r="L309" s="54"/>
      <c r="M309" s="54"/>
      <c r="O309" s="41"/>
      <c r="R309" s="54"/>
    </row>
    <row r="310" spans="6:18" ht="12.75" customHeight="1">
      <c r="F310" s="54"/>
      <c r="G310" s="54"/>
      <c r="H310" s="54"/>
      <c r="I310" s="54"/>
      <c r="J310" s="41"/>
      <c r="K310" s="54"/>
      <c r="L310" s="54"/>
      <c r="M310" s="54"/>
      <c r="O310" s="41"/>
      <c r="R310" s="54"/>
    </row>
    <row r="311" spans="6:18" ht="12.75" customHeight="1">
      <c r="F311" s="54"/>
      <c r="G311" s="54"/>
      <c r="H311" s="54"/>
      <c r="I311" s="54"/>
      <c r="J311" s="41"/>
      <c r="K311" s="54"/>
      <c r="L311" s="54"/>
      <c r="M311" s="54"/>
      <c r="O311" s="41"/>
      <c r="R311" s="54"/>
    </row>
    <row r="312" spans="6:18" ht="12.75" customHeight="1">
      <c r="F312" s="54"/>
      <c r="G312" s="54"/>
      <c r="H312" s="54"/>
      <c r="I312" s="54"/>
      <c r="J312" s="41"/>
      <c r="K312" s="54"/>
      <c r="L312" s="54"/>
      <c r="M312" s="54"/>
      <c r="O312" s="41"/>
      <c r="R312" s="54"/>
    </row>
    <row r="313" spans="6:18" ht="12.75" customHeight="1">
      <c r="F313" s="54"/>
      <c r="G313" s="54"/>
      <c r="H313" s="54"/>
      <c r="I313" s="54"/>
      <c r="J313" s="41"/>
      <c r="K313" s="54"/>
      <c r="L313" s="54"/>
      <c r="M313" s="54"/>
      <c r="O313" s="41"/>
      <c r="R313" s="54"/>
    </row>
    <row r="314" spans="6:18" ht="12.75" customHeight="1">
      <c r="F314" s="54"/>
      <c r="G314" s="54"/>
      <c r="H314" s="54"/>
      <c r="I314" s="54"/>
      <c r="J314" s="41"/>
      <c r="K314" s="54"/>
      <c r="L314" s="54"/>
      <c r="M314" s="54"/>
      <c r="O314" s="41"/>
      <c r="R314" s="54"/>
    </row>
    <row r="315" spans="6:18" ht="12.75" customHeight="1">
      <c r="F315" s="54"/>
      <c r="G315" s="54"/>
      <c r="H315" s="54"/>
      <c r="I315" s="54"/>
      <c r="J315" s="41"/>
      <c r="K315" s="54"/>
      <c r="L315" s="54"/>
      <c r="M315" s="54"/>
      <c r="O315" s="41"/>
      <c r="R315" s="54"/>
    </row>
    <row r="316" spans="6:18" ht="12.75" customHeight="1">
      <c r="F316" s="54"/>
      <c r="G316" s="54"/>
      <c r="H316" s="54"/>
      <c r="I316" s="54"/>
      <c r="J316" s="41"/>
      <c r="K316" s="54"/>
      <c r="L316" s="54"/>
      <c r="M316" s="54"/>
      <c r="O316" s="41"/>
      <c r="R316" s="54"/>
    </row>
    <row r="317" spans="6:18" ht="12.75" customHeight="1">
      <c r="F317" s="54"/>
      <c r="G317" s="54"/>
      <c r="H317" s="54"/>
      <c r="I317" s="54"/>
      <c r="J317" s="41"/>
      <c r="K317" s="54"/>
      <c r="L317" s="54"/>
      <c r="M317" s="54"/>
      <c r="O317" s="41"/>
      <c r="R317" s="54"/>
    </row>
    <row r="318" spans="6:18" ht="12.75" customHeight="1">
      <c r="F318" s="54"/>
      <c r="G318" s="54"/>
      <c r="H318" s="54"/>
      <c r="I318" s="54"/>
      <c r="J318" s="41"/>
      <c r="K318" s="54"/>
      <c r="L318" s="54"/>
      <c r="M318" s="54"/>
      <c r="O318" s="41"/>
      <c r="R318" s="54"/>
    </row>
    <row r="319" spans="6:18" ht="12.75" customHeight="1">
      <c r="F319" s="54"/>
      <c r="G319" s="54"/>
      <c r="H319" s="54"/>
      <c r="I319" s="54"/>
      <c r="J319" s="41"/>
      <c r="K319" s="54"/>
      <c r="L319" s="54"/>
      <c r="M319" s="54"/>
      <c r="O319" s="41"/>
      <c r="R319" s="54"/>
    </row>
    <row r="320" spans="6:18" ht="12.75" customHeight="1">
      <c r="F320" s="54"/>
      <c r="G320" s="54"/>
      <c r="H320" s="54"/>
      <c r="I320" s="54"/>
      <c r="J320" s="41"/>
      <c r="K320" s="54"/>
      <c r="L320" s="54"/>
      <c r="M320" s="54"/>
      <c r="O320" s="41"/>
      <c r="R320" s="54"/>
    </row>
    <row r="321" spans="6:18" ht="12.75" customHeight="1">
      <c r="F321" s="54"/>
      <c r="G321" s="54"/>
      <c r="H321" s="54"/>
      <c r="I321" s="54"/>
      <c r="J321" s="41"/>
      <c r="K321" s="54"/>
      <c r="L321" s="54"/>
      <c r="M321" s="54"/>
      <c r="O321" s="41"/>
      <c r="R321" s="54"/>
    </row>
    <row r="322" spans="6:18" ht="12.75" customHeight="1">
      <c r="F322" s="54"/>
      <c r="G322" s="54"/>
      <c r="H322" s="54"/>
      <c r="I322" s="54"/>
      <c r="J322" s="41"/>
      <c r="K322" s="54"/>
      <c r="L322" s="54"/>
      <c r="M322" s="54"/>
      <c r="O322" s="41"/>
      <c r="R322" s="54"/>
    </row>
    <row r="323" spans="6:18" ht="12.75" customHeight="1">
      <c r="F323" s="54"/>
      <c r="G323" s="54"/>
      <c r="H323" s="54"/>
      <c r="I323" s="54"/>
      <c r="J323" s="41"/>
      <c r="K323" s="54"/>
      <c r="L323" s="54"/>
      <c r="M323" s="54"/>
      <c r="O323" s="41"/>
      <c r="R323" s="54"/>
    </row>
    <row r="324" spans="6:18" ht="12.75" customHeight="1">
      <c r="F324" s="54"/>
      <c r="G324" s="54"/>
      <c r="H324" s="54"/>
      <c r="I324" s="54"/>
      <c r="J324" s="41"/>
      <c r="K324" s="54"/>
      <c r="L324" s="54"/>
      <c r="M324" s="54"/>
      <c r="O324" s="41"/>
      <c r="R324" s="54"/>
    </row>
    <row r="325" spans="6:18" ht="12.75" customHeight="1">
      <c r="F325" s="54"/>
      <c r="G325" s="54"/>
      <c r="H325" s="54"/>
      <c r="I325" s="54"/>
      <c r="J325" s="41"/>
      <c r="K325" s="54"/>
      <c r="L325" s="54"/>
      <c r="M325" s="54"/>
      <c r="O325" s="41"/>
      <c r="R325" s="54"/>
    </row>
    <row r="326" spans="6:18" ht="12.75" customHeight="1">
      <c r="F326" s="54"/>
      <c r="G326" s="54"/>
      <c r="H326" s="54"/>
      <c r="I326" s="54"/>
      <c r="J326" s="41"/>
      <c r="K326" s="54"/>
      <c r="L326" s="54"/>
      <c r="M326" s="54"/>
      <c r="O326" s="41"/>
      <c r="R326" s="54"/>
    </row>
    <row r="327" spans="6:18" ht="12.75" customHeight="1">
      <c r="F327" s="54"/>
      <c r="G327" s="54"/>
      <c r="H327" s="54"/>
      <c r="I327" s="54"/>
      <c r="J327" s="41"/>
      <c r="K327" s="54"/>
      <c r="L327" s="54"/>
      <c r="M327" s="54"/>
      <c r="O327" s="41"/>
      <c r="R327" s="54"/>
    </row>
    <row r="328" spans="6:18" ht="12.75" customHeight="1">
      <c r="F328" s="54"/>
      <c r="G328" s="54"/>
      <c r="H328" s="54"/>
      <c r="I328" s="54"/>
      <c r="J328" s="41"/>
      <c r="K328" s="54"/>
      <c r="L328" s="54"/>
      <c r="M328" s="54"/>
      <c r="O328" s="41"/>
      <c r="R328" s="54"/>
    </row>
    <row r="329" spans="6:18" ht="12.75" customHeight="1">
      <c r="F329" s="54"/>
      <c r="G329" s="54"/>
      <c r="H329" s="54"/>
      <c r="I329" s="54"/>
      <c r="J329" s="41"/>
      <c r="K329" s="54"/>
      <c r="L329" s="54"/>
      <c r="M329" s="54"/>
      <c r="O329" s="41"/>
      <c r="R329" s="54"/>
    </row>
    <row r="330" spans="6:18" ht="12.75" customHeight="1">
      <c r="F330" s="54"/>
      <c r="G330" s="54"/>
      <c r="H330" s="54"/>
      <c r="I330" s="54"/>
      <c r="J330" s="41"/>
      <c r="K330" s="54"/>
      <c r="L330" s="54"/>
      <c r="M330" s="54"/>
      <c r="O330" s="41"/>
      <c r="R330" s="54"/>
    </row>
    <row r="331" spans="6:18" ht="12.75" customHeight="1">
      <c r="F331" s="54"/>
      <c r="G331" s="54"/>
      <c r="H331" s="54"/>
      <c r="I331" s="54"/>
      <c r="J331" s="41"/>
      <c r="K331" s="54"/>
      <c r="L331" s="54"/>
      <c r="M331" s="54"/>
      <c r="O331" s="41"/>
      <c r="R331" s="54"/>
    </row>
    <row r="332" spans="6:18" ht="12.75" customHeight="1">
      <c r="F332" s="54"/>
      <c r="G332" s="54"/>
      <c r="H332" s="54"/>
      <c r="I332" s="54"/>
      <c r="J332" s="41"/>
      <c r="K332" s="54"/>
      <c r="L332" s="54"/>
      <c r="M332" s="54"/>
      <c r="O332" s="41"/>
      <c r="R332" s="54"/>
    </row>
    <row r="333" spans="6:18" ht="12.75" customHeight="1">
      <c r="F333" s="54"/>
      <c r="G333" s="54"/>
      <c r="H333" s="54"/>
      <c r="I333" s="54"/>
      <c r="J333" s="41"/>
      <c r="K333" s="54"/>
      <c r="L333" s="54"/>
      <c r="M333" s="54"/>
      <c r="O333" s="41"/>
      <c r="R333" s="54"/>
    </row>
    <row r="334" spans="6:18" ht="12.75" customHeight="1">
      <c r="F334" s="54"/>
      <c r="G334" s="54"/>
      <c r="H334" s="54"/>
      <c r="I334" s="54"/>
      <c r="J334" s="41"/>
      <c r="K334" s="54"/>
      <c r="L334" s="54"/>
      <c r="M334" s="54"/>
      <c r="O334" s="41"/>
      <c r="R334" s="54"/>
    </row>
    <row r="335" spans="6:18" ht="12.75" customHeight="1">
      <c r="F335" s="54"/>
      <c r="G335" s="54"/>
      <c r="H335" s="54"/>
      <c r="I335" s="54"/>
      <c r="J335" s="41"/>
      <c r="K335" s="54"/>
      <c r="L335" s="54"/>
      <c r="M335" s="54"/>
      <c r="O335" s="41"/>
      <c r="R335" s="54"/>
    </row>
    <row r="336" spans="6:18" ht="12.75" customHeight="1">
      <c r="F336" s="54"/>
      <c r="G336" s="54"/>
      <c r="H336" s="54"/>
      <c r="I336" s="54"/>
      <c r="J336" s="41"/>
      <c r="K336" s="54"/>
      <c r="L336" s="54"/>
      <c r="M336" s="54"/>
      <c r="O336" s="41"/>
      <c r="R336" s="54"/>
    </row>
    <row r="337" spans="6:18" ht="12.75" customHeight="1">
      <c r="F337" s="54"/>
      <c r="G337" s="54"/>
      <c r="H337" s="54"/>
      <c r="I337" s="54"/>
      <c r="J337" s="41"/>
      <c r="K337" s="54"/>
      <c r="L337" s="54"/>
      <c r="M337" s="54"/>
      <c r="O337" s="41"/>
      <c r="R337" s="54"/>
    </row>
    <row r="338" spans="6:18" ht="12.75" customHeight="1">
      <c r="F338" s="54"/>
      <c r="G338" s="54"/>
      <c r="H338" s="54"/>
      <c r="I338" s="54"/>
      <c r="J338" s="41"/>
      <c r="K338" s="54"/>
      <c r="L338" s="54"/>
      <c r="M338" s="54"/>
      <c r="O338" s="41"/>
      <c r="R338" s="54"/>
    </row>
    <row r="339" spans="6:18" ht="12.75" customHeight="1">
      <c r="F339" s="54"/>
      <c r="G339" s="54"/>
      <c r="H339" s="54"/>
      <c r="I339" s="54"/>
      <c r="J339" s="41"/>
      <c r="K339" s="54"/>
      <c r="L339" s="54"/>
      <c r="M339" s="54"/>
      <c r="O339" s="41"/>
      <c r="R339" s="54"/>
    </row>
    <row r="340" spans="6:18" ht="12.75" customHeight="1">
      <c r="F340" s="54"/>
      <c r="G340" s="54"/>
      <c r="H340" s="54"/>
      <c r="I340" s="54"/>
      <c r="J340" s="41"/>
      <c r="K340" s="54"/>
      <c r="L340" s="54"/>
      <c r="M340" s="54"/>
      <c r="O340" s="41"/>
      <c r="R340" s="54"/>
    </row>
    <row r="341" spans="6:18" ht="12.75" customHeight="1">
      <c r="F341" s="54"/>
      <c r="G341" s="54"/>
      <c r="H341" s="54"/>
      <c r="I341" s="54"/>
      <c r="J341" s="41"/>
      <c r="K341" s="54"/>
      <c r="L341" s="54"/>
      <c r="M341" s="54"/>
      <c r="O341" s="41"/>
      <c r="R341" s="54"/>
    </row>
    <row r="342" spans="6:18" ht="12.75" customHeight="1">
      <c r="F342" s="54"/>
      <c r="G342" s="54"/>
      <c r="H342" s="54"/>
      <c r="I342" s="54"/>
      <c r="J342" s="41"/>
      <c r="K342" s="54"/>
      <c r="L342" s="54"/>
      <c r="M342" s="54"/>
      <c r="O342" s="41"/>
      <c r="R342" s="54"/>
    </row>
    <row r="343" spans="6:18" ht="12.75" customHeight="1">
      <c r="F343" s="54"/>
      <c r="G343" s="54"/>
      <c r="H343" s="54"/>
      <c r="I343" s="54"/>
      <c r="J343" s="41"/>
      <c r="K343" s="54"/>
      <c r="L343" s="54"/>
      <c r="M343" s="54"/>
      <c r="O343" s="41"/>
      <c r="R343" s="54"/>
    </row>
    <row r="344" spans="6:18" ht="12.75" customHeight="1">
      <c r="F344" s="54"/>
      <c r="G344" s="54"/>
      <c r="H344" s="54"/>
      <c r="I344" s="54"/>
      <c r="J344" s="41"/>
      <c r="K344" s="54"/>
      <c r="L344" s="54"/>
      <c r="M344" s="54"/>
      <c r="O344" s="41"/>
      <c r="R344" s="54"/>
    </row>
    <row r="345" spans="6:18" ht="12.75" customHeight="1">
      <c r="F345" s="54"/>
      <c r="G345" s="54"/>
      <c r="H345" s="54"/>
      <c r="I345" s="54"/>
      <c r="J345" s="41"/>
      <c r="K345" s="54"/>
      <c r="L345" s="54"/>
      <c r="M345" s="54"/>
      <c r="O345" s="41"/>
      <c r="R345" s="54"/>
    </row>
    <row r="346" spans="6:18" ht="12.75" customHeight="1">
      <c r="F346" s="54"/>
      <c r="G346" s="54"/>
      <c r="H346" s="54"/>
      <c r="I346" s="54"/>
      <c r="J346" s="41"/>
      <c r="K346" s="54"/>
      <c r="L346" s="54"/>
      <c r="M346" s="54"/>
      <c r="O346" s="41"/>
      <c r="R346" s="54"/>
    </row>
    <row r="347" spans="6:18" ht="12.75" customHeight="1">
      <c r="F347" s="54"/>
      <c r="G347" s="54"/>
      <c r="H347" s="54"/>
      <c r="I347" s="54"/>
      <c r="J347" s="41"/>
      <c r="K347" s="54"/>
      <c r="L347" s="54"/>
      <c r="M347" s="54"/>
      <c r="O347" s="41"/>
      <c r="R347" s="54"/>
    </row>
    <row r="348" spans="6:18" ht="12.75" customHeight="1">
      <c r="F348" s="54"/>
      <c r="G348" s="54"/>
      <c r="H348" s="54"/>
      <c r="I348" s="54"/>
      <c r="J348" s="41"/>
      <c r="K348" s="54"/>
      <c r="L348" s="54"/>
      <c r="M348" s="54"/>
      <c r="O348" s="41"/>
      <c r="R348" s="54"/>
    </row>
    <row r="349" spans="6:18" ht="12.75" customHeight="1">
      <c r="F349" s="54"/>
      <c r="G349" s="54"/>
      <c r="H349" s="54"/>
      <c r="I349" s="54"/>
      <c r="J349" s="41"/>
      <c r="K349" s="54"/>
      <c r="L349" s="54"/>
      <c r="M349" s="54"/>
      <c r="O349" s="41"/>
      <c r="R349" s="54"/>
    </row>
    <row r="350" spans="6:18" ht="12.75" customHeight="1">
      <c r="F350" s="54"/>
      <c r="G350" s="54"/>
      <c r="H350" s="54"/>
      <c r="I350" s="54"/>
      <c r="J350" s="41"/>
      <c r="K350" s="54"/>
      <c r="L350" s="54"/>
      <c r="M350" s="54"/>
      <c r="O350" s="41"/>
      <c r="R350" s="54"/>
    </row>
    <row r="351" spans="6:18" ht="12.75" customHeight="1">
      <c r="F351" s="54"/>
      <c r="G351" s="54"/>
      <c r="H351" s="54"/>
      <c r="I351" s="54"/>
      <c r="J351" s="41"/>
      <c r="K351" s="54"/>
      <c r="L351" s="54"/>
      <c r="M351" s="54"/>
      <c r="O351" s="41"/>
      <c r="R351" s="54"/>
    </row>
    <row r="352" spans="6:18" ht="12.75" customHeight="1">
      <c r="F352" s="54"/>
      <c r="G352" s="54"/>
      <c r="H352" s="54"/>
      <c r="I352" s="54"/>
      <c r="J352" s="41"/>
      <c r="K352" s="54"/>
      <c r="L352" s="54"/>
      <c r="M352" s="54"/>
      <c r="O352" s="41"/>
      <c r="R352" s="54"/>
    </row>
    <row r="353" spans="6:18" ht="12.75" customHeight="1">
      <c r="F353" s="54"/>
      <c r="G353" s="54"/>
      <c r="H353" s="54"/>
      <c r="I353" s="54"/>
      <c r="J353" s="41"/>
      <c r="K353" s="54"/>
      <c r="L353" s="54"/>
      <c r="M353" s="54"/>
      <c r="O353" s="41"/>
      <c r="R353" s="54"/>
    </row>
    <row r="354" spans="6:18" ht="12.75" customHeight="1">
      <c r="F354" s="54"/>
      <c r="G354" s="54"/>
      <c r="H354" s="54"/>
      <c r="I354" s="54"/>
      <c r="J354" s="41"/>
      <c r="K354" s="54"/>
      <c r="L354" s="54"/>
      <c r="M354" s="54"/>
      <c r="O354" s="41"/>
      <c r="R354" s="54"/>
    </row>
    <row r="355" spans="6:18" ht="12.75" customHeight="1">
      <c r="F355" s="54"/>
      <c r="G355" s="54"/>
      <c r="H355" s="54"/>
      <c r="I355" s="54"/>
      <c r="J355" s="41"/>
      <c r="K355" s="54"/>
      <c r="L355" s="54"/>
      <c r="M355" s="54"/>
      <c r="O355" s="41"/>
      <c r="R355" s="54"/>
    </row>
    <row r="356" spans="6:18" ht="12.75" customHeight="1">
      <c r="F356" s="54"/>
      <c r="G356" s="54"/>
      <c r="H356" s="54"/>
      <c r="I356" s="54"/>
      <c r="J356" s="41"/>
      <c r="K356" s="54"/>
      <c r="L356" s="54"/>
      <c r="M356" s="54"/>
      <c r="O356" s="41"/>
      <c r="R356" s="54"/>
    </row>
    <row r="357" spans="6:18" ht="12.75" customHeight="1">
      <c r="F357" s="54"/>
      <c r="G357" s="54"/>
      <c r="H357" s="54"/>
      <c r="I357" s="54"/>
      <c r="J357" s="41"/>
      <c r="K357" s="54"/>
      <c r="L357" s="54"/>
      <c r="M357" s="54"/>
      <c r="O357" s="41"/>
      <c r="R357" s="54"/>
    </row>
    <row r="358" spans="6:18" ht="12.75" customHeight="1">
      <c r="F358" s="54"/>
      <c r="G358" s="54"/>
      <c r="H358" s="54"/>
      <c r="I358" s="54"/>
      <c r="J358" s="41"/>
      <c r="K358" s="54"/>
      <c r="L358" s="54"/>
      <c r="M358" s="54"/>
      <c r="O358" s="41"/>
      <c r="R358" s="54"/>
    </row>
    <row r="359" spans="6:18" ht="12.75" customHeight="1">
      <c r="F359" s="54"/>
      <c r="G359" s="54"/>
      <c r="H359" s="54"/>
      <c r="I359" s="54"/>
      <c r="J359" s="41"/>
      <c r="K359" s="54"/>
      <c r="L359" s="54"/>
      <c r="M359" s="54"/>
      <c r="O359" s="41"/>
      <c r="R359" s="54"/>
    </row>
    <row r="360" spans="6:18" ht="12.75" customHeight="1">
      <c r="F360" s="54"/>
      <c r="G360" s="54"/>
      <c r="H360" s="54"/>
      <c r="I360" s="54"/>
      <c r="J360" s="41"/>
      <c r="K360" s="54"/>
      <c r="L360" s="54"/>
      <c r="M360" s="54"/>
      <c r="O360" s="41"/>
      <c r="R360" s="54"/>
    </row>
    <row r="361" spans="6:18" ht="12.75" customHeight="1">
      <c r="F361" s="54"/>
      <c r="G361" s="54"/>
      <c r="H361" s="54"/>
      <c r="I361" s="54"/>
      <c r="J361" s="41"/>
      <c r="K361" s="54"/>
      <c r="L361" s="54"/>
      <c r="M361" s="54"/>
      <c r="O361" s="41"/>
      <c r="R361" s="54"/>
    </row>
    <row r="362" spans="6:18" ht="12.75" customHeight="1">
      <c r="F362" s="54"/>
      <c r="G362" s="54"/>
      <c r="H362" s="54"/>
      <c r="I362" s="54"/>
      <c r="J362" s="41"/>
      <c r="K362" s="54"/>
      <c r="L362" s="54"/>
      <c r="M362" s="54"/>
      <c r="O362" s="41"/>
      <c r="R362" s="54"/>
    </row>
    <row r="363" spans="6:18" ht="12.75" customHeight="1">
      <c r="F363" s="54"/>
      <c r="G363" s="54"/>
      <c r="H363" s="54"/>
      <c r="I363" s="54"/>
      <c r="J363" s="41"/>
      <c r="K363" s="54"/>
      <c r="L363" s="54"/>
      <c r="M363" s="54"/>
      <c r="O363" s="41"/>
      <c r="R363" s="54"/>
    </row>
    <row r="364" spans="6:18" ht="12.75" customHeight="1">
      <c r="F364" s="54"/>
      <c r="G364" s="54"/>
      <c r="H364" s="54"/>
      <c r="I364" s="54"/>
      <c r="J364" s="41"/>
      <c r="K364" s="54"/>
      <c r="L364" s="54"/>
      <c r="M364" s="54"/>
      <c r="O364" s="41"/>
      <c r="R364" s="54"/>
    </row>
    <row r="365" spans="6:18" ht="12.75" customHeight="1">
      <c r="F365" s="54"/>
      <c r="G365" s="54"/>
      <c r="H365" s="54"/>
      <c r="I365" s="54"/>
      <c r="J365" s="41"/>
      <c r="K365" s="54"/>
      <c r="L365" s="54"/>
      <c r="M365" s="54"/>
      <c r="O365" s="41"/>
      <c r="R365" s="54"/>
    </row>
    <row r="366" spans="6:18" ht="12.75" customHeight="1">
      <c r="F366" s="54"/>
      <c r="G366" s="54"/>
      <c r="H366" s="54"/>
      <c r="I366" s="54"/>
      <c r="J366" s="41"/>
      <c r="K366" s="54"/>
      <c r="L366" s="54"/>
      <c r="M366" s="54"/>
      <c r="O366" s="41"/>
      <c r="R366" s="54"/>
    </row>
    <row r="367" spans="6:18" ht="12.75" customHeight="1">
      <c r="F367" s="54"/>
      <c r="G367" s="54"/>
      <c r="H367" s="54"/>
      <c r="I367" s="54"/>
      <c r="J367" s="41"/>
      <c r="K367" s="54"/>
      <c r="L367" s="54"/>
      <c r="M367" s="54"/>
      <c r="O367" s="41"/>
      <c r="R367" s="54"/>
    </row>
    <row r="368" spans="6:18" ht="12.75" customHeight="1">
      <c r="F368" s="54"/>
      <c r="G368" s="54"/>
      <c r="H368" s="54"/>
      <c r="I368" s="54"/>
      <c r="J368" s="41"/>
      <c r="K368" s="54"/>
      <c r="L368" s="54"/>
      <c r="M368" s="54"/>
      <c r="O368" s="41"/>
      <c r="R368" s="54"/>
    </row>
    <row r="369" spans="6:18" ht="12.75" customHeight="1">
      <c r="F369" s="54"/>
      <c r="G369" s="54"/>
      <c r="H369" s="54"/>
      <c r="I369" s="54"/>
      <c r="J369" s="41"/>
      <c r="K369" s="54"/>
      <c r="L369" s="54"/>
      <c r="M369" s="54"/>
      <c r="O369" s="41"/>
      <c r="R369" s="54"/>
    </row>
    <row r="370" spans="6:18" ht="12.75" customHeight="1">
      <c r="F370" s="54"/>
      <c r="G370" s="54"/>
      <c r="H370" s="54"/>
      <c r="I370" s="54"/>
      <c r="J370" s="41"/>
      <c r="K370" s="54"/>
      <c r="L370" s="54"/>
      <c r="M370" s="54"/>
      <c r="O370" s="41"/>
      <c r="R370" s="54"/>
    </row>
    <row r="371" spans="6:18" ht="12.75" customHeight="1">
      <c r="F371" s="54"/>
      <c r="G371" s="54"/>
      <c r="H371" s="54"/>
      <c r="I371" s="54"/>
      <c r="J371" s="41"/>
      <c r="K371" s="54"/>
      <c r="L371" s="54"/>
      <c r="M371" s="54"/>
      <c r="O371" s="41"/>
      <c r="R371" s="54"/>
    </row>
    <row r="372" spans="6:18" ht="12.75" customHeight="1">
      <c r="F372" s="54"/>
      <c r="G372" s="54"/>
      <c r="H372" s="54"/>
      <c r="I372" s="54"/>
      <c r="J372" s="41"/>
      <c r="K372" s="54"/>
      <c r="L372" s="54"/>
      <c r="M372" s="54"/>
      <c r="O372" s="41"/>
      <c r="R372" s="54"/>
    </row>
    <row r="373" spans="6:18" ht="12.75" customHeight="1">
      <c r="F373" s="54"/>
      <c r="G373" s="54"/>
      <c r="H373" s="54"/>
      <c r="I373" s="54"/>
      <c r="J373" s="41"/>
      <c r="K373" s="54"/>
      <c r="L373" s="54"/>
      <c r="M373" s="54"/>
      <c r="O373" s="41"/>
      <c r="R373" s="54"/>
    </row>
    <row r="374" spans="6:18" ht="12.75" customHeight="1">
      <c r="F374" s="54"/>
      <c r="G374" s="54"/>
      <c r="H374" s="54"/>
      <c r="I374" s="54"/>
      <c r="J374" s="41"/>
      <c r="K374" s="54"/>
      <c r="L374" s="54"/>
      <c r="M374" s="54"/>
      <c r="O374" s="41"/>
      <c r="R374" s="54"/>
    </row>
    <row r="375" spans="6:18" ht="12.75" customHeight="1">
      <c r="F375" s="54"/>
      <c r="G375" s="54"/>
      <c r="H375" s="54"/>
      <c r="I375" s="54"/>
      <c r="J375" s="41"/>
      <c r="K375" s="54"/>
      <c r="L375" s="54"/>
      <c r="M375" s="54"/>
      <c r="O375" s="41"/>
      <c r="R375" s="54"/>
    </row>
    <row r="376" spans="6:18" ht="12.75" customHeight="1">
      <c r="F376" s="54"/>
      <c r="G376" s="54"/>
      <c r="H376" s="54"/>
      <c r="I376" s="54"/>
      <c r="J376" s="41"/>
      <c r="K376" s="54"/>
      <c r="L376" s="54"/>
      <c r="M376" s="54"/>
      <c r="O376" s="41"/>
      <c r="R376" s="54"/>
    </row>
    <row r="377" spans="6:18" ht="12.75" customHeight="1">
      <c r="F377" s="54"/>
      <c r="G377" s="54"/>
      <c r="H377" s="54"/>
      <c r="I377" s="54"/>
      <c r="J377" s="41"/>
      <c r="K377" s="54"/>
      <c r="L377" s="54"/>
      <c r="M377" s="54"/>
      <c r="O377" s="41"/>
      <c r="R377" s="54"/>
    </row>
    <row r="378" spans="6:18" ht="12.75" customHeight="1">
      <c r="F378" s="54"/>
      <c r="G378" s="54"/>
      <c r="H378" s="54"/>
      <c r="I378" s="54"/>
      <c r="J378" s="41"/>
      <c r="K378" s="54"/>
      <c r="L378" s="54"/>
      <c r="M378" s="54"/>
      <c r="O378" s="41"/>
      <c r="R378" s="54"/>
    </row>
    <row r="379" spans="6:18" ht="12.75" customHeight="1">
      <c r="F379" s="54"/>
      <c r="G379" s="54"/>
      <c r="H379" s="54"/>
      <c r="I379" s="54"/>
      <c r="J379" s="41"/>
      <c r="K379" s="54"/>
      <c r="L379" s="54"/>
      <c r="M379" s="54"/>
      <c r="O379" s="41"/>
      <c r="R379" s="54"/>
    </row>
    <row r="380" spans="6:18" ht="12.75" customHeight="1">
      <c r="F380" s="54"/>
      <c r="G380" s="54"/>
      <c r="H380" s="54"/>
      <c r="I380" s="54"/>
      <c r="J380" s="41"/>
      <c r="K380" s="54"/>
      <c r="L380" s="54"/>
      <c r="M380" s="54"/>
      <c r="O380" s="41"/>
      <c r="R380" s="54"/>
    </row>
    <row r="381" spans="6:18" ht="12.75" customHeight="1">
      <c r="F381" s="54"/>
      <c r="G381" s="54"/>
      <c r="H381" s="54"/>
      <c r="I381" s="54"/>
      <c r="J381" s="41"/>
      <c r="K381" s="54"/>
      <c r="L381" s="54"/>
      <c r="M381" s="54"/>
      <c r="O381" s="41"/>
      <c r="R381" s="54"/>
    </row>
    <row r="382" spans="6:18" ht="12.75" customHeight="1">
      <c r="F382" s="54"/>
      <c r="G382" s="54"/>
      <c r="H382" s="54"/>
      <c r="I382" s="54"/>
      <c r="J382" s="41"/>
      <c r="K382" s="54"/>
      <c r="L382" s="54"/>
      <c r="M382" s="54"/>
      <c r="O382" s="41"/>
      <c r="R382" s="54"/>
    </row>
    <row r="383" spans="6:18" ht="12.75" customHeight="1">
      <c r="F383" s="54"/>
      <c r="G383" s="54"/>
      <c r="H383" s="54"/>
      <c r="I383" s="54"/>
      <c r="J383" s="41"/>
      <c r="K383" s="54"/>
      <c r="L383" s="54"/>
      <c r="M383" s="54"/>
      <c r="O383" s="41"/>
      <c r="R383" s="54"/>
    </row>
    <row r="384" spans="6:18" ht="12.75" customHeight="1">
      <c r="F384" s="54"/>
      <c r="G384" s="54"/>
      <c r="H384" s="54"/>
      <c r="I384" s="54"/>
      <c r="J384" s="41"/>
      <c r="K384" s="54"/>
      <c r="L384" s="54"/>
      <c r="M384" s="54"/>
      <c r="O384" s="41"/>
      <c r="R384" s="54"/>
    </row>
    <row r="385" spans="6:18" ht="12.75" customHeight="1">
      <c r="F385" s="54"/>
      <c r="G385" s="54"/>
      <c r="H385" s="54"/>
      <c r="I385" s="54"/>
      <c r="J385" s="41"/>
      <c r="K385" s="54"/>
      <c r="L385" s="54"/>
      <c r="M385" s="54"/>
      <c r="O385" s="41"/>
      <c r="R385" s="54"/>
    </row>
    <row r="386" spans="6:18" ht="12.75" customHeight="1">
      <c r="F386" s="54"/>
      <c r="G386" s="54"/>
      <c r="H386" s="54"/>
      <c r="I386" s="54"/>
      <c r="J386" s="41"/>
      <c r="K386" s="54"/>
      <c r="L386" s="54"/>
      <c r="M386" s="54"/>
      <c r="O386" s="41"/>
      <c r="R386" s="54"/>
    </row>
    <row r="387" spans="6:18" ht="12.75" customHeight="1">
      <c r="F387" s="54"/>
      <c r="G387" s="54"/>
      <c r="H387" s="54"/>
      <c r="I387" s="54"/>
      <c r="J387" s="41"/>
      <c r="K387" s="54"/>
      <c r="L387" s="54"/>
      <c r="M387" s="54"/>
      <c r="O387" s="41"/>
      <c r="R387" s="54"/>
    </row>
    <row r="388" spans="6:18" ht="12.75" customHeight="1">
      <c r="F388" s="54"/>
      <c r="G388" s="54"/>
      <c r="H388" s="54"/>
      <c r="I388" s="54"/>
      <c r="J388" s="41"/>
      <c r="K388" s="54"/>
      <c r="L388" s="54"/>
      <c r="M388" s="54"/>
      <c r="O388" s="41"/>
      <c r="R388" s="54"/>
    </row>
    <row r="389" spans="6:18" ht="12.75" customHeight="1">
      <c r="F389" s="54"/>
      <c r="G389" s="54"/>
      <c r="H389" s="54"/>
      <c r="I389" s="54"/>
      <c r="J389" s="41"/>
      <c r="K389" s="54"/>
      <c r="L389" s="54"/>
      <c r="M389" s="54"/>
      <c r="O389" s="41"/>
      <c r="R389" s="54"/>
    </row>
    <row r="390" spans="6:18" ht="12.75" customHeight="1">
      <c r="F390" s="54"/>
      <c r="G390" s="54"/>
      <c r="H390" s="54"/>
      <c r="I390" s="54"/>
      <c r="J390" s="41"/>
      <c r="K390" s="54"/>
      <c r="L390" s="54"/>
      <c r="M390" s="54"/>
      <c r="O390" s="41"/>
      <c r="R390" s="54"/>
    </row>
    <row r="391" spans="6:18" ht="12.75" customHeight="1">
      <c r="F391" s="54"/>
      <c r="G391" s="54"/>
      <c r="H391" s="54"/>
      <c r="I391" s="54"/>
      <c r="J391" s="41"/>
      <c r="K391" s="54"/>
      <c r="L391" s="54"/>
      <c r="M391" s="54"/>
      <c r="O391" s="41"/>
      <c r="R391" s="54"/>
    </row>
    <row r="392" spans="6:18" ht="12.75" customHeight="1">
      <c r="F392" s="54"/>
      <c r="G392" s="54"/>
      <c r="H392" s="54"/>
      <c r="I392" s="54"/>
      <c r="J392" s="41"/>
      <c r="K392" s="54"/>
      <c r="L392" s="54"/>
      <c r="M392" s="54"/>
      <c r="O392" s="41"/>
      <c r="R392" s="54"/>
    </row>
    <row r="393" spans="6:18" ht="12.75" customHeight="1">
      <c r="F393" s="54"/>
      <c r="G393" s="54"/>
      <c r="H393" s="54"/>
      <c r="I393" s="54"/>
      <c r="J393" s="41"/>
      <c r="K393" s="54"/>
      <c r="L393" s="54"/>
      <c r="M393" s="54"/>
      <c r="O393" s="41"/>
      <c r="R393" s="54"/>
    </row>
    <row r="394" spans="6:18" ht="12.75" customHeight="1">
      <c r="F394" s="54"/>
      <c r="G394" s="54"/>
      <c r="H394" s="54"/>
      <c r="I394" s="54"/>
      <c r="J394" s="41"/>
      <c r="K394" s="54"/>
      <c r="L394" s="54"/>
      <c r="M394" s="54"/>
      <c r="O394" s="41"/>
      <c r="R394" s="54"/>
    </row>
    <row r="395" spans="6:18" ht="12.75" customHeight="1">
      <c r="F395" s="54"/>
      <c r="G395" s="54"/>
      <c r="H395" s="54"/>
      <c r="I395" s="54"/>
      <c r="J395" s="41"/>
      <c r="K395" s="54"/>
      <c r="L395" s="54"/>
      <c r="M395" s="54"/>
      <c r="O395" s="41"/>
      <c r="R395" s="54"/>
    </row>
    <row r="396" spans="6:18" ht="12.75" customHeight="1">
      <c r="F396" s="54"/>
      <c r="G396" s="54"/>
      <c r="H396" s="54"/>
      <c r="I396" s="54"/>
      <c r="J396" s="41"/>
      <c r="K396" s="54"/>
      <c r="L396" s="54"/>
      <c r="M396" s="54"/>
      <c r="O396" s="41"/>
      <c r="R396" s="54"/>
    </row>
    <row r="397" spans="6:18" ht="12.75" customHeight="1">
      <c r="F397" s="54"/>
      <c r="G397" s="54"/>
      <c r="H397" s="54"/>
      <c r="I397" s="54"/>
      <c r="J397" s="41"/>
      <c r="K397" s="54"/>
      <c r="L397" s="54"/>
      <c r="M397" s="54"/>
      <c r="O397" s="41"/>
      <c r="R397" s="54"/>
    </row>
    <row r="398" spans="6:18" ht="12.75" customHeight="1">
      <c r="F398" s="54"/>
      <c r="G398" s="54"/>
      <c r="H398" s="54"/>
      <c r="I398" s="54"/>
      <c r="J398" s="41"/>
      <c r="K398" s="54"/>
      <c r="L398" s="54"/>
      <c r="M398" s="54"/>
      <c r="O398" s="41"/>
      <c r="R398" s="54"/>
    </row>
    <row r="399" spans="6:18" ht="12.75" customHeight="1">
      <c r="F399" s="54"/>
      <c r="G399" s="54"/>
      <c r="H399" s="54"/>
      <c r="I399" s="54"/>
      <c r="J399" s="41"/>
      <c r="K399" s="54"/>
      <c r="L399" s="54"/>
      <c r="M399" s="54"/>
      <c r="O399" s="41"/>
      <c r="R399" s="54"/>
    </row>
    <row r="400" spans="6:18" ht="12.75" customHeight="1">
      <c r="F400" s="54"/>
      <c r="G400" s="54"/>
      <c r="H400" s="54"/>
      <c r="I400" s="54"/>
      <c r="J400" s="41"/>
      <c r="K400" s="54"/>
      <c r="L400" s="54"/>
      <c r="M400" s="54"/>
      <c r="O400" s="41"/>
      <c r="R400" s="54"/>
    </row>
    <row r="401" spans="6:18" ht="12.75" customHeight="1">
      <c r="F401" s="54"/>
      <c r="G401" s="54"/>
      <c r="H401" s="54"/>
      <c r="I401" s="54"/>
      <c r="J401" s="41"/>
      <c r="K401" s="54"/>
      <c r="L401" s="54"/>
      <c r="M401" s="54"/>
      <c r="O401" s="41"/>
      <c r="R401" s="54"/>
    </row>
    <row r="402" spans="6:18" ht="12.75" customHeight="1">
      <c r="F402" s="54"/>
      <c r="G402" s="54"/>
      <c r="H402" s="54"/>
      <c r="I402" s="54"/>
      <c r="J402" s="41"/>
      <c r="K402" s="54"/>
      <c r="L402" s="54"/>
      <c r="M402" s="54"/>
      <c r="O402" s="41"/>
      <c r="R402" s="54"/>
    </row>
    <row r="403" spans="6:18" ht="12.75" customHeight="1">
      <c r="F403" s="54"/>
      <c r="G403" s="54"/>
      <c r="H403" s="54"/>
      <c r="I403" s="54"/>
      <c r="J403" s="41"/>
      <c r="K403" s="54"/>
      <c r="L403" s="54"/>
      <c r="M403" s="54"/>
      <c r="O403" s="41"/>
      <c r="R403" s="54"/>
    </row>
    <row r="404" spans="6:18" ht="12.75" customHeight="1">
      <c r="F404" s="54"/>
      <c r="G404" s="54"/>
      <c r="H404" s="54"/>
      <c r="I404" s="54"/>
      <c r="J404" s="41"/>
      <c r="K404" s="54"/>
      <c r="L404" s="54"/>
      <c r="M404" s="54"/>
      <c r="O404" s="41"/>
      <c r="R404" s="54"/>
    </row>
    <row r="405" spans="6:18" ht="12.75" customHeight="1">
      <c r="F405" s="54"/>
      <c r="G405" s="54"/>
      <c r="H405" s="54"/>
      <c r="I405" s="54"/>
      <c r="J405" s="41"/>
      <c r="K405" s="54"/>
      <c r="L405" s="54"/>
      <c r="M405" s="54"/>
      <c r="O405" s="41"/>
      <c r="R405" s="54"/>
    </row>
    <row r="406" spans="6:18" ht="12.75" customHeight="1">
      <c r="F406" s="54"/>
      <c r="G406" s="54"/>
      <c r="H406" s="54"/>
      <c r="I406" s="54"/>
      <c r="J406" s="41"/>
      <c r="K406" s="54"/>
      <c r="L406" s="54"/>
      <c r="M406" s="54"/>
      <c r="O406" s="41"/>
      <c r="R406" s="54"/>
    </row>
    <row r="407" spans="6:18" ht="12.75" customHeight="1">
      <c r="F407" s="54"/>
      <c r="G407" s="54"/>
      <c r="H407" s="54"/>
      <c r="I407" s="54"/>
      <c r="J407" s="41"/>
      <c r="K407" s="54"/>
      <c r="L407" s="54"/>
      <c r="M407" s="54"/>
      <c r="O407" s="41"/>
      <c r="R407" s="54"/>
    </row>
    <row r="408" spans="6:18" ht="12.75" customHeight="1">
      <c r="F408" s="54"/>
      <c r="G408" s="54"/>
      <c r="H408" s="54"/>
      <c r="I408" s="54"/>
      <c r="J408" s="41"/>
      <c r="K408" s="54"/>
      <c r="L408" s="54"/>
      <c r="M408" s="54"/>
      <c r="O408" s="41"/>
      <c r="R408" s="54"/>
    </row>
    <row r="409" spans="6:18" ht="12.75" customHeight="1">
      <c r="F409" s="54"/>
      <c r="G409" s="54"/>
      <c r="H409" s="54"/>
      <c r="I409" s="54"/>
      <c r="J409" s="41"/>
      <c r="K409" s="54"/>
      <c r="L409" s="54"/>
      <c r="M409" s="54"/>
      <c r="O409" s="41"/>
      <c r="R409" s="54"/>
    </row>
    <row r="410" spans="6:18" ht="12.75" customHeight="1">
      <c r="F410" s="54"/>
      <c r="G410" s="54"/>
      <c r="H410" s="54"/>
      <c r="I410" s="54"/>
      <c r="J410" s="41"/>
      <c r="K410" s="54"/>
      <c r="L410" s="54"/>
      <c r="M410" s="54"/>
      <c r="O410" s="41"/>
      <c r="R410" s="54"/>
    </row>
    <row r="411" spans="6:18" ht="12.75" customHeight="1">
      <c r="F411" s="54"/>
      <c r="G411" s="54"/>
      <c r="H411" s="54"/>
      <c r="I411" s="54"/>
      <c r="J411" s="41"/>
      <c r="K411" s="54"/>
      <c r="L411" s="54"/>
      <c r="M411" s="54"/>
      <c r="O411" s="41"/>
      <c r="R411" s="54"/>
    </row>
    <row r="412" spans="6:18" ht="12.75" customHeight="1">
      <c r="F412" s="54"/>
      <c r="G412" s="54"/>
      <c r="H412" s="54"/>
      <c r="I412" s="54"/>
      <c r="J412" s="41"/>
      <c r="K412" s="54"/>
      <c r="L412" s="54"/>
      <c r="M412" s="54"/>
      <c r="O412" s="41"/>
      <c r="R412" s="54"/>
    </row>
    <row r="413" spans="6:18" ht="12.75" customHeight="1">
      <c r="F413" s="54"/>
      <c r="G413" s="54"/>
      <c r="H413" s="54"/>
      <c r="I413" s="54"/>
      <c r="J413" s="41"/>
      <c r="K413" s="54"/>
      <c r="L413" s="54"/>
      <c r="M413" s="54"/>
      <c r="O413" s="41"/>
      <c r="R413" s="54"/>
    </row>
    <row r="414" spans="6:18" ht="12.75" customHeight="1">
      <c r="F414" s="54"/>
      <c r="G414" s="54"/>
      <c r="H414" s="54"/>
      <c r="I414" s="54"/>
      <c r="J414" s="41"/>
      <c r="K414" s="54"/>
      <c r="L414" s="54"/>
      <c r="M414" s="54"/>
      <c r="O414" s="41"/>
      <c r="R414" s="54"/>
    </row>
    <row r="415" spans="6:18" ht="12.75" customHeight="1">
      <c r="F415" s="54"/>
      <c r="G415" s="54"/>
      <c r="H415" s="54"/>
      <c r="I415" s="54"/>
      <c r="J415" s="41"/>
      <c r="K415" s="54"/>
      <c r="L415" s="54"/>
      <c r="M415" s="54"/>
      <c r="O415" s="41"/>
      <c r="R415" s="54"/>
    </row>
    <row r="416" spans="6:18" ht="12.75" customHeight="1">
      <c r="F416" s="54"/>
      <c r="G416" s="54"/>
      <c r="H416" s="54"/>
      <c r="I416" s="54"/>
      <c r="J416" s="41"/>
      <c r="K416" s="54"/>
      <c r="L416" s="54"/>
      <c r="M416" s="54"/>
      <c r="O416" s="41"/>
      <c r="R416" s="54"/>
    </row>
    <row r="417" spans="6:18" ht="12.75" customHeight="1">
      <c r="F417" s="54"/>
      <c r="G417" s="54"/>
      <c r="H417" s="54"/>
      <c r="I417" s="54"/>
      <c r="J417" s="41"/>
      <c r="K417" s="54"/>
      <c r="L417" s="54"/>
      <c r="M417" s="54"/>
      <c r="O417" s="41"/>
      <c r="R417" s="54"/>
    </row>
    <row r="418" spans="6:18" ht="12.75" customHeight="1">
      <c r="F418" s="54"/>
      <c r="G418" s="54"/>
      <c r="H418" s="54"/>
      <c r="I418" s="54"/>
      <c r="J418" s="41"/>
      <c r="K418" s="54"/>
      <c r="L418" s="54"/>
      <c r="M418" s="54"/>
      <c r="O418" s="41"/>
      <c r="R418" s="54"/>
    </row>
    <row r="419" spans="6:18" ht="12.75" customHeight="1">
      <c r="F419" s="54"/>
      <c r="G419" s="54"/>
      <c r="H419" s="54"/>
      <c r="I419" s="54"/>
      <c r="J419" s="41"/>
      <c r="K419" s="54"/>
      <c r="L419" s="54"/>
      <c r="M419" s="54"/>
      <c r="O419" s="41"/>
      <c r="R419" s="54"/>
    </row>
    <row r="420" spans="6:18" ht="12.75" customHeight="1">
      <c r="F420" s="54"/>
      <c r="G420" s="54"/>
      <c r="H420" s="54"/>
      <c r="I420" s="54"/>
      <c r="J420" s="41"/>
      <c r="K420" s="54"/>
      <c r="L420" s="54"/>
      <c r="M420" s="54"/>
      <c r="O420" s="41"/>
      <c r="R420" s="54"/>
    </row>
    <row r="421" spans="6:18" ht="12.75" customHeight="1">
      <c r="F421" s="54"/>
      <c r="G421" s="54"/>
      <c r="H421" s="54"/>
      <c r="I421" s="54"/>
      <c r="J421" s="41"/>
      <c r="K421" s="54"/>
      <c r="L421" s="54"/>
      <c r="M421" s="54"/>
      <c r="O421" s="41"/>
      <c r="R421" s="54"/>
    </row>
    <row r="422" spans="6:18" ht="12.75" customHeight="1">
      <c r="F422" s="54"/>
      <c r="G422" s="54"/>
      <c r="H422" s="54"/>
      <c r="I422" s="54"/>
      <c r="J422" s="41"/>
      <c r="K422" s="54"/>
      <c r="L422" s="54"/>
      <c r="M422" s="54"/>
      <c r="O422" s="41"/>
      <c r="R422" s="54"/>
    </row>
    <row r="423" spans="6:18" ht="12.75" customHeight="1">
      <c r="F423" s="54"/>
      <c r="G423" s="54"/>
      <c r="H423" s="54"/>
      <c r="I423" s="54"/>
      <c r="J423" s="41"/>
      <c r="K423" s="54"/>
      <c r="L423" s="54"/>
      <c r="M423" s="54"/>
      <c r="O423" s="41"/>
      <c r="R423" s="54"/>
    </row>
    <row r="424" spans="6:18" ht="12.75" customHeight="1">
      <c r="F424" s="54"/>
      <c r="G424" s="54"/>
      <c r="H424" s="54"/>
      <c r="I424" s="54"/>
      <c r="J424" s="41"/>
      <c r="K424" s="54"/>
      <c r="L424" s="54"/>
      <c r="M424" s="54"/>
      <c r="O424" s="41"/>
      <c r="R424" s="54"/>
    </row>
    <row r="425" spans="6:18" ht="12.75" customHeight="1">
      <c r="F425" s="54"/>
      <c r="G425" s="54"/>
      <c r="H425" s="54"/>
      <c r="I425" s="54"/>
      <c r="J425" s="41"/>
      <c r="K425" s="54"/>
      <c r="L425" s="54"/>
      <c r="M425" s="54"/>
      <c r="O425" s="41"/>
      <c r="R425" s="54"/>
    </row>
    <row r="426" spans="6:18" ht="12.75" customHeight="1">
      <c r="F426" s="54"/>
      <c r="G426" s="54"/>
      <c r="H426" s="54"/>
      <c r="I426" s="54"/>
      <c r="J426" s="41"/>
      <c r="K426" s="54"/>
      <c r="L426" s="54"/>
      <c r="M426" s="54"/>
      <c r="O426" s="41"/>
      <c r="R426" s="54"/>
    </row>
    <row r="427" spans="6:18" ht="12.75" customHeight="1">
      <c r="F427" s="54"/>
      <c r="G427" s="54"/>
      <c r="H427" s="54"/>
      <c r="I427" s="54"/>
      <c r="J427" s="41"/>
      <c r="K427" s="54"/>
      <c r="L427" s="54"/>
      <c r="M427" s="54"/>
      <c r="O427" s="41"/>
      <c r="R427" s="54"/>
    </row>
    <row r="428" spans="6:18" ht="12.75" customHeight="1">
      <c r="F428" s="54"/>
      <c r="G428" s="54"/>
      <c r="H428" s="54"/>
      <c r="I428" s="54"/>
      <c r="J428" s="41"/>
      <c r="K428" s="54"/>
      <c r="L428" s="54"/>
      <c r="M428" s="54"/>
      <c r="O428" s="41"/>
      <c r="R428" s="54"/>
    </row>
    <row r="429" spans="6:18" ht="12.75" customHeight="1">
      <c r="F429" s="54"/>
      <c r="G429" s="54"/>
      <c r="H429" s="54"/>
      <c r="I429" s="54"/>
      <c r="J429" s="41"/>
      <c r="K429" s="54"/>
      <c r="L429" s="54"/>
      <c r="M429" s="54"/>
      <c r="O429" s="41"/>
      <c r="R429" s="54"/>
    </row>
    <row r="430" spans="6:18" ht="12.75" customHeight="1">
      <c r="F430" s="54"/>
      <c r="G430" s="54"/>
      <c r="H430" s="54"/>
      <c r="I430" s="54"/>
      <c r="J430" s="41"/>
      <c r="K430" s="54"/>
      <c r="L430" s="54"/>
      <c r="M430" s="54"/>
      <c r="O430" s="41"/>
      <c r="R430" s="54"/>
    </row>
    <row r="431" spans="6:18" ht="12.75" customHeight="1">
      <c r="F431" s="54"/>
      <c r="G431" s="54"/>
      <c r="H431" s="54"/>
      <c r="I431" s="54"/>
      <c r="J431" s="41"/>
      <c r="K431" s="54"/>
      <c r="L431" s="54"/>
      <c r="M431" s="54"/>
      <c r="O431" s="41"/>
      <c r="R431" s="54"/>
    </row>
    <row r="432" spans="6:18" ht="12.75" customHeight="1">
      <c r="F432" s="54"/>
      <c r="G432" s="54"/>
      <c r="H432" s="54"/>
      <c r="I432" s="54"/>
      <c r="J432" s="41"/>
      <c r="K432" s="54"/>
      <c r="L432" s="54"/>
      <c r="M432" s="54"/>
      <c r="O432" s="41"/>
      <c r="R432" s="54"/>
    </row>
    <row r="433" spans="6:18" ht="12.75" customHeight="1">
      <c r="F433" s="54"/>
      <c r="G433" s="54"/>
      <c r="H433" s="54"/>
      <c r="I433" s="54"/>
      <c r="J433" s="41"/>
      <c r="K433" s="54"/>
      <c r="L433" s="54"/>
      <c r="M433" s="54"/>
      <c r="O433" s="41"/>
      <c r="R433" s="54"/>
    </row>
    <row r="434" spans="6:18" ht="12.75" customHeight="1">
      <c r="F434" s="54"/>
      <c r="G434" s="54"/>
      <c r="H434" s="54"/>
      <c r="I434" s="54"/>
      <c r="J434" s="41"/>
      <c r="K434" s="54"/>
      <c r="L434" s="54"/>
      <c r="M434" s="54"/>
      <c r="O434" s="41"/>
      <c r="R434" s="54"/>
    </row>
    <row r="435" spans="6:18" ht="12.75" customHeight="1">
      <c r="F435" s="54"/>
      <c r="G435" s="54"/>
      <c r="H435" s="54"/>
      <c r="I435" s="54"/>
      <c r="J435" s="41"/>
      <c r="K435" s="54"/>
      <c r="L435" s="54"/>
      <c r="M435" s="54"/>
      <c r="O435" s="41"/>
      <c r="R435" s="54"/>
    </row>
    <row r="436" spans="6:18" ht="12.75" customHeight="1">
      <c r="F436" s="54"/>
      <c r="G436" s="54"/>
      <c r="H436" s="54"/>
      <c r="I436" s="54"/>
      <c r="J436" s="41"/>
      <c r="K436" s="54"/>
      <c r="L436" s="54"/>
      <c r="M436" s="54"/>
      <c r="O436" s="41"/>
      <c r="R436" s="54"/>
    </row>
    <row r="437" spans="6:18" ht="12.75" customHeight="1">
      <c r="F437" s="54"/>
      <c r="G437" s="54"/>
      <c r="H437" s="54"/>
      <c r="I437" s="54"/>
      <c r="J437" s="41"/>
      <c r="K437" s="54"/>
      <c r="L437" s="54"/>
      <c r="M437" s="54"/>
      <c r="O437" s="41"/>
      <c r="R437" s="54"/>
    </row>
    <row r="438" spans="6:18" ht="12.75" customHeight="1">
      <c r="F438" s="54"/>
      <c r="G438" s="54"/>
      <c r="H438" s="54"/>
      <c r="I438" s="54"/>
      <c r="J438" s="41"/>
      <c r="K438" s="54"/>
      <c r="L438" s="54"/>
      <c r="M438" s="54"/>
      <c r="O438" s="41"/>
      <c r="R438" s="54"/>
    </row>
    <row r="439" spans="6:18" ht="12.75" customHeight="1">
      <c r="F439" s="54"/>
      <c r="G439" s="54"/>
      <c r="H439" s="54"/>
      <c r="I439" s="54"/>
      <c r="J439" s="41"/>
      <c r="K439" s="54"/>
      <c r="L439" s="54"/>
      <c r="M439" s="54"/>
      <c r="O439" s="41"/>
      <c r="R439" s="54"/>
    </row>
    <row r="440" spans="6:18" ht="12.75" customHeight="1">
      <c r="F440" s="54"/>
      <c r="G440" s="54"/>
      <c r="H440" s="54"/>
      <c r="I440" s="54"/>
      <c r="J440" s="41"/>
      <c r="K440" s="54"/>
      <c r="L440" s="54"/>
      <c r="M440" s="54"/>
      <c r="O440" s="41"/>
      <c r="R440" s="54"/>
    </row>
    <row r="441" spans="6:18" ht="12.75" customHeight="1">
      <c r="F441" s="54"/>
      <c r="G441" s="54"/>
      <c r="H441" s="54"/>
      <c r="I441" s="54"/>
      <c r="J441" s="41"/>
      <c r="K441" s="54"/>
      <c r="L441" s="54"/>
      <c r="M441" s="54"/>
      <c r="O441" s="41"/>
      <c r="R441" s="54"/>
    </row>
    <row r="442" spans="6:18" ht="12.75" customHeight="1">
      <c r="F442" s="54"/>
      <c r="G442" s="54"/>
      <c r="H442" s="54"/>
      <c r="I442" s="54"/>
      <c r="J442" s="41"/>
      <c r="K442" s="54"/>
      <c r="L442" s="54"/>
      <c r="M442" s="54"/>
      <c r="O442" s="41"/>
      <c r="R442" s="54"/>
    </row>
    <row r="443" spans="6:18" ht="12.75" customHeight="1">
      <c r="F443" s="54"/>
      <c r="G443" s="54"/>
      <c r="H443" s="54"/>
      <c r="I443" s="54"/>
      <c r="J443" s="41"/>
      <c r="K443" s="54"/>
      <c r="L443" s="54"/>
      <c r="M443" s="54"/>
      <c r="O443" s="41"/>
      <c r="R443" s="54"/>
    </row>
    <row r="444" spans="6:18" ht="12.75" customHeight="1">
      <c r="F444" s="54"/>
      <c r="G444" s="54"/>
      <c r="H444" s="54"/>
      <c r="I444" s="54"/>
      <c r="J444" s="41"/>
      <c r="K444" s="54"/>
      <c r="L444" s="54"/>
      <c r="M444" s="54"/>
      <c r="O444" s="41"/>
      <c r="R444" s="54"/>
    </row>
    <row r="445" spans="6:18" ht="12.75" customHeight="1">
      <c r="F445" s="54"/>
      <c r="G445" s="54"/>
      <c r="H445" s="54"/>
      <c r="I445" s="54"/>
      <c r="J445" s="41"/>
      <c r="K445" s="54"/>
      <c r="L445" s="54"/>
      <c r="M445" s="54"/>
      <c r="O445" s="41"/>
      <c r="R445" s="54"/>
    </row>
    <row r="446" spans="6:18" ht="12.75" customHeight="1">
      <c r="F446" s="54"/>
      <c r="G446" s="54"/>
      <c r="H446" s="54"/>
      <c r="I446" s="54"/>
      <c r="J446" s="41"/>
      <c r="K446" s="54"/>
      <c r="L446" s="54"/>
      <c r="M446" s="54"/>
      <c r="O446" s="41"/>
      <c r="R446" s="54"/>
    </row>
    <row r="447" spans="6:18" ht="12.75" customHeight="1">
      <c r="F447" s="54"/>
      <c r="G447" s="54"/>
      <c r="H447" s="54"/>
      <c r="I447" s="54"/>
      <c r="J447" s="41"/>
      <c r="K447" s="54"/>
      <c r="L447" s="54"/>
      <c r="M447" s="54"/>
      <c r="O447" s="41"/>
      <c r="R447" s="54"/>
    </row>
    <row r="448" spans="6:18" ht="12.75" customHeight="1">
      <c r="F448" s="54"/>
      <c r="G448" s="54"/>
      <c r="H448" s="54"/>
      <c r="I448" s="54"/>
      <c r="J448" s="41"/>
      <c r="K448" s="54"/>
      <c r="L448" s="54"/>
      <c r="M448" s="54"/>
      <c r="O448" s="41"/>
      <c r="R448" s="54"/>
    </row>
    <row r="449" spans="6:18" ht="12.75" customHeight="1">
      <c r="F449" s="54"/>
      <c r="G449" s="54"/>
      <c r="H449" s="54"/>
      <c r="I449" s="54"/>
      <c r="J449" s="41"/>
      <c r="K449" s="54"/>
      <c r="L449" s="54"/>
      <c r="M449" s="54"/>
      <c r="O449" s="41"/>
      <c r="R449" s="54"/>
    </row>
    <row r="450" spans="6:18" ht="12.75" customHeight="1">
      <c r="F450" s="54"/>
      <c r="G450" s="54"/>
      <c r="H450" s="54"/>
      <c r="I450" s="54"/>
      <c r="J450" s="41"/>
      <c r="K450" s="54"/>
      <c r="L450" s="54"/>
      <c r="M450" s="54"/>
      <c r="O450" s="41"/>
      <c r="R450" s="54"/>
    </row>
    <row r="451" spans="6:18" ht="12.75" customHeight="1">
      <c r="F451" s="54"/>
      <c r="G451" s="54"/>
      <c r="H451" s="54"/>
      <c r="I451" s="54"/>
      <c r="J451" s="41"/>
      <c r="K451" s="54"/>
      <c r="L451" s="54"/>
      <c r="M451" s="54"/>
      <c r="O451" s="41"/>
      <c r="R451" s="54"/>
    </row>
    <row r="452" spans="6:18" ht="12.75" customHeight="1">
      <c r="F452" s="54"/>
      <c r="G452" s="54"/>
      <c r="H452" s="54"/>
      <c r="I452" s="54"/>
      <c r="J452" s="41"/>
      <c r="K452" s="54"/>
      <c r="L452" s="54"/>
      <c r="M452" s="54"/>
      <c r="O452" s="41"/>
      <c r="R452" s="54"/>
    </row>
    <row r="453" spans="6:18" ht="12.75" customHeight="1">
      <c r="F453" s="54"/>
      <c r="G453" s="54"/>
      <c r="H453" s="54"/>
      <c r="I453" s="54"/>
      <c r="J453" s="41"/>
      <c r="K453" s="54"/>
      <c r="L453" s="54"/>
      <c r="M453" s="54"/>
      <c r="O453" s="41"/>
      <c r="R453" s="54"/>
    </row>
    <row r="454" spans="6:18" ht="12.75" customHeight="1">
      <c r="F454" s="54"/>
      <c r="G454" s="54"/>
      <c r="H454" s="54"/>
      <c r="I454" s="54"/>
      <c r="J454" s="41"/>
      <c r="K454" s="54"/>
      <c r="L454" s="54"/>
      <c r="M454" s="54"/>
      <c r="O454" s="41"/>
      <c r="R454" s="54"/>
    </row>
    <row r="455" spans="6:18" ht="12.75" customHeight="1">
      <c r="F455" s="54"/>
      <c r="G455" s="54"/>
      <c r="H455" s="54"/>
      <c r="I455" s="54"/>
      <c r="J455" s="41"/>
      <c r="K455" s="54"/>
      <c r="L455" s="54"/>
      <c r="M455" s="54"/>
      <c r="O455" s="41"/>
      <c r="R455" s="54"/>
    </row>
    <row r="456" spans="6:18" ht="12.75" customHeight="1">
      <c r="F456" s="54"/>
      <c r="G456" s="54"/>
      <c r="H456" s="54"/>
      <c r="I456" s="54"/>
      <c r="J456" s="41"/>
      <c r="K456" s="54"/>
      <c r="L456" s="54"/>
      <c r="M456" s="54"/>
      <c r="O456" s="41"/>
      <c r="R456" s="54"/>
    </row>
    <row r="457" spans="6:18" ht="12.75" customHeight="1">
      <c r="F457" s="54"/>
      <c r="G457" s="54"/>
      <c r="H457" s="54"/>
      <c r="I457" s="54"/>
      <c r="J457" s="41"/>
      <c r="K457" s="54"/>
      <c r="L457" s="54"/>
      <c r="M457" s="54"/>
      <c r="O457" s="41"/>
      <c r="R457" s="54"/>
    </row>
    <row r="458" spans="6:18" ht="12.75" customHeight="1">
      <c r="F458" s="54"/>
      <c r="G458" s="54"/>
      <c r="H458" s="54"/>
      <c r="I458" s="54"/>
      <c r="J458" s="41"/>
      <c r="K458" s="54"/>
      <c r="L458" s="54"/>
      <c r="M458" s="54"/>
      <c r="O458" s="41"/>
      <c r="R458" s="54"/>
    </row>
    <row r="459" spans="6:18" ht="12.75" customHeight="1">
      <c r="F459" s="54"/>
      <c r="G459" s="54"/>
      <c r="H459" s="54"/>
      <c r="I459" s="54"/>
      <c r="J459" s="41"/>
      <c r="K459" s="54"/>
      <c r="L459" s="54"/>
      <c r="M459" s="54"/>
      <c r="O459" s="41"/>
      <c r="R459" s="54"/>
    </row>
    <row r="460" spans="6:18" ht="12.75" customHeight="1">
      <c r="F460" s="54"/>
      <c r="G460" s="54"/>
      <c r="H460" s="54"/>
      <c r="I460" s="54"/>
      <c r="J460" s="41"/>
      <c r="K460" s="54"/>
      <c r="L460" s="54"/>
      <c r="M460" s="54"/>
      <c r="O460" s="41"/>
      <c r="R460" s="54"/>
    </row>
    <row r="461" spans="6:18" ht="12.75" customHeight="1">
      <c r="F461" s="54"/>
      <c r="G461" s="54"/>
      <c r="H461" s="54"/>
      <c r="I461" s="54"/>
      <c r="J461" s="41"/>
      <c r="K461" s="54"/>
      <c r="L461" s="54"/>
      <c r="M461" s="54"/>
      <c r="O461" s="41"/>
      <c r="R461" s="54"/>
    </row>
    <row r="462" spans="6:18" ht="12.75" customHeight="1">
      <c r="F462" s="54"/>
      <c r="G462" s="54"/>
      <c r="H462" s="54"/>
      <c r="I462" s="54"/>
      <c r="J462" s="41"/>
      <c r="K462" s="54"/>
      <c r="L462" s="54"/>
      <c r="M462" s="54"/>
      <c r="O462" s="41"/>
      <c r="R462" s="54"/>
    </row>
    <row r="463" spans="6:18" ht="12.75" customHeight="1">
      <c r="F463" s="54"/>
      <c r="G463" s="54"/>
      <c r="H463" s="54"/>
      <c r="I463" s="54"/>
      <c r="J463" s="41"/>
      <c r="K463" s="54"/>
      <c r="L463" s="54"/>
      <c r="M463" s="54"/>
      <c r="O463" s="41"/>
      <c r="R463" s="54"/>
    </row>
    <row r="464" spans="6:18" ht="12.75" customHeight="1">
      <c r="F464" s="54"/>
      <c r="G464" s="54"/>
      <c r="H464" s="54"/>
      <c r="I464" s="54"/>
      <c r="J464" s="41"/>
      <c r="K464" s="54"/>
      <c r="L464" s="54"/>
      <c r="M464" s="54"/>
      <c r="O464" s="41"/>
      <c r="R464" s="54"/>
    </row>
    <row r="465" spans="6:18" ht="12.75" customHeight="1">
      <c r="F465" s="54"/>
      <c r="G465" s="54"/>
      <c r="H465" s="54"/>
      <c r="I465" s="54"/>
      <c r="J465" s="41"/>
      <c r="K465" s="54"/>
      <c r="L465" s="54"/>
      <c r="M465" s="54"/>
      <c r="O465" s="41"/>
      <c r="R465" s="54"/>
    </row>
    <row r="466" spans="6:18" ht="12.75" customHeight="1">
      <c r="F466" s="54"/>
      <c r="G466" s="54"/>
      <c r="H466" s="54"/>
      <c r="I466" s="54"/>
      <c r="J466" s="41"/>
      <c r="K466" s="54"/>
      <c r="L466" s="54"/>
      <c r="M466" s="54"/>
      <c r="O466" s="41"/>
      <c r="R466" s="54"/>
    </row>
    <row r="467" spans="6:18" ht="12.75" customHeight="1">
      <c r="F467" s="54"/>
      <c r="G467" s="54"/>
      <c r="H467" s="54"/>
      <c r="I467" s="54"/>
      <c r="J467" s="41"/>
      <c r="K467" s="54"/>
      <c r="L467" s="54"/>
      <c r="M467" s="54"/>
      <c r="O467" s="41"/>
      <c r="R467" s="54"/>
    </row>
    <row r="468" spans="6:18" ht="12.75" customHeight="1">
      <c r="F468" s="54"/>
      <c r="G468" s="54"/>
      <c r="H468" s="54"/>
      <c r="I468" s="54"/>
      <c r="J468" s="41"/>
      <c r="K468" s="54"/>
      <c r="L468" s="54"/>
      <c r="M468" s="54"/>
      <c r="O468" s="41"/>
      <c r="R468" s="54"/>
    </row>
    <row r="469" spans="6:18" ht="12.75" customHeight="1">
      <c r="F469" s="54"/>
      <c r="G469" s="54"/>
      <c r="H469" s="54"/>
      <c r="I469" s="54"/>
      <c r="J469" s="41"/>
      <c r="K469" s="54"/>
      <c r="L469" s="54"/>
      <c r="M469" s="54"/>
      <c r="O469" s="41"/>
      <c r="R469" s="54"/>
    </row>
    <row r="470" spans="6:18" ht="12.75" customHeight="1">
      <c r="F470" s="54"/>
      <c r="G470" s="54"/>
      <c r="H470" s="54"/>
      <c r="I470" s="54"/>
      <c r="J470" s="41"/>
      <c r="K470" s="54"/>
      <c r="L470" s="54"/>
      <c r="M470" s="54"/>
      <c r="O470" s="41"/>
      <c r="R470" s="54"/>
    </row>
    <row r="471" spans="6:18" ht="12.75" customHeight="1">
      <c r="F471" s="54"/>
      <c r="G471" s="54"/>
      <c r="H471" s="54"/>
      <c r="I471" s="54"/>
      <c r="J471" s="41"/>
      <c r="K471" s="54"/>
      <c r="L471" s="54"/>
      <c r="M471" s="54"/>
      <c r="O471" s="41"/>
      <c r="R471" s="54"/>
    </row>
    <row r="472" spans="6:18" ht="12.75" customHeight="1">
      <c r="F472" s="54"/>
      <c r="G472" s="54"/>
      <c r="H472" s="54"/>
      <c r="I472" s="54"/>
      <c r="J472" s="41"/>
      <c r="K472" s="54"/>
      <c r="L472" s="54"/>
      <c r="M472" s="54"/>
      <c r="O472" s="41"/>
      <c r="R472" s="54"/>
    </row>
    <row r="473" spans="6:18" ht="12.75" customHeight="1">
      <c r="F473" s="54"/>
      <c r="G473" s="54"/>
      <c r="H473" s="54"/>
      <c r="I473" s="54"/>
      <c r="J473" s="41"/>
      <c r="K473" s="54"/>
      <c r="L473" s="54"/>
      <c r="M473" s="54"/>
      <c r="O473" s="41"/>
      <c r="R473" s="54"/>
    </row>
    <row r="474" spans="6:18" ht="15" customHeight="1">
      <c r="F474" s="54"/>
      <c r="G474" s="54"/>
      <c r="H474" s="54"/>
      <c r="I474" s="54"/>
      <c r="J474" s="41"/>
      <c r="K474" s="54"/>
      <c r="L474" s="54"/>
      <c r="M474" s="54"/>
      <c r="O474" s="41"/>
      <c r="R474" s="54"/>
    </row>
  </sheetData>
  <autoFilter ref="R1:R297"/>
  <mergeCells count="19">
    <mergeCell ref="B70:B71"/>
    <mergeCell ref="A70:A71"/>
    <mergeCell ref="J70:J71"/>
    <mergeCell ref="A93:A94"/>
    <mergeCell ref="B93:B94"/>
    <mergeCell ref="J93:J94"/>
    <mergeCell ref="A84:A85"/>
    <mergeCell ref="B84:B85"/>
    <mergeCell ref="J84:J85"/>
    <mergeCell ref="M70:M71"/>
    <mergeCell ref="O70:O71"/>
    <mergeCell ref="P70:P71"/>
    <mergeCell ref="M93:M94"/>
    <mergeCell ref="O93:O94"/>
    <mergeCell ref="P93:P94"/>
    <mergeCell ref="M84:M85"/>
    <mergeCell ref="O84:O85"/>
    <mergeCell ref="P84:P85"/>
    <mergeCell ref="N70:N71"/>
  </mergeCells>
  <hyperlinks>
    <hyperlink ref="M5" location="Main!A1" display="Back To Main Page"/>
  </hyperlink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2019-09-05T08:25:00Z</cp:lastPrinted>
  <dcterms:created xsi:type="dcterms:W3CDTF">2015-06-08T02:34:00Z</dcterms:created>
  <dcterms:modified xsi:type="dcterms:W3CDTF">2023-02-23T02:39:53Z</dcterms:modified>
</cp:coreProperties>
</file>