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6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F&amp;O)'!$R$1:$R$298</definedName>
    <definedName name="_xlnm._FilterDatabase" localSheetId="1" hidden="1">'Future Intra'!$B$14:$P$14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4" i="6"/>
  <c r="K44"/>
  <c r="M44" s="1"/>
  <c r="K95" l="1"/>
  <c r="M95" s="1"/>
  <c r="K93"/>
  <c r="M93" s="1"/>
  <c r="K92"/>
  <c r="M92" s="1"/>
  <c r="K94"/>
  <c r="M94" s="1"/>
  <c r="L22"/>
  <c r="K22"/>
  <c r="L19"/>
  <c r="K19"/>
  <c r="L15"/>
  <c r="K15"/>
  <c r="M22" l="1"/>
  <c r="M19"/>
  <c r="M15"/>
  <c r="L49"/>
  <c r="K49"/>
  <c r="K91"/>
  <c r="M91" s="1"/>
  <c r="L47"/>
  <c r="K47"/>
  <c r="L42"/>
  <c r="K42"/>
  <c r="M49" l="1"/>
  <c r="M42"/>
  <c r="M47"/>
  <c r="L69"/>
  <c r="K69"/>
  <c r="M69" l="1"/>
  <c r="K83"/>
  <c r="M83" s="1"/>
  <c r="K86"/>
  <c r="M86" s="1"/>
  <c r="L70"/>
  <c r="K70"/>
  <c r="M70" l="1"/>
  <c r="L68"/>
  <c r="K68"/>
  <c r="K90"/>
  <c r="M90" s="1"/>
  <c r="K89"/>
  <c r="M89" s="1"/>
  <c r="L63"/>
  <c r="K63"/>
  <c r="M68" l="1"/>
  <c r="M63"/>
  <c r="K88" l="1"/>
  <c r="M88" s="1"/>
  <c r="L67"/>
  <c r="K67"/>
  <c r="L66"/>
  <c r="K66"/>
  <c r="K87"/>
  <c r="M87" s="1"/>
  <c r="K85"/>
  <c r="M85" s="1"/>
  <c r="M67" l="1"/>
  <c r="M66"/>
  <c r="K84"/>
  <c r="M84" s="1"/>
  <c r="L46"/>
  <c r="K46"/>
  <c r="M46" l="1"/>
  <c r="L62"/>
  <c r="K62"/>
  <c r="L58"/>
  <c r="K58"/>
  <c r="L40"/>
  <c r="K40"/>
  <c r="L65"/>
  <c r="K65"/>
  <c r="M62" l="1"/>
  <c r="M58"/>
  <c r="M40"/>
  <c r="M65"/>
  <c r="L60"/>
  <c r="K60"/>
  <c r="L64"/>
  <c r="K64"/>
  <c r="K81"/>
  <c r="M81" s="1"/>
  <c r="K80"/>
  <c r="M80" s="1"/>
  <c r="K79"/>
  <c r="M79" s="1"/>
  <c r="K78"/>
  <c r="M78" s="1"/>
  <c r="L59"/>
  <c r="K59"/>
  <c r="L41"/>
  <c r="K41"/>
  <c r="M41" l="1"/>
  <c r="M64"/>
  <c r="M59"/>
  <c r="M60"/>
  <c r="K82"/>
  <c r="M82" s="1"/>
  <c r="K77"/>
  <c r="M77" s="1"/>
  <c r="L14"/>
  <c r="K14"/>
  <c r="M14" l="1"/>
  <c r="K75"/>
  <c r="M75" s="1"/>
  <c r="L43"/>
  <c r="K43"/>
  <c r="L61"/>
  <c r="K61"/>
  <c r="M43" l="1"/>
  <c r="M61"/>
  <c r="K76"/>
  <c r="M76" s="1"/>
  <c r="L12" l="1"/>
  <c r="K12"/>
  <c r="M12" l="1"/>
  <c r="L11" l="1"/>
  <c r="K11"/>
  <c r="M11" l="1"/>
  <c r="K284" l="1"/>
  <c r="L284" s="1"/>
  <c r="L103" l="1"/>
  <c r="K103"/>
  <c r="M103" l="1"/>
  <c r="L10" l="1"/>
  <c r="K10"/>
  <c r="M10" l="1"/>
  <c r="K290" l="1"/>
  <c r="L290" s="1"/>
  <c r="K273" l="1"/>
  <c r="L273" s="1"/>
  <c r="K287" l="1"/>
  <c r="L287" s="1"/>
  <c r="K279" l="1"/>
  <c r="L279" s="1"/>
  <c r="K289" l="1"/>
  <c r="L289" s="1"/>
  <c r="H285" l="1"/>
  <c r="K285" l="1"/>
  <c r="L285" s="1"/>
  <c r="K274"/>
  <c r="L274" s="1"/>
  <c r="K264"/>
  <c r="L264" s="1"/>
  <c r="K280" l="1"/>
  <c r="L280" s="1"/>
  <c r="K281" l="1"/>
  <c r="L281" s="1"/>
  <c r="K278" l="1"/>
  <c r="L278" s="1"/>
  <c r="K257"/>
  <c r="L257" s="1"/>
  <c r="K277"/>
  <c r="L277" s="1"/>
  <c r="K276"/>
  <c r="L276" s="1"/>
  <c r="K275"/>
  <c r="L275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3"/>
  <c r="L263" s="1"/>
  <c r="K262"/>
  <c r="L262" s="1"/>
  <c r="K261"/>
  <c r="L261" s="1"/>
  <c r="K260"/>
  <c r="L260" s="1"/>
  <c r="K259"/>
  <c r="L259" s="1"/>
  <c r="K258"/>
  <c r="L258" s="1"/>
  <c r="K256"/>
  <c r="L256" s="1"/>
  <c r="K255"/>
  <c r="L255" s="1"/>
  <c r="K254"/>
  <c r="L254" s="1"/>
  <c r="F253"/>
  <c r="K253" s="1"/>
  <c r="L253" s="1"/>
  <c r="K252"/>
  <c r="L252" s="1"/>
  <c r="K251"/>
  <c r="L251" s="1"/>
  <c r="K250"/>
  <c r="L250" s="1"/>
  <c r="K249"/>
  <c r="L249" s="1"/>
  <c r="K248"/>
  <c r="L248" s="1"/>
  <c r="F247"/>
  <c r="K247" s="1"/>
  <c r="L247" s="1"/>
  <c r="F246"/>
  <c r="K246" s="1"/>
  <c r="L246" s="1"/>
  <c r="K245"/>
  <c r="L245" s="1"/>
  <c r="F244"/>
  <c r="K244" s="1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8"/>
  <c r="L228" s="1"/>
  <c r="K226"/>
  <c r="L226" s="1"/>
  <c r="K225"/>
  <c r="L225" s="1"/>
  <c r="F224"/>
  <c r="K224" s="1"/>
  <c r="L224" s="1"/>
  <c r="K223"/>
  <c r="L223" s="1"/>
  <c r="K220"/>
  <c r="L220" s="1"/>
  <c r="K219"/>
  <c r="L219" s="1"/>
  <c r="K218"/>
  <c r="L218" s="1"/>
  <c r="K215"/>
  <c r="L215" s="1"/>
  <c r="K214"/>
  <c r="L214" s="1"/>
  <c r="K213"/>
  <c r="L213" s="1"/>
  <c r="K212"/>
  <c r="L212" s="1"/>
  <c r="K211"/>
  <c r="L211" s="1"/>
  <c r="K210"/>
  <c r="L210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8"/>
  <c r="L198" s="1"/>
  <c r="K196"/>
  <c r="L196" s="1"/>
  <c r="K194"/>
  <c r="L194" s="1"/>
  <c r="K192"/>
  <c r="L192" s="1"/>
  <c r="K191"/>
  <c r="L191" s="1"/>
  <c r="K190"/>
  <c r="L190" s="1"/>
  <c r="K188"/>
  <c r="L188" s="1"/>
  <c r="K187"/>
  <c r="L187" s="1"/>
  <c r="K186"/>
  <c r="L186" s="1"/>
  <c r="K185"/>
  <c r="K184"/>
  <c r="L184" s="1"/>
  <c r="K183"/>
  <c r="L183" s="1"/>
  <c r="K181"/>
  <c r="L181" s="1"/>
  <c r="K180"/>
  <c r="L180" s="1"/>
  <c r="K179"/>
  <c r="L179" s="1"/>
  <c r="K178"/>
  <c r="L178" s="1"/>
  <c r="K177"/>
  <c r="L177" s="1"/>
  <c r="F176"/>
  <c r="K176" s="1"/>
  <c r="L176" s="1"/>
  <c r="H175"/>
  <c r="K175" s="1"/>
  <c r="L175" s="1"/>
  <c r="K172"/>
  <c r="L172" s="1"/>
  <c r="K171"/>
  <c r="L171" s="1"/>
  <c r="K170"/>
  <c r="L170" s="1"/>
  <c r="K169"/>
  <c r="L169" s="1"/>
  <c r="K168"/>
  <c r="L168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H141"/>
  <c r="K141" s="1"/>
  <c r="L141" s="1"/>
  <c r="F140"/>
  <c r="K140" s="1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M7"/>
  <c r="D7" i="5"/>
  <c r="K6" i="4"/>
  <c r="K6" i="3"/>
  <c r="L6" i="2"/>
</calcChain>
</file>

<file path=xl/sharedStrings.xml><?xml version="1.0" encoding="utf-8"?>
<sst xmlns="http://schemas.openxmlformats.org/spreadsheetml/2006/main" count="3332" uniqueCount="1193">
  <si>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</si>
  <si>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</si>
  <si>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</si>
  <si>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</si>
  <si>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</si>
  <si>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</si>
  <si>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</si>
  <si>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</si>
  <si>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</si>
  <si>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</si>
  <si>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</si>
  <si>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</si>
  <si>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</si>
  <si>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</si>
  <si>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</si>
  <si>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</si>
  <si>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</si>
  <si>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</si>
  <si>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</si>
  <si>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</si>
  <si>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</si>
  <si>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</si>
  <si>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</si>
  <si>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</si>
  <si>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</si>
  <si>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</si>
  <si>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</si>
  <si>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</si>
  <si>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</si>
  <si>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</si>
  <si>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</si>
  <si>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</si>
  <si>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</si>
  <si>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</si>
  <si>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</si>
  <si>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</si>
  <si>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</si>
  <si>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</si>
  <si>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</si>
  <si>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</si>
  <si>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</si>
  <si>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</si>
  <si>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</si>
  <si>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</si>
  <si>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</si>
  <si>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</si>
  <si>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</si>
  <si>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</si>
  <si>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</si>
  <si>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</si>
  <si>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</si>
  <si>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</si>
  <si>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</si>
  <si>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</si>
  <si>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</si>
  <si>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</si>
  <si>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</si>
  <si>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</si>
  <si>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</si>
  <si>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</si>
  <si>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</si>
  <si>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</si>
  <si>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</si>
  <si>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</si>
  <si>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</si>
  <si>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</si>
  <si>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</si>
  <si>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</si>
  <si>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</si>
  <si>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</si>
  <si>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</si>
  <si>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</si>
  <si>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</si>
  <si>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</si>
  <si>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</si>
  <si>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</si>
  <si>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</si>
  <si>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</si>
  <si>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</si>
  <si>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</si>
  <si>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</si>
  <si>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</si>
  <si>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</si>
  <si>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</si>
  <si>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</si>
  <si>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</si>
  <si>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</si>
  <si>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</si>
  <si>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</si>
  <si>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</si>
  <si>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</si>
  <si>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</si>
  <si>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</si>
  <si>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</si>
  <si>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</si>
  <si>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</si>
  <si>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</si>
  <si>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</si>
  <si>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</si>
  <si>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</si>
  <si>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</si>
  <si>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</si>
  <si>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</si>
  <si>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</si>
  <si>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</si>
  <si>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</si>
  <si>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</si>
  <si>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</si>
  <si>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</si>
  <si>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</si>
  <si>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</si>
  <si>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</si>
  <si>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</si>
  <si>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</si>
  <si>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</si>
  <si>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</si>
  <si>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</si>
  <si>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</si>
  <si>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</si>
  <si>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</si>
  <si>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</si>
  <si>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</si>
  <si>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</si>
  <si>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</si>
  <si>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</si>
  <si>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</si>
  <si>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</si>
  <si>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</si>
  <si>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</si>
  <si>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</si>
  <si>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</si>
  <si>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</si>
  <si>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</si>
  <si>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</si>
  <si>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</si>
  <si>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</si>
  <si>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</si>
  <si>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</si>
  <si>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</si>
  <si>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</si>
  <si>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</si>
  <si>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</si>
  <si>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</si>
  <si>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</si>
  <si>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</si>
  <si>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</si>
  <si>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</si>
  <si>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</si>
  <si>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</si>
  <si>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</si>
  <si>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</si>
  <si>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</si>
  <si>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</si>
  <si>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</si>
  <si>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</si>
  <si>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</si>
  <si>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</si>
  <si>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</si>
  <si>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</si>
  <si>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</si>
  <si>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</si>
  <si>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</si>
  <si>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</si>
  <si>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</si>
  <si>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</si>
  <si>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</si>
  <si>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</si>
  <si>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</si>
  <si>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</si>
  <si>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</si>
  <si>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</si>
  <si>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</si>
  <si>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</si>
  <si>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</si>
  <si>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</si>
  <si>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</si>
  <si>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</si>
  <si>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</si>
  <si>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</si>
  <si>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</si>
  <si>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</si>
  <si>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</si>
  <si>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</si>
  <si>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</si>
  <si>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</si>
  <si>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</si>
  <si>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</si>
  <si>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</si>
  <si>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</si>
  <si>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</si>
  <si>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</si>
  <si>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</si>
  <si>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</si>
  <si>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</si>
  <si>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</si>
  <si>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</si>
  <si>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</si>
  <si>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</si>
  <si>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</si>
  <si>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</si>
  <si>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</si>
  <si>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</si>
  <si>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</si>
  <si>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</si>
  <si>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</si>
  <si>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</si>
  <si>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</si>
  <si>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</si>
  <si>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</si>
  <si>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</si>
  <si>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</si>
  <si>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</si>
  <si>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</si>
  <si>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</si>
  <si>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</si>
  <si>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</si>
  <si>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</si>
  <si>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</si>
  <si>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</si>
  <si>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</si>
  <si>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</si>
  <si>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</si>
  <si>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</si>
  <si>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</si>
  <si>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</si>
  <si>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</si>
  <si>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</si>
  <si>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</si>
  <si>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</si>
  <si>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</si>
  <si>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</si>
  <si>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</si>
  <si>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</si>
  <si>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</si>
  <si>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</si>
  <si>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</si>
  <si>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</si>
  <si>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</si>
  <si>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</si>
  <si>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</si>
  <si>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</si>
  <si>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</si>
  <si>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</si>
  <si>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</si>
  <si>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</si>
  <si>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</si>
  <si>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</si>
  <si>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</si>
  <si>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</si>
  <si>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</si>
  <si>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</si>
  <si>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</si>
  <si>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</si>
  <si>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</si>
  <si>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</si>
  <si>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</si>
  <si>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</si>
  <si>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</si>
  <si>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</si>
  <si>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</si>
  <si>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</si>
  <si>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</si>
  <si>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</si>
  <si>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</si>
  <si>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</si>
  <si>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</si>
  <si>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</si>
  <si>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</si>
  <si>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</si>
  <si>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</si>
  <si>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</si>
  <si>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</si>
  <si>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</si>
  <si>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</si>
  <si>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</si>
  <si>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</si>
  <si>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</si>
  <si>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</si>
  <si>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</si>
  <si>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</si>
  <si>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</si>
  <si>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</si>
  <si>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</si>
  <si>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</si>
  <si>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</si>
  <si>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</si>
  <si>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</si>
  <si>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</si>
  <si>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</si>
  <si>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</si>
  <si>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</si>
  <si>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</si>
  <si>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</si>
  <si>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</si>
  <si>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</si>
  <si>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</si>
  <si>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</si>
  <si>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</si>
  <si>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</si>
  <si>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</si>
  <si>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</si>
  <si>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</si>
  <si>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</si>
  <si>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</si>
  <si>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</si>
  <si>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</si>
  <si>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</si>
  <si>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</si>
  <si>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</si>
  <si>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</si>
  <si>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</si>
  <si>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</si>
  <si>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</si>
  <si>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</si>
  <si>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</si>
  <si>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</si>
  <si>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</si>
  <si>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</si>
  <si>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</si>
  <si>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</si>
  <si>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</si>
  <si>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</si>
  <si>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</si>
  <si>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</si>
  <si>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</si>
  <si>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</si>
  <si>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</si>
  <si>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</si>
  <si>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</si>
  <si>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</si>
  <si>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</si>
  <si>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</si>
  <si>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</si>
  <si>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</si>
  <si>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</si>
  <si>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</si>
  <si>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</si>
  <si>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</si>
  <si>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</si>
  <si>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</si>
  <si>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</si>
  <si>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</si>
  <si>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</si>
  <si>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</si>
  <si>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</si>
  <si>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</si>
  <si>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</si>
  <si>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</si>
  <si>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</si>
  <si>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</si>
  <si>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</si>
  <si>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</si>
  <si>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</si>
  <si>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</si>
  <si>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</si>
  <si>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</si>
  <si>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</si>
  <si>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</si>
  <si>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</si>
  <si>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</si>
  <si>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</si>
  <si>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</si>
  <si>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</si>
  <si>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</si>
  <si>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</si>
  <si>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</si>
  <si>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</si>
  <si>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</si>
  <si>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</si>
  <si>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</si>
  <si>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</si>
  <si>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</si>
  <si>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</si>
  <si>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</si>
  <si>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</si>
  <si>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</si>
  <si>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</si>
  <si>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</si>
  <si>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</si>
  <si>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</si>
  <si>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</si>
  <si>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</si>
  <si>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</si>
  <si>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</si>
  <si>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</si>
  <si>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</si>
  <si>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</si>
  <si>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</si>
  <si>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</si>
  <si>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</si>
  <si>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</si>
  <si>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</si>
  <si>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</si>
  <si>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</si>
  <si>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</si>
  <si>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</si>
  <si>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</si>
  <si>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</si>
  <si>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</si>
  <si>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</si>
  <si>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</si>
  <si>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</si>
  <si>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</si>
  <si>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</si>
  <si>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</si>
  <si>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</si>
  <si>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</si>
  <si>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</si>
  <si>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</si>
  <si>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</si>
  <si>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</si>
  <si>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</si>
  <si>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</si>
  <si>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</si>
  <si>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</si>
  <si>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</si>
  <si>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</si>
  <si>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</si>
  <si>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</si>
  <si>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</si>
  <si>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</si>
  <si>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</si>
  <si>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</si>
  <si>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</si>
  <si>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</si>
  <si>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</si>
  <si>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</si>
  <si>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</si>
  <si>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</si>
  <si>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</si>
  <si>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</si>
  <si>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</si>
  <si>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</si>
  <si>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</si>
  <si>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</si>
  <si>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</si>
  <si>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</si>
  <si>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</si>
  <si>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</si>
  <si>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</si>
  <si>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</si>
  <si>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</si>
  <si>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</si>
  <si>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</si>
  <si>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</si>
  <si>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</si>
  <si>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</si>
  <si>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</si>
  <si>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</si>
  <si>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</si>
  <si>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</si>
  <si>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</si>
  <si>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</si>
  <si>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</si>
  <si>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</si>
  <si>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</si>
  <si>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</si>
  <si>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</si>
  <si>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</si>
  <si>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</si>
  <si>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</si>
  <si>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</si>
  <si>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</si>
  <si>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</si>
  <si>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</si>
  <si>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</si>
  <si>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</si>
  <si>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</si>
  <si>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</si>
  <si>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</si>
  <si>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</si>
  <si>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</si>
  <si>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</si>
  <si>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</si>
  <si>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</si>
  <si>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</si>
  <si>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</si>
  <si>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</si>
  <si>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</si>
  <si>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</si>
  <si>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</si>
  <si>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</si>
  <si>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</si>
  <si>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</si>
  <si>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</si>
  <si>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</si>
  <si>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</si>
  <si>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</si>
  <si>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</si>
  <si>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</si>
  <si>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</si>
  <si>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</si>
  <si>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</si>
  <si>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</si>
  <si>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</si>
  <si>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</si>
  <si>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</si>
  <si>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</si>
  <si>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</si>
  <si>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</si>
  <si>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</si>
  <si>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</si>
  <si>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</si>
  <si>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</si>
  <si>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</si>
  <si>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</si>
  <si>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</si>
  <si>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</si>
  <si>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</si>
  <si>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</si>
  <si>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</si>
  <si>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</si>
  <si>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</si>
  <si>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</si>
  <si>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</si>
  <si>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</si>
  <si>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</si>
  <si>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</si>
  <si>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</si>
  <si>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</si>
  <si>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</si>
  <si>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</si>
  <si>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</si>
  <si>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</si>
  <si>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</si>
  <si>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</si>
  <si>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</si>
  <si>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</si>
  <si>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</si>
  <si>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</si>
  <si>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</si>
  <si>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</si>
  <si>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</si>
  <si>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</si>
  <si>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</si>
  <si>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</si>
  <si>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</si>
  <si>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</si>
  <si>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</si>
  <si>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</si>
  <si>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</si>
  <si>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</si>
  <si>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</si>
  <si>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</si>
  <si>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</si>
  <si>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</si>
  <si>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</si>
  <si>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</si>
  <si>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</si>
  <si>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</si>
  <si>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</si>
  <si>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</si>
  <si>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</si>
  <si>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</si>
  <si>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</si>
  <si>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</si>
  <si>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</si>
  <si>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</si>
  <si>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</si>
  <si>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</si>
  <si>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</si>
  <si>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</si>
  <si>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</si>
  <si>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</si>
  <si>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</si>
  <si>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</si>
  <si>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</si>
  <si>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</si>
  <si>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</si>
  <si>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</si>
  <si>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</si>
  <si>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</si>
  <si>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</si>
  <si>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</si>
  <si>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</si>
  <si>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</si>
  <si>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</si>
  <si>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</si>
  <si>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</si>
  <si>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</si>
  <si>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</si>
  <si>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</si>
  <si>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</si>
  <si>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</si>
  <si>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</si>
  <si>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</si>
  <si>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</si>
  <si>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</si>
  <si>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</si>
  <si>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</si>
  <si>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</si>
  <si>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</si>
  <si>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</si>
  <si>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</si>
  <si>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</si>
  <si>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</si>
  <si>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</si>
  <si>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</si>
  <si>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</si>
  <si>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</si>
  <si>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</si>
  <si>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</si>
  <si>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</si>
  <si>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</si>
  <si>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</si>
  <si>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</si>
  <si>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</si>
  <si>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</si>
  <si>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</si>
  <si>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</si>
  <si>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</si>
  <si>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</si>
  <si>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</si>
  <si>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</si>
  <si>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</si>
  <si>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</si>
  <si>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</si>
  <si>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</si>
  <si>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</si>
  <si>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</si>
  <si>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</si>
  <si>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</si>
  <si>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</si>
  <si>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</si>
  <si>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</si>
  <si>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</si>
  <si>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</si>
  <si>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</si>
  <si>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</si>
  <si>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</si>
  <si>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</si>
  <si>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</si>
  <si>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</si>
  <si>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</si>
  <si>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</si>
  <si>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</si>
  <si>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</si>
  <si>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</si>
  <si>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</si>
  <si>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</si>
  <si>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</si>
  <si>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</si>
  <si>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</si>
  <si>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</si>
  <si>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</si>
  <si>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</si>
  <si>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</si>
  <si>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</si>
  <si>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</si>
  <si>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</si>
  <si>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</si>
  <si>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</si>
  <si>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</si>
  <si>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</si>
  <si>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</si>
  <si>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</si>
  <si>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</si>
  <si>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</si>
  <si>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</si>
  <si>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</si>
  <si>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</si>
  <si>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</si>
  <si>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</si>
  <si>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</si>
  <si>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</si>
  <si>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</si>
  <si>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</si>
  <si>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</si>
  <si>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</si>
  <si>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</si>
  <si>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</si>
  <si>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</si>
  <si>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</si>
  <si>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</si>
  <si>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</si>
  <si>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</si>
  <si>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</si>
  <si>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</si>
  <si>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</si>
  <si>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</si>
  <si>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</si>
  <si>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</si>
  <si>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</si>
  <si>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</si>
  <si>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</si>
  <si>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</si>
  <si>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</si>
  <si>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</si>
  <si>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</si>
  <si>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</si>
  <si>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</si>
  <si>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</si>
  <si>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</si>
  <si>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</si>
  <si>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</si>
  <si>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</si>
  <si>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</si>
  <si>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</si>
  <si>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</si>
  <si>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</si>
  <si>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</si>
  <si>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</si>
  <si>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</si>
  <si>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</si>
  <si>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</si>
  <si>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</si>
  <si>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</si>
  <si>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</si>
  <si>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</si>
  <si>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</si>
  <si>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</si>
  <si>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</si>
  <si>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</si>
  <si>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</si>
  <si>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</si>
  <si>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</si>
  <si>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</si>
  <si>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</si>
  <si>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</si>
  <si>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</si>
  <si>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</si>
  <si>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</si>
  <si>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</si>
  <si>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</si>
  <si>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</si>
  <si>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</si>
  <si>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</si>
  <si>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</si>
  <si>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</si>
  <si>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</si>
  <si>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</si>
  <si>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</si>
  <si>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</si>
  <si>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</si>
  <si>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</si>
  <si>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</si>
  <si>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</si>
  <si>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</si>
  <si>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</si>
  <si>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</si>
  <si>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</si>
  <si>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</si>
  <si>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</si>
  <si>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</si>
  <si>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</si>
  <si>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</si>
  <si>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</si>
  <si>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</si>
  <si>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</si>
  <si>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</si>
  <si>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</si>
  <si>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</si>
  <si>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</si>
  <si>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</si>
  <si>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</si>
  <si>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</si>
  <si>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</si>
  <si>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</si>
  <si>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</si>
  <si>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</si>
  <si>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</si>
  <si>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</si>
  <si>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</si>
  <si>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</si>
  <si>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</si>
  <si>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</si>
  <si>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</si>
  <si>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</si>
  <si>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</si>
  <si>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</si>
  <si>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</si>
  <si>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</si>
  <si>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</si>
  <si>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</si>
  <si>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</si>
  <si>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</si>
  <si>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</si>
  <si>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</si>
  <si>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</si>
  <si>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</si>
  <si>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</si>
  <si>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</si>
  <si>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</si>
  <si>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</si>
  <si>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</si>
  <si>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</si>
  <si>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</si>
  <si>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</si>
  <si>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</si>
  <si>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</si>
  <si>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</si>
  <si>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</si>
  <si>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</si>
  <si>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</si>
  <si>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</si>
  <si>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</si>
  <si>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</si>
  <si>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</si>
  <si>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</si>
  <si>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</si>
  <si>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</si>
  <si>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</si>
  <si>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</si>
  <si>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</si>
  <si>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</si>
  <si>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</si>
  <si>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</si>
  <si>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</si>
  <si>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</si>
  <si>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</si>
  <si>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</si>
  <si>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</si>
  <si>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</si>
  <si>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</si>
  <si>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</si>
  <si>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</si>
  <si>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</si>
  <si>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</si>
  <si>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</si>
  <si>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</si>
  <si>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</si>
  <si>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</si>
  <si>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</si>
  <si>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</si>
  <si>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</si>
  <si>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</si>
  <si>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</si>
  <si>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</si>
  <si>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</si>
  <si>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</si>
  <si>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</si>
  <si>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</si>
  <si>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</si>
  <si>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</si>
  <si>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</si>
  <si>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</si>
  <si>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</si>
  <si>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</si>
  <si>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</si>
  <si>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</si>
  <si>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</si>
  <si>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</si>
  <si>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</si>
  <si>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</si>
  <si>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</si>
  <si>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</si>
  <si>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</si>
  <si>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</si>
  <si>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</si>
  <si>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</si>
  <si>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</si>
  <si>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</si>
  <si>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</si>
  <si>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</si>
  <si>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</si>
  <si>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</si>
  <si>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</si>
  <si>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</si>
  <si>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</si>
  <si>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</si>
  <si>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</si>
  <si>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</si>
  <si>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</si>
  <si>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</si>
  <si>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</si>
  <si>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</si>
  <si>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</si>
  <si>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</si>
  <si>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</si>
  <si>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Part profit of Rs.7/-</t>
  </si>
  <si>
    <t>MULTIPLIER SHARE &amp; STOCK ADVISORS PRIVATE LIMITED</t>
  </si>
  <si>
    <t>7400-8000</t>
  </si>
  <si>
    <t>Part profit of Rs.220/-</t>
  </si>
  <si>
    <t>3800-4000</t>
  </si>
  <si>
    <t>550-560</t>
  </si>
  <si>
    <t>Profiit of Rs.11/-</t>
  </si>
  <si>
    <t>6200-6500</t>
  </si>
  <si>
    <t>290-300</t>
  </si>
  <si>
    <t>3430-3480</t>
  </si>
  <si>
    <t>80-90</t>
  </si>
  <si>
    <t>LTIM</t>
  </si>
  <si>
    <t>4050-4150</t>
  </si>
  <si>
    <t>SHRIRAMFIN</t>
  </si>
  <si>
    <t>1280-1310</t>
  </si>
  <si>
    <t>BHARTIARTL JAN FUT</t>
  </si>
  <si>
    <t>835-845</t>
  </si>
  <si>
    <t>315-325</t>
  </si>
  <si>
    <t>Part profit of Rs.235/-</t>
  </si>
  <si>
    <t>60-70</t>
  </si>
  <si>
    <t>HINDUNILVR 2580 CE JAN</t>
  </si>
  <si>
    <t>75-90</t>
  </si>
  <si>
    <t>ICICIBANK JAN FUT</t>
  </si>
  <si>
    <t>935-945</t>
  </si>
  <si>
    <t>LT 2140 CE JAN</t>
  </si>
  <si>
    <t xml:space="preserve">RELIANCE 2580 CE JAN </t>
  </si>
  <si>
    <t>SIEMENS JAN FUT</t>
  </si>
  <si>
    <t>2920-2950</t>
  </si>
  <si>
    <t>850-860</t>
  </si>
  <si>
    <t>Retail Research Technical Calls &amp; Fundamental Performance Report for the month of Jan-2022</t>
  </si>
  <si>
    <t xml:space="preserve">APOLLOHOSP JAN FUT </t>
  </si>
  <si>
    <t>4600-4700</t>
  </si>
  <si>
    <t>Profit of Rs.65/-</t>
  </si>
  <si>
    <t>ASIANPAINT JAN FUT</t>
  </si>
  <si>
    <t>3150-3200</t>
  </si>
  <si>
    <t>INFY 1540 CE JAN</t>
  </si>
  <si>
    <t>45-55</t>
  </si>
  <si>
    <t>CIPLA 1080 CE JAN</t>
  </si>
  <si>
    <t>35-40</t>
  </si>
  <si>
    <t>Profit of Rs.110/-</t>
  </si>
  <si>
    <t>TATACONSUM 780 CE JAN</t>
  </si>
  <si>
    <t>15-20</t>
  </si>
  <si>
    <t>Loss of Rs.15/-</t>
  </si>
  <si>
    <t>Loss of Rs.18/-</t>
  </si>
  <si>
    <t>GRAVITON RESEARCH CAPITAL LLP</t>
  </si>
  <si>
    <t>QE SECURITIES</t>
  </si>
  <si>
    <t>NSE</t>
  </si>
  <si>
    <t>TCS 3360 CE JAN</t>
  </si>
  <si>
    <t>80-100</t>
  </si>
  <si>
    <t>APOLLOHOSP JAN FUT</t>
  </si>
  <si>
    <t>UPL JAN FUT</t>
  </si>
  <si>
    <t>730-735</t>
  </si>
  <si>
    <t>Loss of Rs.21/-</t>
  </si>
  <si>
    <t>NIFTY 18100 CE 5-JAN</t>
  </si>
  <si>
    <t>90-110</t>
  </si>
  <si>
    <t>Profit of Rs.20/-</t>
  </si>
  <si>
    <t xml:space="preserve">BEL </t>
  </si>
  <si>
    <t>110-115</t>
  </si>
  <si>
    <t>208-209</t>
  </si>
  <si>
    <t>218-222</t>
  </si>
  <si>
    <t>4400-4450</t>
  </si>
  <si>
    <t>4700-4900</t>
  </si>
  <si>
    <t>Loss of Rs.9.5/-</t>
  </si>
  <si>
    <t>Loss of Rs.12.5/-</t>
  </si>
  <si>
    <t>Profit of Rs.4/-</t>
  </si>
  <si>
    <t>Profit of Rs.2/-</t>
  </si>
  <si>
    <t>Profit of Rs.10/-</t>
  </si>
  <si>
    <t>Profit of Rs.7.5/-</t>
  </si>
  <si>
    <t>M&amp;M JAN FUT</t>
  </si>
  <si>
    <t>1275-1295</t>
  </si>
  <si>
    <t>8400-8460</t>
  </si>
  <si>
    <t>9200-9500</t>
  </si>
  <si>
    <t>15-17</t>
  </si>
  <si>
    <t>LT 2100 CE JAN</t>
  </si>
  <si>
    <t>65-80</t>
  </si>
  <si>
    <t>Loss of Rs.65/-</t>
  </si>
  <si>
    <t>Loss of Rs.14/-</t>
  </si>
  <si>
    <t>Profit of Rs.107/-</t>
  </si>
  <si>
    <t>Profit of Rs.7/-</t>
  </si>
  <si>
    <t>Profit of Rs.19/-</t>
  </si>
  <si>
    <t>222-235</t>
  </si>
  <si>
    <t>860-870</t>
  </si>
  <si>
    <t>920-960</t>
  </si>
  <si>
    <t>6200-6250</t>
  </si>
  <si>
    <t>6800-7200</t>
  </si>
  <si>
    <t>1100-1135</t>
  </si>
  <si>
    <t>750-755</t>
  </si>
  <si>
    <t>HDFC 2620 CE JAN</t>
  </si>
  <si>
    <t>Profit of Rs.12.5/-</t>
  </si>
  <si>
    <t>SRTRANSFIN</t>
  </si>
  <si>
    <t>BP EQUITIES PVT. LTD.</t>
  </si>
  <si>
    <t>UPL 750 CE JAN</t>
  </si>
  <si>
    <t>14-18</t>
  </si>
  <si>
    <t>Loss of Rs.17/-</t>
  </si>
  <si>
    <t>NIFTY 18100 CE 12-JAN</t>
  </si>
  <si>
    <t>COFORGE JAN FUT</t>
  </si>
  <si>
    <t>4050-4100</t>
  </si>
  <si>
    <t>Loss of Rs.11/-</t>
  </si>
  <si>
    <t>780-800</t>
  </si>
  <si>
    <t>870-900</t>
  </si>
  <si>
    <t>TCS 3300 CE JAN</t>
  </si>
  <si>
    <t>70-90</t>
  </si>
  <si>
    <t>Profit of Rs.11.5/-</t>
  </si>
  <si>
    <t>NIFTY JAN FUT</t>
  </si>
  <si>
    <t>18200-18300</t>
  </si>
  <si>
    <t>195-200</t>
  </si>
  <si>
    <t>Loss of Rs.31.5/-</t>
  </si>
  <si>
    <t>Loss of Rs.105/-</t>
  </si>
  <si>
    <t>NIFTY 17900 PE 12-JAN</t>
  </si>
  <si>
    <t>Profit of Rs.22.5/-</t>
  </si>
  <si>
    <t>735-740</t>
  </si>
  <si>
    <t>Profit of Rs.80/-</t>
  </si>
  <si>
    <t>ROJL</t>
  </si>
  <si>
    <t>Loss of Rs.70/-</t>
  </si>
  <si>
    <t>Loss of Rs.4/-</t>
  </si>
  <si>
    <t>Loss of Rs.4.75/-</t>
  </si>
  <si>
    <t xml:space="preserve">BAJFINANCE </t>
  </si>
  <si>
    <t>5920-5960</t>
  </si>
  <si>
    <t>6100-6200</t>
  </si>
  <si>
    <t>MILEFUR</t>
  </si>
  <si>
    <t>Profit of Rs.395/-</t>
  </si>
  <si>
    <t>Profit of Rs.6.5/-</t>
  </si>
  <si>
    <t>2580-2630</t>
  </si>
  <si>
    <t>Loss of Rs.24/-</t>
  </si>
  <si>
    <t>Profit of Rs.33/-</t>
  </si>
  <si>
    <t>4000-4050</t>
  </si>
  <si>
    <t>4300-4500</t>
  </si>
  <si>
    <t>LT 2160 CE JAN</t>
  </si>
  <si>
    <t>35-45</t>
  </si>
  <si>
    <t>GGL</t>
  </si>
  <si>
    <t>YACOOBALI AIYUB MOHAMMED</t>
  </si>
  <si>
    <t>YUGA STOCKS AND COMMODITIES PRIVATE LIMITED  .</t>
  </si>
  <si>
    <t>GARGI</t>
  </si>
  <si>
    <t>TOPGAIN FINANCE PRIVATE LIMITED</t>
  </si>
  <si>
    <t>TANGO COMMOSALES LLP</t>
  </si>
  <si>
    <t>Profit of Rs.8/-</t>
  </si>
  <si>
    <t>Loss of Rs.75/-</t>
  </si>
  <si>
    <t>SIEMENS 2980 CE JAN</t>
  </si>
  <si>
    <t>SIEMENS 3040 CE JAN</t>
  </si>
  <si>
    <t>Sell</t>
  </si>
  <si>
    <t>Part profit of Rs.5.50/-</t>
  </si>
  <si>
    <t>Profit of Rs.12/-</t>
  </si>
  <si>
    <t>ULTRACEMCO 7300 CE JAN</t>
  </si>
  <si>
    <t>150-180</t>
  </si>
  <si>
    <t>Profit of Rs.11/-</t>
  </si>
  <si>
    <t>BHARTIARTL 780 CE JAN</t>
  </si>
  <si>
    <t>11.00-14.00</t>
  </si>
  <si>
    <t>ZENAB AIYUB YACOOBALI</t>
  </si>
  <si>
    <t>SBLI</t>
  </si>
  <si>
    <t>SYMBIOX</t>
  </si>
  <si>
    <t>VEL</t>
  </si>
  <si>
    <t>SHANI BHATI</t>
  </si>
  <si>
    <t>ATULAUTO</t>
  </si>
  <si>
    <t>Atul Auto Limited</t>
  </si>
  <si>
    <t>NK SECURITIES RESEARCH PRIVATE LIMITED</t>
  </si>
  <si>
    <t>AASHKA</t>
  </si>
  <si>
    <t>ALSTONE</t>
  </si>
  <si>
    <t>BRANDBUCKT</t>
  </si>
  <si>
    <t>CREATEROI FINANCIAL CONSULTANCY PRIVATE LIMITED.</t>
  </si>
  <si>
    <t>NAVRATRI SHARE TRADING PRIVATE LIMITED .</t>
  </si>
  <si>
    <t>DHRUVCA</t>
  </si>
  <si>
    <t>VINEET KANODIA HUF</t>
  </si>
  <si>
    <t>FONE4</t>
  </si>
  <si>
    <t>KWIK RIDE INDIA PRIVATE LIMITED</t>
  </si>
  <si>
    <t>FRSHTRP*</t>
  </si>
  <si>
    <t>FRESHTROP FRUITS LIMITED</t>
  </si>
  <si>
    <t>SKSE SECURITIES LIMITED CORP CM/TM PROP A/C</t>
  </si>
  <si>
    <t>PREETI BHAUKA</t>
  </si>
  <si>
    <t>PRISMMEDI</t>
  </si>
  <si>
    <t>I C SANGHAL &amp; SONS</t>
  </si>
  <si>
    <t>TITANIN</t>
  </si>
  <si>
    <t>VASWANI</t>
  </si>
  <si>
    <t>YASHMGM</t>
  </si>
  <si>
    <t>RAMA GARG</t>
  </si>
  <si>
    <t>XTX MARKETS LLP</t>
  </si>
  <si>
    <t>BRIGHT</t>
  </si>
  <si>
    <t>Bright Solar Limited</t>
  </si>
  <si>
    <t>PURNA CHANDRA REDDY KONDAKINDI</t>
  </si>
  <si>
    <t>HISARMETAL</t>
  </si>
  <si>
    <t>Hisar Metal Ind. Limited</t>
  </si>
  <si>
    <t>JETFREIGHT</t>
  </si>
  <si>
    <t>Jet Freight Logistics Ltd</t>
  </si>
  <si>
    <t>KOHINOOR</t>
  </si>
  <si>
    <t>Kohinoor Foods Limited</t>
  </si>
  <si>
    <t>ANKITA VISHAL SHAH</t>
  </si>
  <si>
    <t>SALSTEEL</t>
  </si>
  <si>
    <t>S.A.L. Steel Limited</t>
  </si>
  <si>
    <t>BP EQUITIES PRIVATE LIMITED</t>
  </si>
  <si>
    <t>Vaswani Ind Ltd</t>
  </si>
  <si>
    <t>2130-2150</t>
  </si>
  <si>
    <t>2300-2400</t>
  </si>
  <si>
    <t>ULTRACEMCO 7200 CE JAN</t>
  </si>
  <si>
    <t>105-109</t>
  </si>
  <si>
    <t>DEEPINDER SINGH POONIAN</t>
  </si>
  <si>
    <t>AAYUSH</t>
  </si>
  <si>
    <t>VINIT KUMAR GUPTA</t>
  </si>
  <si>
    <t>SKYBRIDGE INCAP ADVISORY LLP</t>
  </si>
  <si>
    <t>ASCENSIVE</t>
  </si>
  <si>
    <t>SOMANI VENTURES AND INNOVATIONS LIMITED</t>
  </si>
  <si>
    <t>BAZELINTER</t>
  </si>
  <si>
    <t>VISAGAR FINANCIAL SERVICES LIMITED</t>
  </si>
  <si>
    <t>BILLWIN</t>
  </si>
  <si>
    <t>SCHUBERT JOSEPH VAZ</t>
  </si>
  <si>
    <t>SAROJ NEVETIA</t>
  </si>
  <si>
    <t>RAVI AJWANI</t>
  </si>
  <si>
    <t>CANOPYFIN</t>
  </si>
  <si>
    <t>PRANESH DEALMARK PRIVATE LIMITED</t>
  </si>
  <si>
    <t>CARGOSOL</t>
  </si>
  <si>
    <t>VENKATASWAMYNAIDUNIMMAKAYALA</t>
  </si>
  <si>
    <t>CHOKSILA</t>
  </si>
  <si>
    <t>BOBBYMATHEWS</t>
  </si>
  <si>
    <t>CHOTHANI</t>
  </si>
  <si>
    <t>PRIYA KABRA</t>
  </si>
  <si>
    <t>CONART</t>
  </si>
  <si>
    <t>SACHIN SURYAKANT SHAH</t>
  </si>
  <si>
    <t>URATHODIYIL MOHAMMED ASHARAF</t>
  </si>
  <si>
    <t>KAMLESH NAVINCHANDRA SHAH</t>
  </si>
  <si>
    <t>MANSI SHARE &amp; STOCK ADVISORS PRIVATE LIMITED</t>
  </si>
  <si>
    <t>GANGA RAM RAJPUT</t>
  </si>
  <si>
    <t>GLCL</t>
  </si>
  <si>
    <t>SENTHAMARAI M</t>
  </si>
  <si>
    <t>GOYALASS</t>
  </si>
  <si>
    <t>SMITA AGRAWAL</t>
  </si>
  <si>
    <t>GREENCREST</t>
  </si>
  <si>
    <t>SHUBHAM FINANCIAL SERVICES</t>
  </si>
  <si>
    <t>ANUP KUTTAPPAN NAIR</t>
  </si>
  <si>
    <t>NURECA</t>
  </si>
  <si>
    <t>MATHISYS ADVISORS LLP</t>
  </si>
  <si>
    <t>BHAVISHYA ECOMMERCE PRIVATE LIMITED</t>
  </si>
  <si>
    <t>BIKASH RASILY</t>
  </si>
  <si>
    <t>SPRAYKING</t>
  </si>
  <si>
    <t>VIJAY GHANSHYAMBHAI PUJARA</t>
  </si>
  <si>
    <t>SHREEJI INVESTMENT &amp; ADVISORY SERVICES</t>
  </si>
  <si>
    <t>INVESTINO VENTURE LLP .</t>
  </si>
  <si>
    <t>SUUMAYA</t>
  </si>
  <si>
    <t>INCRED FINANCIAL SERVICES LIMITED</t>
  </si>
  <si>
    <t>SVS</t>
  </si>
  <si>
    <t>NARENDER KUMAR DHIMAN</t>
  </si>
  <si>
    <t>MOUNTAIN VENTURES</t>
  </si>
  <si>
    <t>SPRING VENTURES</t>
  </si>
  <si>
    <t>SAVITA NAGESH NAIDU</t>
  </si>
  <si>
    <t>DHIRAJSHESHMALJAIN</t>
  </si>
  <si>
    <t>NIMITKUMARAGARWAL</t>
  </si>
  <si>
    <t>TTIL</t>
  </si>
  <si>
    <t>ASHOKBHAI MADHUBHAI KORAT</t>
  </si>
  <si>
    <t>SMITASHASHIKANTSHAH</t>
  </si>
  <si>
    <t>YARNSYN</t>
  </si>
  <si>
    <t>JAIMIN KAILASH GUPTA</t>
  </si>
  <si>
    <t>RIYA RONIT SHAH</t>
  </si>
  <si>
    <t>AGRITECH</t>
  </si>
  <si>
    <t>Agri-Tech (India) Limited</t>
  </si>
  <si>
    <t>AMIT KUMAR JAIN HUF</t>
  </si>
  <si>
    <t>MANISH VERMA</t>
  </si>
  <si>
    <t>ANLON</t>
  </si>
  <si>
    <t>Anlon Technology Sol Ltd</t>
  </si>
  <si>
    <t>PRADEEP  KUMAR</t>
  </si>
  <si>
    <t>HEMANTH KUMAR MAHAVEER JAIN</t>
  </si>
  <si>
    <t>RAJEEV S MAHESHWARI HUF</t>
  </si>
  <si>
    <t>CMNL</t>
  </si>
  <si>
    <t>Chaman Metallics Limited</t>
  </si>
  <si>
    <t>HEM SECURITIES LIMITED PMS ACCOUNT</t>
  </si>
  <si>
    <t>DESTINY</t>
  </si>
  <si>
    <t>Destiny Logistics &amp; I Ltd</t>
  </si>
  <si>
    <t>RASIKLAL P SANGHAVI (HUF)</t>
  </si>
  <si>
    <t>GENCON</t>
  </si>
  <si>
    <t>Generic Eng Cons Proj Ltd</t>
  </si>
  <si>
    <t>MARWADI SHARES AND FINANCE LTD.</t>
  </si>
  <si>
    <t>HARIOMPIPE</t>
  </si>
  <si>
    <t>Hariom Pipe Industries L</t>
  </si>
  <si>
    <t>HERITGFOOD</t>
  </si>
  <si>
    <t>Heritage Foods Ltd.</t>
  </si>
  <si>
    <t>NAMAN SECURITIES &amp; FINANCE PVT LTD</t>
  </si>
  <si>
    <t>MASTER CAPITAL SERVICES LIMITED</t>
  </si>
  <si>
    <t>RAJ KUMAR MAJOKA HUF .</t>
  </si>
  <si>
    <t>HITECH</t>
  </si>
  <si>
    <t>Hi-Tech Pipes Limited</t>
  </si>
  <si>
    <t>NISHCHAYA TRADINGS PRIVATE LIMITED</t>
  </si>
  <si>
    <t>MOTILAL OSWAL EQUITY OPPORTUNITIES FUND SERIES II</t>
  </si>
  <si>
    <t>SAWARNBHUMI VANIJYA PRIVATE LIMITED</t>
  </si>
  <si>
    <t>MOTILAL OSWAL BUSINESS ADVANTAGE FUND SERIES II</t>
  </si>
  <si>
    <t>JETFRE-RE</t>
  </si>
  <si>
    <t>JILESH NAVIN CHHEDA</t>
  </si>
  <si>
    <t>MANGLA SHANTIALAL GADA</t>
  </si>
  <si>
    <t>PRABHULAL LALLUBHAI PAREKH</t>
  </si>
  <si>
    <t>SAHITAY COMMOSALES LLP</t>
  </si>
  <si>
    <t>LIBAS</t>
  </si>
  <si>
    <t>Libas Consu Products Ltd</t>
  </si>
  <si>
    <t>DHEERAJ LOHIA</t>
  </si>
  <si>
    <t>MAGNUM</t>
  </si>
  <si>
    <t>Magnum Ventures Limited</t>
  </si>
  <si>
    <t>Nureca Limited</t>
  </si>
  <si>
    <t>MANSI SHARES &amp; STOCK ADVISORS PVT LTD</t>
  </si>
  <si>
    <t>AAKRAYA RESEARCH LLP</t>
  </si>
  <si>
    <t>ELIXIR WEALTH MANAGEMENT PRIVATE LIMITED</t>
  </si>
  <si>
    <t>CITADEL SECURITIES INDIA MARKETS PRIVATE LIMITED</t>
  </si>
  <si>
    <t>HITESH FATNANI</t>
  </si>
  <si>
    <t>SIGMAQUANT TECHNOLOGIES PRIVATE LIMITED  .</t>
  </si>
  <si>
    <t>ORTINLAB</t>
  </si>
  <si>
    <t>Ortin Laboratories Ltd</t>
  </si>
  <si>
    <t>PANCHOLI GUNJAN</t>
  </si>
  <si>
    <t>STERTOOLS</t>
  </si>
  <si>
    <t>Sterling Tools Ltd.</t>
  </si>
  <si>
    <t>TIRUPATIFL</t>
  </si>
  <si>
    <t>Tirupati Forge Limited</t>
  </si>
  <si>
    <t>NAKSHATRA TRADELINK PRIVATE LIMITED</t>
  </si>
  <si>
    <t>TRIL</t>
  </si>
  <si>
    <t>Transformers And Rectifie</t>
  </si>
  <si>
    <t>TRU</t>
  </si>
  <si>
    <t>TruCap Finance Limited</t>
  </si>
  <si>
    <t>HANSRAJ COMMOSALES LLP</t>
  </si>
  <si>
    <t>VAISHALI</t>
  </si>
  <si>
    <t>Vaishali Pharma Limited</t>
  </si>
  <si>
    <t>M/S. PRARTHANA ENTERPRISES</t>
  </si>
  <si>
    <t>AKSHAY PUKHRAJ SANCHETI</t>
  </si>
  <si>
    <t>TANO INVESTMENT OPPORTUNITIES FUND</t>
  </si>
  <si>
    <t>KUSUM AGGARWAL</t>
  </si>
  <si>
    <t>MANOJ AGARWAL</t>
  </si>
  <si>
    <t>TEAM INDIA MANAGERS LTD</t>
  </si>
  <si>
    <t>SABAR</t>
  </si>
  <si>
    <t>Sabar Flex India Limited</t>
  </si>
  <si>
    <t>SELVAMURTHY  AKILANDESWARI</t>
  </si>
  <si>
    <t>Loss of Rs.4.25/-</t>
  </si>
  <si>
    <t>Profit of Rs.13.50/-</t>
  </si>
  <si>
    <t>Loss of Rs.20/-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</si>
</sst>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83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5" borderId="20" xfId="0" applyFont="1" applyFill="1" applyBorder="1" applyAlignment="1">
      <alignment horizontal="center" vertical="center"/>
    </xf>
    <xf numFmtId="0" fontId="32" fillId="16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66" fontId="32" fillId="17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0" fontId="31" fillId="17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31" fillId="19" borderId="20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0" fillId="19" borderId="20" xfId="0" applyFill="1" applyBorder="1"/>
    <xf numFmtId="0" fontId="37" fillId="18" borderId="20" xfId="0" applyFont="1" applyFill="1" applyBorder="1"/>
    <xf numFmtId="0" fontId="37" fillId="18" borderId="20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0" fontId="1" fillId="21" borderId="0" xfId="0" applyFont="1" applyFill="1"/>
    <xf numFmtId="0" fontId="1" fillId="21" borderId="22" xfId="0" applyFont="1" applyFill="1" applyBorder="1"/>
    <xf numFmtId="0" fontId="1" fillId="21" borderId="21" xfId="0" applyFont="1" applyFill="1" applyBorder="1"/>
    <xf numFmtId="0" fontId="0" fillId="22" borderId="21" xfId="0" applyFill="1" applyBorder="1"/>
    <xf numFmtId="16" fontId="32" fillId="17" borderId="20" xfId="0" applyNumberFormat="1" applyFont="1" applyFill="1" applyBorder="1" applyAlignment="1">
      <alignment horizontal="center" vertical="center"/>
    </xf>
    <xf numFmtId="0" fontId="0" fillId="22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" fontId="31" fillId="18" borderId="20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top"/>
    </xf>
    <xf numFmtId="165" fontId="31" fillId="18" borderId="20" xfId="0" applyNumberFormat="1" applyFont="1" applyFill="1" applyBorder="1" applyAlignment="1">
      <alignment horizontal="center" vertical="center"/>
    </xf>
    <xf numFmtId="1" fontId="31" fillId="10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66" fontId="32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1" fillId="24" borderId="20" xfId="0" applyFont="1" applyFill="1" applyBorder="1"/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4" borderId="21" xfId="0" applyNumberFormat="1" applyFont="1" applyFill="1" applyBorder="1" applyAlignment="1">
      <alignment horizontal="center" vertical="center"/>
    </xf>
    <xf numFmtId="0" fontId="32" fillId="24" borderId="21" xfId="0" applyFont="1" applyFill="1" applyBorder="1"/>
    <xf numFmtId="43" fontId="31" fillId="24" borderId="21" xfId="0" applyNumberFormat="1" applyFont="1" applyFill="1" applyBorder="1" applyAlignment="1">
      <alignment horizontal="center" vertical="top"/>
    </xf>
    <xf numFmtId="0" fontId="31" fillId="24" borderId="21" xfId="0" applyFont="1" applyFill="1" applyBorder="1" applyAlignment="1">
      <alignment horizontal="center" vertical="top"/>
    </xf>
    <xf numFmtId="0" fontId="31" fillId="25" borderId="20" xfId="0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2" fontId="32" fillId="16" borderId="20" xfId="0" applyNumberFormat="1" applyFont="1" applyFill="1" applyBorder="1" applyAlignment="1">
      <alignment horizontal="center" vertical="center"/>
    </xf>
    <xf numFmtId="10" fontId="32" fillId="16" borderId="20" xfId="0" applyNumberFormat="1" applyFont="1" applyFill="1" applyBorder="1" applyAlignment="1">
      <alignment horizontal="center" vertical="center" wrapText="1"/>
    </xf>
    <xf numFmtId="16" fontId="32" fillId="16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0" borderId="21" xfId="0" applyFont="1" applyBorder="1" applyAlignment="1">
      <alignment horizontal="center" vertical="center"/>
    </xf>
    <xf numFmtId="165" fontId="31" fillId="0" borderId="21" xfId="0" applyNumberFormat="1" applyFont="1" applyBorder="1" applyAlignment="1">
      <alignment horizontal="center" vertical="center"/>
    </xf>
    <xf numFmtId="15" fontId="31" fillId="0" borderId="21" xfId="0" applyNumberFormat="1" applyFont="1" applyBorder="1" applyAlignment="1">
      <alignment horizontal="center" vertical="center"/>
    </xf>
    <xf numFmtId="0" fontId="32" fillId="0" borderId="21" xfId="0" applyFont="1" applyBorder="1"/>
    <xf numFmtId="43" fontId="31" fillId="0" borderId="21" xfId="0" applyNumberFormat="1" applyFont="1" applyBorder="1" applyAlignment="1">
      <alignment horizontal="center" vertical="top"/>
    </xf>
    <xf numFmtId="0" fontId="31" fillId="0" borderId="21" xfId="0" applyFont="1" applyBorder="1" applyAlignment="1">
      <alignment horizontal="center" vertical="top"/>
    </xf>
    <xf numFmtId="0" fontId="37" fillId="24" borderId="21" xfId="0" applyFont="1" applyFill="1" applyBorder="1" applyAlignment="1">
      <alignment horizontal="center" vertical="center"/>
    </xf>
    <xf numFmtId="165" fontId="37" fillId="24" borderId="21" xfId="0" applyNumberFormat="1" applyFont="1" applyFill="1" applyBorder="1" applyAlignment="1">
      <alignment horizontal="center" vertical="center"/>
    </xf>
    <xf numFmtId="15" fontId="37" fillId="24" borderId="21" xfId="0" applyNumberFormat="1" applyFont="1" applyFill="1" applyBorder="1" applyAlignment="1">
      <alignment horizontal="center" vertical="center"/>
    </xf>
    <xf numFmtId="0" fontId="37" fillId="24" borderId="21" xfId="0" applyFont="1" applyFill="1" applyBorder="1"/>
    <xf numFmtId="43" fontId="37" fillId="24" borderId="21" xfId="0" applyNumberFormat="1" applyFont="1" applyFill="1" applyBorder="1" applyAlignment="1">
      <alignment horizontal="center" vertical="top"/>
    </xf>
    <xf numFmtId="0" fontId="37" fillId="24" borderId="21" xfId="0" applyFont="1" applyFill="1" applyBorder="1" applyAlignment="1">
      <alignment horizontal="center" vertical="top"/>
    </xf>
    <xf numFmtId="0" fontId="32" fillId="0" borderId="21" xfId="0" applyFont="1" applyBorder="1" applyAlignment="1">
      <alignment horizontal="center" vertical="center"/>
    </xf>
    <xf numFmtId="2" fontId="32" fillId="0" borderId="21" xfId="0" applyNumberFormat="1" applyFont="1" applyBorder="1" applyAlignment="1">
      <alignment horizontal="center" vertical="center"/>
    </xf>
    <xf numFmtId="10" fontId="32" fillId="0" borderId="21" xfId="0" applyNumberFormat="1" applyFont="1" applyBorder="1" applyAlignment="1">
      <alignment horizontal="center" vertical="center" wrapText="1"/>
    </xf>
    <xf numFmtId="16" fontId="32" fillId="0" borderId="21" xfId="0" applyNumberFormat="1" applyFont="1" applyBorder="1" applyAlignment="1">
      <alignment horizontal="center" vertical="center"/>
    </xf>
    <xf numFmtId="0" fontId="1" fillId="0" borderId="22" xfId="0" applyFont="1" applyBorder="1"/>
    <xf numFmtId="0" fontId="1" fillId="0" borderId="21" xfId="0" applyFont="1" applyBorder="1"/>
    <xf numFmtId="0" fontId="0" fillId="0" borderId="21" xfId="0" applyBorder="1"/>
    <xf numFmtId="0" fontId="31" fillId="11" borderId="0" xfId="0" applyFont="1" applyFill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16" fontId="32" fillId="10" borderId="0" xfId="0" applyNumberFormat="1" applyFont="1" applyFill="1" applyAlignment="1">
      <alignment horizontal="center" vertical="center"/>
    </xf>
    <xf numFmtId="2" fontId="32" fillId="10" borderId="0" xfId="0" applyNumberFormat="1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2" fillId="23" borderId="23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16" fontId="32" fillId="23" borderId="23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332031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44949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G19" sqref="G19"/>
    </sheetView>
  </sheetViews>
  <sheetFormatPr defaultColWidth="17.332031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44949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0" t="s">
        <v>16</v>
      </c>
      <c r="B9" s="372" t="s">
        <v>17</v>
      </c>
      <c r="C9" s="372" t="s">
        <v>18</v>
      </c>
      <c r="D9" s="372" t="s">
        <v>19</v>
      </c>
      <c r="E9" s="23" t="s">
        <v>20</v>
      </c>
      <c r="F9" s="23" t="s">
        <v>21</v>
      </c>
      <c r="G9" s="367" t="s">
        <v>22</v>
      </c>
      <c r="H9" s="368"/>
      <c r="I9" s="369"/>
      <c r="J9" s="367" t="s">
        <v>23</v>
      </c>
      <c r="K9" s="368"/>
      <c r="L9" s="369"/>
      <c r="M9" s="23"/>
      <c r="N9" s="24"/>
      <c r="O9" s="24"/>
      <c r="P9" s="24"/>
    </row>
    <row r="10" spans="1:16" ht="59.25" customHeight="1">
      <c r="A10" s="371"/>
      <c r="B10" s="373"/>
      <c r="C10" s="373"/>
      <c r="D10" s="37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44951</v>
      </c>
      <c r="E11" s="32">
        <v>18055.8</v>
      </c>
      <c r="F11" s="32">
        <v>18087.533333333333</v>
      </c>
      <c r="G11" s="33">
        <v>18004.266666666666</v>
      </c>
      <c r="H11" s="33">
        <v>17952.733333333334</v>
      </c>
      <c r="I11" s="33">
        <v>17869.466666666667</v>
      </c>
      <c r="J11" s="33">
        <v>18139.066666666666</v>
      </c>
      <c r="K11" s="33">
        <v>18222.333333333328</v>
      </c>
      <c r="L11" s="33">
        <v>18273.866666666665</v>
      </c>
      <c r="M11" s="34">
        <v>18170.8</v>
      </c>
      <c r="N11" s="34">
        <v>18036</v>
      </c>
      <c r="O11" s="35">
        <v>13716250</v>
      </c>
      <c r="P11" s="36">
        <v>3.9251564607294932E-2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44951</v>
      </c>
      <c r="E12" s="37">
        <v>42541.95</v>
      </c>
      <c r="F12" s="37">
        <v>42528.766666666663</v>
      </c>
      <c r="G12" s="38">
        <v>42348.533333333326</v>
      </c>
      <c r="H12" s="38">
        <v>42155.116666666661</v>
      </c>
      <c r="I12" s="38">
        <v>41974.883333333324</v>
      </c>
      <c r="J12" s="38">
        <v>42722.183333333327</v>
      </c>
      <c r="K12" s="38">
        <v>42902.416666666664</v>
      </c>
      <c r="L12" s="38">
        <v>43095.833333333328</v>
      </c>
      <c r="M12" s="28">
        <v>42709</v>
      </c>
      <c r="N12" s="28">
        <v>42335.35</v>
      </c>
      <c r="O12" s="39">
        <v>2440775</v>
      </c>
      <c r="P12" s="40">
        <v>1.3200635124897518E-2</v>
      </c>
    </row>
    <row r="13" spans="1:16" ht="12.75" customHeight="1">
      <c r="A13" s="28">
        <v>3</v>
      </c>
      <c r="B13" s="29" t="s">
        <v>35</v>
      </c>
      <c r="C13" s="30" t="s">
        <v>770</v>
      </c>
      <c r="D13" s="31">
        <v>44957</v>
      </c>
      <c r="E13" s="37">
        <v>18816.55</v>
      </c>
      <c r="F13" s="37">
        <v>18835.75</v>
      </c>
      <c r="G13" s="38">
        <v>18777.75</v>
      </c>
      <c r="H13" s="38">
        <v>18738.95</v>
      </c>
      <c r="I13" s="38">
        <v>18680.95</v>
      </c>
      <c r="J13" s="38">
        <v>18874.55</v>
      </c>
      <c r="K13" s="38">
        <v>18932.55</v>
      </c>
      <c r="L13" s="38">
        <v>18971.349999999999</v>
      </c>
      <c r="M13" s="28">
        <v>18893.75</v>
      </c>
      <c r="N13" s="28">
        <v>18796.95</v>
      </c>
      <c r="O13" s="39">
        <v>23880</v>
      </c>
      <c r="P13" s="40">
        <v>0.14367816091954022</v>
      </c>
    </row>
    <row r="14" spans="1:16" ht="12.75" customHeight="1">
      <c r="A14" s="28">
        <v>4</v>
      </c>
      <c r="B14" s="29" t="s">
        <v>35</v>
      </c>
      <c r="C14" s="30" t="s">
        <v>795</v>
      </c>
      <c r="D14" s="31">
        <v>44957</v>
      </c>
      <c r="E14" s="37">
        <v>6939.5</v>
      </c>
      <c r="F14" s="37">
        <v>2313.1666666666665</v>
      </c>
      <c r="G14" s="38">
        <v>4626.333333333333</v>
      </c>
      <c r="H14" s="38">
        <v>2313.1666666666665</v>
      </c>
      <c r="I14" s="38">
        <v>4626.333333333333</v>
      </c>
      <c r="J14" s="38">
        <v>4626.333333333333</v>
      </c>
      <c r="K14" s="38">
        <v>2313.1666666666665</v>
      </c>
      <c r="L14" s="38">
        <v>4626.333333333333</v>
      </c>
      <c r="M14" s="28">
        <v>0</v>
      </c>
      <c r="N14" s="28">
        <v>0</v>
      </c>
      <c r="O14" s="39">
        <v>150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44951</v>
      </c>
      <c r="E15" s="37">
        <v>557.15</v>
      </c>
      <c r="F15" s="37">
        <v>562.91666666666663</v>
      </c>
      <c r="G15" s="38">
        <v>549.88333333333321</v>
      </c>
      <c r="H15" s="38">
        <v>542.61666666666656</v>
      </c>
      <c r="I15" s="38">
        <v>529.58333333333314</v>
      </c>
      <c r="J15" s="38">
        <v>570.18333333333328</v>
      </c>
      <c r="K15" s="38">
        <v>583.21666666666681</v>
      </c>
      <c r="L15" s="38">
        <v>590.48333333333335</v>
      </c>
      <c r="M15" s="28">
        <v>575.95000000000005</v>
      </c>
      <c r="N15" s="28">
        <v>555.65</v>
      </c>
      <c r="O15" s="39">
        <v>4581500</v>
      </c>
      <c r="P15" s="40">
        <v>4.884218719595252E-2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44951</v>
      </c>
      <c r="E16" s="37">
        <v>2931.45</v>
      </c>
      <c r="F16" s="37">
        <v>2927.3833333333332</v>
      </c>
      <c r="G16" s="38">
        <v>2911.2166666666662</v>
      </c>
      <c r="H16" s="38">
        <v>2890.9833333333331</v>
      </c>
      <c r="I16" s="38">
        <v>2874.8166666666662</v>
      </c>
      <c r="J16" s="38">
        <v>2947.6166666666663</v>
      </c>
      <c r="K16" s="38">
        <v>2963.7833333333333</v>
      </c>
      <c r="L16" s="38">
        <v>2984.0166666666664</v>
      </c>
      <c r="M16" s="28">
        <v>2943.55</v>
      </c>
      <c r="N16" s="28">
        <v>2907.15</v>
      </c>
      <c r="O16" s="39">
        <v>1568250</v>
      </c>
      <c r="P16" s="40">
        <v>-3.3287101248266296E-2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44951</v>
      </c>
      <c r="E17" s="37">
        <v>21870.6</v>
      </c>
      <c r="F17" s="37">
        <v>21883.083333333332</v>
      </c>
      <c r="G17" s="38">
        <v>21707.516666666663</v>
      </c>
      <c r="H17" s="38">
        <v>21544.433333333331</v>
      </c>
      <c r="I17" s="38">
        <v>21368.866666666661</v>
      </c>
      <c r="J17" s="38">
        <v>22046.166666666664</v>
      </c>
      <c r="K17" s="38">
        <v>22221.733333333337</v>
      </c>
      <c r="L17" s="38">
        <v>22384.816666666666</v>
      </c>
      <c r="M17" s="28">
        <v>22058.65</v>
      </c>
      <c r="N17" s="28">
        <v>21720</v>
      </c>
      <c r="O17" s="39">
        <v>46360</v>
      </c>
      <c r="P17" s="40">
        <v>-2.0287404902789519E-2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44951</v>
      </c>
      <c r="E18" s="37">
        <v>145.4</v>
      </c>
      <c r="F18" s="37">
        <v>146.23333333333332</v>
      </c>
      <c r="G18" s="38">
        <v>143.96666666666664</v>
      </c>
      <c r="H18" s="38">
        <v>142.53333333333333</v>
      </c>
      <c r="I18" s="38">
        <v>140.26666666666665</v>
      </c>
      <c r="J18" s="38">
        <v>147.66666666666663</v>
      </c>
      <c r="K18" s="38">
        <v>149.93333333333334</v>
      </c>
      <c r="L18" s="38">
        <v>151.36666666666662</v>
      </c>
      <c r="M18" s="28">
        <v>148.5</v>
      </c>
      <c r="N18" s="28">
        <v>144.80000000000001</v>
      </c>
      <c r="O18" s="39">
        <v>35191800</v>
      </c>
      <c r="P18" s="40">
        <v>-2.1436227224008574E-3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44951</v>
      </c>
      <c r="E19" s="37">
        <v>259.35000000000002</v>
      </c>
      <c r="F19" s="37">
        <v>259.59999999999997</v>
      </c>
      <c r="G19" s="38">
        <v>257.29999999999995</v>
      </c>
      <c r="H19" s="38">
        <v>255.25</v>
      </c>
      <c r="I19" s="38">
        <v>252.95</v>
      </c>
      <c r="J19" s="38">
        <v>261.64999999999992</v>
      </c>
      <c r="K19" s="38">
        <v>263.95</v>
      </c>
      <c r="L19" s="38">
        <v>265.99999999999989</v>
      </c>
      <c r="M19" s="28">
        <v>261.89999999999998</v>
      </c>
      <c r="N19" s="28">
        <v>257.55</v>
      </c>
      <c r="O19" s="39">
        <v>19596200</v>
      </c>
      <c r="P19" s="40">
        <v>-7.2444678609062171E-3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44951</v>
      </c>
      <c r="E20" s="37">
        <v>2358.4499999999998</v>
      </c>
      <c r="F20" s="37">
        <v>2371.5166666666664</v>
      </c>
      <c r="G20" s="38">
        <v>2340.0333333333328</v>
      </c>
      <c r="H20" s="38">
        <v>2321.6166666666663</v>
      </c>
      <c r="I20" s="38">
        <v>2290.1333333333328</v>
      </c>
      <c r="J20" s="38">
        <v>2389.9333333333329</v>
      </c>
      <c r="K20" s="38">
        <v>2421.4166666666665</v>
      </c>
      <c r="L20" s="38">
        <v>2439.833333333333</v>
      </c>
      <c r="M20" s="28">
        <v>2403</v>
      </c>
      <c r="N20" s="28">
        <v>2353.1</v>
      </c>
      <c r="O20" s="39">
        <v>2967750</v>
      </c>
      <c r="P20" s="40">
        <v>4.739737621667372E-3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44951</v>
      </c>
      <c r="E21" s="37">
        <v>3456.85</v>
      </c>
      <c r="F21" s="37">
        <v>3457.7666666666664</v>
      </c>
      <c r="G21" s="38">
        <v>3439.583333333333</v>
      </c>
      <c r="H21" s="38">
        <v>3422.3166666666666</v>
      </c>
      <c r="I21" s="38">
        <v>3404.1333333333332</v>
      </c>
      <c r="J21" s="38">
        <v>3475.0333333333328</v>
      </c>
      <c r="K21" s="38">
        <v>3493.2166666666662</v>
      </c>
      <c r="L21" s="38">
        <v>3510.4833333333327</v>
      </c>
      <c r="M21" s="28">
        <v>3475.95</v>
      </c>
      <c r="N21" s="28">
        <v>3440.5</v>
      </c>
      <c r="O21" s="39">
        <v>16727000</v>
      </c>
      <c r="P21" s="40">
        <v>-1.7056222362602652E-2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44951</v>
      </c>
      <c r="E22" s="37">
        <v>775.3</v>
      </c>
      <c r="F22" s="37">
        <v>778.51666666666677</v>
      </c>
      <c r="G22" s="38">
        <v>769.93333333333351</v>
      </c>
      <c r="H22" s="38">
        <v>764.56666666666672</v>
      </c>
      <c r="I22" s="38">
        <v>755.98333333333346</v>
      </c>
      <c r="J22" s="38">
        <v>783.88333333333355</v>
      </c>
      <c r="K22" s="38">
        <v>792.46666666666681</v>
      </c>
      <c r="L22" s="38">
        <v>797.8333333333336</v>
      </c>
      <c r="M22" s="28">
        <v>787.1</v>
      </c>
      <c r="N22" s="28">
        <v>773.15</v>
      </c>
      <c r="O22" s="39">
        <v>66114375</v>
      </c>
      <c r="P22" s="40">
        <v>3.5671255229728577E-3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44951</v>
      </c>
      <c r="E23" s="37">
        <v>3026.25</v>
      </c>
      <c r="F23" s="37">
        <v>3038.9500000000003</v>
      </c>
      <c r="G23" s="38">
        <v>3002.9000000000005</v>
      </c>
      <c r="H23" s="38">
        <v>2979.55</v>
      </c>
      <c r="I23" s="38">
        <v>2943.5000000000005</v>
      </c>
      <c r="J23" s="38">
        <v>3062.3000000000006</v>
      </c>
      <c r="K23" s="38">
        <v>3098.3500000000008</v>
      </c>
      <c r="L23" s="38">
        <v>3121.7000000000007</v>
      </c>
      <c r="M23" s="28">
        <v>3075</v>
      </c>
      <c r="N23" s="28">
        <v>3015.6</v>
      </c>
      <c r="O23" s="39">
        <v>327600</v>
      </c>
      <c r="P23" s="40">
        <v>-6.1012812690665037E-4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44951</v>
      </c>
      <c r="E24" s="37">
        <v>518.15</v>
      </c>
      <c r="F24" s="37">
        <v>519.08333333333337</v>
      </c>
      <c r="G24" s="38">
        <v>514.76666666666677</v>
      </c>
      <c r="H24" s="38">
        <v>511.38333333333344</v>
      </c>
      <c r="I24" s="38">
        <v>507.06666666666683</v>
      </c>
      <c r="J24" s="38">
        <v>522.4666666666667</v>
      </c>
      <c r="K24" s="38">
        <v>526.7833333333333</v>
      </c>
      <c r="L24" s="38">
        <v>530.16666666666663</v>
      </c>
      <c r="M24" s="28">
        <v>523.4</v>
      </c>
      <c r="N24" s="28">
        <v>515.70000000000005</v>
      </c>
      <c r="O24" s="39">
        <v>83563200</v>
      </c>
      <c r="P24" s="40">
        <v>-2.6210630344175655E-3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44951</v>
      </c>
      <c r="E25" s="37">
        <v>4283.75</v>
      </c>
      <c r="F25" s="37">
        <v>4291.3166666666666</v>
      </c>
      <c r="G25" s="38">
        <v>4258.6333333333332</v>
      </c>
      <c r="H25" s="38">
        <v>4233.5166666666664</v>
      </c>
      <c r="I25" s="38">
        <v>4200.833333333333</v>
      </c>
      <c r="J25" s="38">
        <v>4316.4333333333334</v>
      </c>
      <c r="K25" s="38">
        <v>4349.1166666666659</v>
      </c>
      <c r="L25" s="38">
        <v>4374.2333333333336</v>
      </c>
      <c r="M25" s="28">
        <v>4324</v>
      </c>
      <c r="N25" s="28">
        <v>4266.2</v>
      </c>
      <c r="O25" s="39">
        <v>1872750</v>
      </c>
      <c r="P25" s="40">
        <v>5.3684069252449337E-3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44951</v>
      </c>
      <c r="E26" s="37">
        <v>312.2</v>
      </c>
      <c r="F26" s="37">
        <v>314.65000000000003</v>
      </c>
      <c r="G26" s="38">
        <v>309.30000000000007</v>
      </c>
      <c r="H26" s="38">
        <v>306.40000000000003</v>
      </c>
      <c r="I26" s="38">
        <v>301.05000000000007</v>
      </c>
      <c r="J26" s="38">
        <v>317.55000000000007</v>
      </c>
      <c r="K26" s="38">
        <v>322.90000000000009</v>
      </c>
      <c r="L26" s="38">
        <v>325.80000000000007</v>
      </c>
      <c r="M26" s="28">
        <v>320</v>
      </c>
      <c r="N26" s="28">
        <v>311.75</v>
      </c>
      <c r="O26" s="39">
        <v>14045500</v>
      </c>
      <c r="P26" s="40">
        <v>-1.9305962854349951E-2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44951</v>
      </c>
      <c r="E27" s="37">
        <v>144.1</v>
      </c>
      <c r="F27" s="37">
        <v>144.76666666666668</v>
      </c>
      <c r="G27" s="38">
        <v>143.03333333333336</v>
      </c>
      <c r="H27" s="38">
        <v>141.96666666666667</v>
      </c>
      <c r="I27" s="38">
        <v>140.23333333333335</v>
      </c>
      <c r="J27" s="38">
        <v>145.83333333333337</v>
      </c>
      <c r="K27" s="38">
        <v>147.56666666666666</v>
      </c>
      <c r="L27" s="38">
        <v>148.63333333333338</v>
      </c>
      <c r="M27" s="28">
        <v>146.5</v>
      </c>
      <c r="N27" s="28">
        <v>143.69999999999999</v>
      </c>
      <c r="O27" s="39">
        <v>78725000</v>
      </c>
      <c r="P27" s="40">
        <v>3.4494086727989488E-2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44951</v>
      </c>
      <c r="E28" s="37">
        <v>2793.15</v>
      </c>
      <c r="F28" s="37">
        <v>2807.9833333333336</v>
      </c>
      <c r="G28" s="38">
        <v>2771.166666666667</v>
      </c>
      <c r="H28" s="38">
        <v>2749.1833333333334</v>
      </c>
      <c r="I28" s="38">
        <v>2712.3666666666668</v>
      </c>
      <c r="J28" s="38">
        <v>2829.9666666666672</v>
      </c>
      <c r="K28" s="38">
        <v>2866.7833333333338</v>
      </c>
      <c r="L28" s="38">
        <v>2888.7666666666673</v>
      </c>
      <c r="M28" s="28">
        <v>2844.8</v>
      </c>
      <c r="N28" s="28">
        <v>2786</v>
      </c>
      <c r="O28" s="39">
        <v>7957200</v>
      </c>
      <c r="P28" s="40">
        <v>3.316107922823236E-2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44951</v>
      </c>
      <c r="E29" s="37">
        <v>1995.75</v>
      </c>
      <c r="F29" s="37">
        <v>2005.2666666666664</v>
      </c>
      <c r="G29" s="38">
        <v>1978.0833333333328</v>
      </c>
      <c r="H29" s="38">
        <v>1960.4166666666663</v>
      </c>
      <c r="I29" s="38">
        <v>1933.2333333333327</v>
      </c>
      <c r="J29" s="38">
        <v>2022.9333333333329</v>
      </c>
      <c r="K29" s="38">
        <v>2050.1166666666663</v>
      </c>
      <c r="L29" s="38">
        <v>2067.7833333333328</v>
      </c>
      <c r="M29" s="28">
        <v>2032.45</v>
      </c>
      <c r="N29" s="28">
        <v>1987.6</v>
      </c>
      <c r="O29" s="39">
        <v>2097150</v>
      </c>
      <c r="P29" s="40">
        <v>-2.0046260601387818E-2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44951</v>
      </c>
      <c r="E30" s="37">
        <v>7395.4</v>
      </c>
      <c r="F30" s="37">
        <v>7487.916666666667</v>
      </c>
      <c r="G30" s="38">
        <v>7193.4833333333336</v>
      </c>
      <c r="H30" s="38">
        <v>6991.5666666666666</v>
      </c>
      <c r="I30" s="38">
        <v>6697.1333333333332</v>
      </c>
      <c r="J30" s="38">
        <v>7689.8333333333339</v>
      </c>
      <c r="K30" s="38">
        <v>7984.2666666666664</v>
      </c>
      <c r="L30" s="38">
        <v>8186.1833333333343</v>
      </c>
      <c r="M30" s="28">
        <v>7782.35</v>
      </c>
      <c r="N30" s="28">
        <v>7286</v>
      </c>
      <c r="O30" s="39">
        <v>209475</v>
      </c>
      <c r="P30" s="40">
        <v>0.44117647058823528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44951</v>
      </c>
      <c r="E31" s="37">
        <v>616.70000000000005</v>
      </c>
      <c r="F31" s="37">
        <v>618.61666666666667</v>
      </c>
      <c r="G31" s="38">
        <v>610.33333333333337</v>
      </c>
      <c r="H31" s="38">
        <v>603.9666666666667</v>
      </c>
      <c r="I31" s="38">
        <v>595.68333333333339</v>
      </c>
      <c r="J31" s="38">
        <v>624.98333333333335</v>
      </c>
      <c r="K31" s="38">
        <v>633.26666666666665</v>
      </c>
      <c r="L31" s="38">
        <v>639.63333333333333</v>
      </c>
      <c r="M31" s="28">
        <v>626.9</v>
      </c>
      <c r="N31" s="28">
        <v>612.25</v>
      </c>
      <c r="O31" s="39">
        <v>10085000</v>
      </c>
      <c r="P31" s="40">
        <v>-1.7248099785616838E-2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44951</v>
      </c>
      <c r="E32" s="37">
        <v>444.5</v>
      </c>
      <c r="F32" s="37">
        <v>445.40000000000003</v>
      </c>
      <c r="G32" s="38">
        <v>441.80000000000007</v>
      </c>
      <c r="H32" s="38">
        <v>439.1</v>
      </c>
      <c r="I32" s="38">
        <v>435.50000000000006</v>
      </c>
      <c r="J32" s="38">
        <v>448.10000000000008</v>
      </c>
      <c r="K32" s="38">
        <v>451.7000000000001</v>
      </c>
      <c r="L32" s="38">
        <v>454.40000000000009</v>
      </c>
      <c r="M32" s="28">
        <v>449</v>
      </c>
      <c r="N32" s="28">
        <v>442.7</v>
      </c>
      <c r="O32" s="39">
        <v>15835000</v>
      </c>
      <c r="P32" s="40">
        <v>1.0207336523125997E-2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44951</v>
      </c>
      <c r="E33" s="37">
        <v>932.3</v>
      </c>
      <c r="F33" s="37">
        <v>930.94999999999993</v>
      </c>
      <c r="G33" s="38">
        <v>926.09999999999991</v>
      </c>
      <c r="H33" s="38">
        <v>919.9</v>
      </c>
      <c r="I33" s="38">
        <v>915.05</v>
      </c>
      <c r="J33" s="38">
        <v>937.14999999999986</v>
      </c>
      <c r="K33" s="38">
        <v>942</v>
      </c>
      <c r="L33" s="38">
        <v>948.19999999999982</v>
      </c>
      <c r="M33" s="28">
        <v>935.8</v>
      </c>
      <c r="N33" s="28">
        <v>924.75</v>
      </c>
      <c r="O33" s="39">
        <v>45306000</v>
      </c>
      <c r="P33" s="40">
        <v>-1.100196463654224E-2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44951</v>
      </c>
      <c r="E34" s="37">
        <v>3577.9</v>
      </c>
      <c r="F34" s="37">
        <v>3577.25</v>
      </c>
      <c r="G34" s="38">
        <v>3560.55</v>
      </c>
      <c r="H34" s="38">
        <v>3543.2000000000003</v>
      </c>
      <c r="I34" s="38">
        <v>3526.5000000000005</v>
      </c>
      <c r="J34" s="38">
        <v>3594.6</v>
      </c>
      <c r="K34" s="38">
        <v>3611.2999999999997</v>
      </c>
      <c r="L34" s="38">
        <v>3628.6499999999996</v>
      </c>
      <c r="M34" s="28">
        <v>3593.95</v>
      </c>
      <c r="N34" s="28">
        <v>3559.9</v>
      </c>
      <c r="O34" s="39">
        <v>1291250</v>
      </c>
      <c r="P34" s="40">
        <v>-1.7313546423135463E-2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44951</v>
      </c>
      <c r="E35" s="37">
        <v>1333.65</v>
      </c>
      <c r="F35" s="37">
        <v>1341.4833333333333</v>
      </c>
      <c r="G35" s="38">
        <v>1320.6166666666668</v>
      </c>
      <c r="H35" s="38">
        <v>1307.5833333333335</v>
      </c>
      <c r="I35" s="38">
        <v>1286.7166666666669</v>
      </c>
      <c r="J35" s="38">
        <v>1354.5166666666667</v>
      </c>
      <c r="K35" s="38">
        <v>1375.383333333333</v>
      </c>
      <c r="L35" s="38">
        <v>1388.4166666666665</v>
      </c>
      <c r="M35" s="28">
        <v>1362.35</v>
      </c>
      <c r="N35" s="28">
        <v>1328.45</v>
      </c>
      <c r="O35" s="39">
        <v>14439000</v>
      </c>
      <c r="P35" s="40">
        <v>2.4478501489995742E-2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44951</v>
      </c>
      <c r="E36" s="37">
        <v>5862.95</v>
      </c>
      <c r="F36" s="37">
        <v>5907.8</v>
      </c>
      <c r="G36" s="38">
        <v>5797.75</v>
      </c>
      <c r="H36" s="38">
        <v>5732.55</v>
      </c>
      <c r="I36" s="38">
        <v>5622.5</v>
      </c>
      <c r="J36" s="38">
        <v>5973</v>
      </c>
      <c r="K36" s="38">
        <v>6083.0500000000011</v>
      </c>
      <c r="L36" s="38">
        <v>6148.25</v>
      </c>
      <c r="M36" s="28">
        <v>6017.85</v>
      </c>
      <c r="N36" s="28">
        <v>5842.6</v>
      </c>
      <c r="O36" s="39">
        <v>7276625</v>
      </c>
      <c r="P36" s="40">
        <v>2.0439286903781093E-2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44951</v>
      </c>
      <c r="E37" s="37">
        <v>2221.9</v>
      </c>
      <c r="F37" s="37">
        <v>2221.7666666666664</v>
      </c>
      <c r="G37" s="38">
        <v>2208.5333333333328</v>
      </c>
      <c r="H37" s="38">
        <v>2195.1666666666665</v>
      </c>
      <c r="I37" s="38">
        <v>2181.9333333333329</v>
      </c>
      <c r="J37" s="38">
        <v>2235.1333333333328</v>
      </c>
      <c r="K37" s="38">
        <v>2248.3666666666663</v>
      </c>
      <c r="L37" s="38">
        <v>2261.7333333333327</v>
      </c>
      <c r="M37" s="28">
        <v>2235</v>
      </c>
      <c r="N37" s="28">
        <v>2208.4</v>
      </c>
      <c r="O37" s="39">
        <v>1866900</v>
      </c>
      <c r="P37" s="40">
        <v>8.0997894054754584E-3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44951</v>
      </c>
      <c r="E38" s="37">
        <v>390.25</v>
      </c>
      <c r="F38" s="37">
        <v>391.63333333333338</v>
      </c>
      <c r="G38" s="38">
        <v>386.66666666666674</v>
      </c>
      <c r="H38" s="38">
        <v>383.08333333333337</v>
      </c>
      <c r="I38" s="38">
        <v>378.11666666666673</v>
      </c>
      <c r="J38" s="38">
        <v>395.21666666666675</v>
      </c>
      <c r="K38" s="38">
        <v>400.18333333333334</v>
      </c>
      <c r="L38" s="38">
        <v>403.76666666666677</v>
      </c>
      <c r="M38" s="28">
        <v>396.6</v>
      </c>
      <c r="N38" s="28">
        <v>388.05</v>
      </c>
      <c r="O38" s="39">
        <v>7974400</v>
      </c>
      <c r="P38" s="40">
        <v>-4.9217855780236554E-2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44951</v>
      </c>
      <c r="E39" s="37">
        <v>238.35</v>
      </c>
      <c r="F39" s="37">
        <v>237.80000000000004</v>
      </c>
      <c r="G39" s="38">
        <v>233.10000000000008</v>
      </c>
      <c r="H39" s="38">
        <v>227.85000000000005</v>
      </c>
      <c r="I39" s="38">
        <v>223.15000000000009</v>
      </c>
      <c r="J39" s="38">
        <v>243.05000000000007</v>
      </c>
      <c r="K39" s="38">
        <v>247.75000000000006</v>
      </c>
      <c r="L39" s="38">
        <v>253.00000000000006</v>
      </c>
      <c r="M39" s="28">
        <v>242.5</v>
      </c>
      <c r="N39" s="28">
        <v>232.55</v>
      </c>
      <c r="O39" s="39">
        <v>47853000</v>
      </c>
      <c r="P39" s="40">
        <v>1.885563177863795E-2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44951</v>
      </c>
      <c r="E40" s="37">
        <v>179.6</v>
      </c>
      <c r="F40" s="37">
        <v>179.81666666666669</v>
      </c>
      <c r="G40" s="38">
        <v>177.63333333333338</v>
      </c>
      <c r="H40" s="38">
        <v>175.66666666666669</v>
      </c>
      <c r="I40" s="38">
        <v>173.48333333333338</v>
      </c>
      <c r="J40" s="38">
        <v>181.78333333333339</v>
      </c>
      <c r="K40" s="38">
        <v>183.96666666666673</v>
      </c>
      <c r="L40" s="38">
        <v>185.93333333333339</v>
      </c>
      <c r="M40" s="28">
        <v>182</v>
      </c>
      <c r="N40" s="28">
        <v>177.85</v>
      </c>
      <c r="O40" s="39">
        <v>96384600</v>
      </c>
      <c r="P40" s="40">
        <v>-5.4328141977544372E-3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44951</v>
      </c>
      <c r="E41" s="37">
        <v>1563.65</v>
      </c>
      <c r="F41" s="37">
        <v>1571.4666666666669</v>
      </c>
      <c r="G41" s="38">
        <v>1552.9833333333338</v>
      </c>
      <c r="H41" s="38">
        <v>1542.3166666666668</v>
      </c>
      <c r="I41" s="38">
        <v>1523.8333333333337</v>
      </c>
      <c r="J41" s="38">
        <v>1582.1333333333339</v>
      </c>
      <c r="K41" s="38">
        <v>1600.616666666667</v>
      </c>
      <c r="L41" s="38">
        <v>1611.283333333334</v>
      </c>
      <c r="M41" s="28">
        <v>1589.95</v>
      </c>
      <c r="N41" s="28">
        <v>1560.8</v>
      </c>
      <c r="O41" s="39">
        <v>2415600</v>
      </c>
      <c r="P41" s="40">
        <v>-5.2095130237825591E-3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44951</v>
      </c>
      <c r="E42" s="37">
        <v>102</v>
      </c>
      <c r="F42" s="37">
        <v>102.36666666666667</v>
      </c>
      <c r="G42" s="38">
        <v>101.33333333333334</v>
      </c>
      <c r="H42" s="38">
        <v>100.66666666666667</v>
      </c>
      <c r="I42" s="38">
        <v>99.63333333333334</v>
      </c>
      <c r="J42" s="38">
        <v>103.03333333333335</v>
      </c>
      <c r="K42" s="38">
        <v>104.06666666666668</v>
      </c>
      <c r="L42" s="38">
        <v>104.73333333333335</v>
      </c>
      <c r="M42" s="28">
        <v>103.4</v>
      </c>
      <c r="N42" s="28">
        <v>101.7</v>
      </c>
      <c r="O42" s="39">
        <v>107080200</v>
      </c>
      <c r="P42" s="40">
        <v>6.2670737586373133E-3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44951</v>
      </c>
      <c r="E43" s="37">
        <v>555.35</v>
      </c>
      <c r="F43" s="37">
        <v>557.44999999999993</v>
      </c>
      <c r="G43" s="38">
        <v>550.29999999999984</v>
      </c>
      <c r="H43" s="38">
        <v>545.24999999999989</v>
      </c>
      <c r="I43" s="38">
        <v>538.0999999999998</v>
      </c>
      <c r="J43" s="38">
        <v>562.49999999999989</v>
      </c>
      <c r="K43" s="38">
        <v>569.65</v>
      </c>
      <c r="L43" s="38">
        <v>574.69999999999993</v>
      </c>
      <c r="M43" s="28">
        <v>564.6</v>
      </c>
      <c r="N43" s="28">
        <v>552.4</v>
      </c>
      <c r="O43" s="39">
        <v>7293000</v>
      </c>
      <c r="P43" s="40">
        <v>-3.0134581626682269E-2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44951</v>
      </c>
      <c r="E44" s="37">
        <v>863.5</v>
      </c>
      <c r="F44" s="37">
        <v>869.51666666666677</v>
      </c>
      <c r="G44" s="38">
        <v>855.98333333333358</v>
      </c>
      <c r="H44" s="38">
        <v>848.46666666666681</v>
      </c>
      <c r="I44" s="38">
        <v>834.93333333333362</v>
      </c>
      <c r="J44" s="38">
        <v>877.03333333333353</v>
      </c>
      <c r="K44" s="38">
        <v>890.56666666666661</v>
      </c>
      <c r="L44" s="38">
        <v>898.08333333333348</v>
      </c>
      <c r="M44" s="28">
        <v>883.05</v>
      </c>
      <c r="N44" s="28">
        <v>862</v>
      </c>
      <c r="O44" s="39">
        <v>6575000</v>
      </c>
      <c r="P44" s="40">
        <v>-2.0265236179406943E-2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44951</v>
      </c>
      <c r="E45" s="37">
        <v>765.7</v>
      </c>
      <c r="F45" s="37">
        <v>768.66666666666663</v>
      </c>
      <c r="G45" s="38">
        <v>757.33333333333326</v>
      </c>
      <c r="H45" s="38">
        <v>748.96666666666658</v>
      </c>
      <c r="I45" s="38">
        <v>737.63333333333321</v>
      </c>
      <c r="J45" s="38">
        <v>777.0333333333333</v>
      </c>
      <c r="K45" s="38">
        <v>788.36666666666656</v>
      </c>
      <c r="L45" s="38">
        <v>796.73333333333335</v>
      </c>
      <c r="M45" s="28">
        <v>780</v>
      </c>
      <c r="N45" s="28">
        <v>760.3</v>
      </c>
      <c r="O45" s="39">
        <v>46943300</v>
      </c>
      <c r="P45" s="40">
        <v>1.464035646085296E-2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44951</v>
      </c>
      <c r="E46" s="37">
        <v>80.95</v>
      </c>
      <c r="F46" s="37">
        <v>81.63333333333334</v>
      </c>
      <c r="G46" s="38">
        <v>79.716666666666683</v>
      </c>
      <c r="H46" s="38">
        <v>78.483333333333348</v>
      </c>
      <c r="I46" s="38">
        <v>76.566666666666691</v>
      </c>
      <c r="J46" s="38">
        <v>82.866666666666674</v>
      </c>
      <c r="K46" s="38">
        <v>84.783333333333331</v>
      </c>
      <c r="L46" s="38">
        <v>86.016666666666666</v>
      </c>
      <c r="M46" s="28">
        <v>83.55</v>
      </c>
      <c r="N46" s="28">
        <v>80.400000000000006</v>
      </c>
      <c r="O46" s="39">
        <v>92431500</v>
      </c>
      <c r="P46" s="40">
        <v>2.0164561362846216E-2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44951</v>
      </c>
      <c r="E47" s="37">
        <v>244.9</v>
      </c>
      <c r="F47" s="37">
        <v>246.69999999999996</v>
      </c>
      <c r="G47" s="38">
        <v>242.64999999999992</v>
      </c>
      <c r="H47" s="38">
        <v>240.39999999999995</v>
      </c>
      <c r="I47" s="38">
        <v>236.34999999999991</v>
      </c>
      <c r="J47" s="38">
        <v>248.94999999999993</v>
      </c>
      <c r="K47" s="38">
        <v>252.99999999999994</v>
      </c>
      <c r="L47" s="38">
        <v>255.24999999999994</v>
      </c>
      <c r="M47" s="28">
        <v>250.75</v>
      </c>
      <c r="N47" s="28">
        <v>244.45</v>
      </c>
      <c r="O47" s="39">
        <v>29601000</v>
      </c>
      <c r="P47" s="40">
        <v>-4.9553208773354993E-2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44951</v>
      </c>
      <c r="E48" s="37">
        <v>16860.400000000001</v>
      </c>
      <c r="F48" s="37">
        <v>16891.583333333332</v>
      </c>
      <c r="G48" s="38">
        <v>16698.816666666666</v>
      </c>
      <c r="H48" s="38">
        <v>16537.233333333334</v>
      </c>
      <c r="I48" s="38">
        <v>16344.466666666667</v>
      </c>
      <c r="J48" s="38">
        <v>17053.166666666664</v>
      </c>
      <c r="K48" s="38">
        <v>17245.933333333334</v>
      </c>
      <c r="L48" s="38">
        <v>17407.516666666663</v>
      </c>
      <c r="M48" s="28">
        <v>17084.349999999999</v>
      </c>
      <c r="N48" s="28">
        <v>16730</v>
      </c>
      <c r="O48" s="39">
        <v>160150</v>
      </c>
      <c r="P48" s="40">
        <v>1.6180203045685279E-2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44951</v>
      </c>
      <c r="E49" s="37">
        <v>346.8</v>
      </c>
      <c r="F49" s="37">
        <v>347.95</v>
      </c>
      <c r="G49" s="38">
        <v>345.15</v>
      </c>
      <c r="H49" s="38">
        <v>343.5</v>
      </c>
      <c r="I49" s="38">
        <v>340.7</v>
      </c>
      <c r="J49" s="38">
        <v>349.59999999999997</v>
      </c>
      <c r="K49" s="38">
        <v>352.40000000000003</v>
      </c>
      <c r="L49" s="38">
        <v>354.04999999999995</v>
      </c>
      <c r="M49" s="28">
        <v>350.75</v>
      </c>
      <c r="N49" s="28">
        <v>346.3</v>
      </c>
      <c r="O49" s="39">
        <v>15796800</v>
      </c>
      <c r="P49" s="40">
        <v>8.7356321839080452E-3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44951</v>
      </c>
      <c r="E50" s="37">
        <v>4325.3500000000004</v>
      </c>
      <c r="F50" s="37">
        <v>4339.4666666666672</v>
      </c>
      <c r="G50" s="38">
        <v>4307.3333333333339</v>
      </c>
      <c r="H50" s="38">
        <v>4289.3166666666666</v>
      </c>
      <c r="I50" s="38">
        <v>4257.1833333333334</v>
      </c>
      <c r="J50" s="38">
        <v>4357.4833333333345</v>
      </c>
      <c r="K50" s="38">
        <v>4389.6166666666677</v>
      </c>
      <c r="L50" s="38">
        <v>4407.633333333335</v>
      </c>
      <c r="M50" s="28">
        <v>4371.6000000000004</v>
      </c>
      <c r="N50" s="28">
        <v>4321.45</v>
      </c>
      <c r="O50" s="39">
        <v>1188200</v>
      </c>
      <c r="P50" s="40">
        <v>-1.5575807787903894E-2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44951</v>
      </c>
      <c r="E51" s="37">
        <v>291.8</v>
      </c>
      <c r="F51" s="37">
        <v>294.03333333333336</v>
      </c>
      <c r="G51" s="38">
        <v>288.86666666666673</v>
      </c>
      <c r="H51" s="38">
        <v>285.93333333333339</v>
      </c>
      <c r="I51" s="38">
        <v>280.76666666666677</v>
      </c>
      <c r="J51" s="38">
        <v>296.9666666666667</v>
      </c>
      <c r="K51" s="38">
        <v>302.13333333333333</v>
      </c>
      <c r="L51" s="38">
        <v>305.06666666666666</v>
      </c>
      <c r="M51" s="28">
        <v>299.2</v>
      </c>
      <c r="N51" s="28">
        <v>291.10000000000002</v>
      </c>
      <c r="O51" s="39">
        <v>8932000</v>
      </c>
      <c r="P51" s="40">
        <v>-2.5103689150840429E-2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44951</v>
      </c>
      <c r="E52" s="37">
        <v>319.3</v>
      </c>
      <c r="F52" s="37">
        <v>321.34999999999997</v>
      </c>
      <c r="G52" s="38">
        <v>316.19999999999993</v>
      </c>
      <c r="H52" s="38">
        <v>313.09999999999997</v>
      </c>
      <c r="I52" s="38">
        <v>307.94999999999993</v>
      </c>
      <c r="J52" s="38">
        <v>324.44999999999993</v>
      </c>
      <c r="K52" s="38">
        <v>329.59999999999991</v>
      </c>
      <c r="L52" s="38">
        <v>332.69999999999993</v>
      </c>
      <c r="M52" s="28">
        <v>326.5</v>
      </c>
      <c r="N52" s="28">
        <v>318.25</v>
      </c>
      <c r="O52" s="39">
        <v>45970200</v>
      </c>
      <c r="P52" s="40">
        <v>-1.5041073701261136E-2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44951</v>
      </c>
      <c r="E53" s="37">
        <v>519.9</v>
      </c>
      <c r="F53" s="37">
        <v>523.16666666666663</v>
      </c>
      <c r="G53" s="38">
        <v>513.23333333333323</v>
      </c>
      <c r="H53" s="38">
        <v>506.56666666666661</v>
      </c>
      <c r="I53" s="38">
        <v>496.63333333333321</v>
      </c>
      <c r="J53" s="38">
        <v>529.83333333333326</v>
      </c>
      <c r="K53" s="38">
        <v>539.76666666666665</v>
      </c>
      <c r="L53" s="38">
        <v>546.43333333333328</v>
      </c>
      <c r="M53" s="28">
        <v>533.1</v>
      </c>
      <c r="N53" s="28">
        <v>516.5</v>
      </c>
      <c r="O53" s="39">
        <v>3891225</v>
      </c>
      <c r="P53" s="40">
        <v>-3.5990338164251207E-2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44951</v>
      </c>
      <c r="E54" s="37">
        <v>303.05</v>
      </c>
      <c r="F54" s="37">
        <v>305.03333333333336</v>
      </c>
      <c r="G54" s="38">
        <v>299.9666666666667</v>
      </c>
      <c r="H54" s="38">
        <v>296.88333333333333</v>
      </c>
      <c r="I54" s="38">
        <v>291.81666666666666</v>
      </c>
      <c r="J54" s="38">
        <v>308.11666666666673</v>
      </c>
      <c r="K54" s="38">
        <v>313.18333333333345</v>
      </c>
      <c r="L54" s="38">
        <v>316.26666666666677</v>
      </c>
      <c r="M54" s="28">
        <v>310.10000000000002</v>
      </c>
      <c r="N54" s="28">
        <v>301.95</v>
      </c>
      <c r="O54" s="39">
        <v>7903500</v>
      </c>
      <c r="P54" s="40">
        <v>1.3074408767544702E-2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44951</v>
      </c>
      <c r="E55" s="37">
        <v>705.75</v>
      </c>
      <c r="F55" s="37">
        <v>706.41666666666663</v>
      </c>
      <c r="G55" s="38">
        <v>702.08333333333326</v>
      </c>
      <c r="H55" s="38">
        <v>698.41666666666663</v>
      </c>
      <c r="I55" s="38">
        <v>694.08333333333326</v>
      </c>
      <c r="J55" s="38">
        <v>710.08333333333326</v>
      </c>
      <c r="K55" s="38">
        <v>714.41666666666652</v>
      </c>
      <c r="L55" s="38">
        <v>718.08333333333326</v>
      </c>
      <c r="M55" s="28">
        <v>710.75</v>
      </c>
      <c r="N55" s="28">
        <v>702.75</v>
      </c>
      <c r="O55" s="39">
        <v>8660000</v>
      </c>
      <c r="P55" s="40">
        <v>4.4947078439901405E-3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44951</v>
      </c>
      <c r="E56" s="37">
        <v>1055</v>
      </c>
      <c r="F56" s="37">
        <v>1058.4166666666667</v>
      </c>
      <c r="G56" s="38">
        <v>1048.1333333333334</v>
      </c>
      <c r="H56" s="38">
        <v>1041.2666666666667</v>
      </c>
      <c r="I56" s="38">
        <v>1030.9833333333333</v>
      </c>
      <c r="J56" s="38">
        <v>1065.2833333333335</v>
      </c>
      <c r="K56" s="38">
        <v>1075.5666666666668</v>
      </c>
      <c r="L56" s="38">
        <v>1082.4333333333336</v>
      </c>
      <c r="M56" s="28">
        <v>1068.7</v>
      </c>
      <c r="N56" s="28">
        <v>1051.55</v>
      </c>
      <c r="O56" s="39">
        <v>9356100</v>
      </c>
      <c r="P56" s="40">
        <v>4.2061825816260043E-2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44951</v>
      </c>
      <c r="E57" s="37">
        <v>227.3</v>
      </c>
      <c r="F57" s="37">
        <v>226.48333333333335</v>
      </c>
      <c r="G57" s="38">
        <v>223.76666666666671</v>
      </c>
      <c r="H57" s="38">
        <v>220.23333333333335</v>
      </c>
      <c r="I57" s="38">
        <v>217.51666666666671</v>
      </c>
      <c r="J57" s="38">
        <v>230.01666666666671</v>
      </c>
      <c r="K57" s="38">
        <v>232.73333333333335</v>
      </c>
      <c r="L57" s="38">
        <v>236.26666666666671</v>
      </c>
      <c r="M57" s="28">
        <v>229.2</v>
      </c>
      <c r="N57" s="28">
        <v>222.95</v>
      </c>
      <c r="O57" s="39">
        <v>27900600</v>
      </c>
      <c r="P57" s="40">
        <v>-8.068087461942984E-2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44951</v>
      </c>
      <c r="E58" s="37">
        <v>4114.25</v>
      </c>
      <c r="F58" s="37">
        <v>4133.55</v>
      </c>
      <c r="G58" s="38">
        <v>4014.6000000000004</v>
      </c>
      <c r="H58" s="38">
        <v>3914.9500000000003</v>
      </c>
      <c r="I58" s="38">
        <v>3796.0000000000005</v>
      </c>
      <c r="J58" s="38">
        <v>4233.2000000000007</v>
      </c>
      <c r="K58" s="38">
        <v>4352.1499999999996</v>
      </c>
      <c r="L58" s="38">
        <v>4451.8</v>
      </c>
      <c r="M58" s="28">
        <v>4252.5</v>
      </c>
      <c r="N58" s="28">
        <v>4033.9</v>
      </c>
      <c r="O58" s="39">
        <v>1020450</v>
      </c>
      <c r="P58" s="40">
        <v>0.1359158457171481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44951</v>
      </c>
      <c r="E59" s="37">
        <v>1503</v>
      </c>
      <c r="F59" s="37">
        <v>1502.8500000000001</v>
      </c>
      <c r="G59" s="38">
        <v>1495.7000000000003</v>
      </c>
      <c r="H59" s="38">
        <v>1488.4</v>
      </c>
      <c r="I59" s="38">
        <v>1481.2500000000002</v>
      </c>
      <c r="J59" s="38">
        <v>1510.1500000000003</v>
      </c>
      <c r="K59" s="38">
        <v>1517.3000000000004</v>
      </c>
      <c r="L59" s="38">
        <v>1524.6000000000004</v>
      </c>
      <c r="M59" s="28">
        <v>1510</v>
      </c>
      <c r="N59" s="28">
        <v>1495.55</v>
      </c>
      <c r="O59" s="39">
        <v>2356550</v>
      </c>
      <c r="P59" s="40">
        <v>-5.0243830353184568E-3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44951</v>
      </c>
      <c r="E60" s="37">
        <v>706.1</v>
      </c>
      <c r="F60" s="37">
        <v>709.18333333333339</v>
      </c>
      <c r="G60" s="38">
        <v>700.46666666666681</v>
      </c>
      <c r="H60" s="38">
        <v>694.83333333333337</v>
      </c>
      <c r="I60" s="38">
        <v>686.11666666666679</v>
      </c>
      <c r="J60" s="38">
        <v>714.81666666666683</v>
      </c>
      <c r="K60" s="38">
        <v>723.53333333333353</v>
      </c>
      <c r="L60" s="38">
        <v>729.16666666666686</v>
      </c>
      <c r="M60" s="28">
        <v>717.9</v>
      </c>
      <c r="N60" s="28">
        <v>703.55</v>
      </c>
      <c r="O60" s="39">
        <v>7420000</v>
      </c>
      <c r="P60" s="40">
        <v>2.9411764705882353E-2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44951</v>
      </c>
      <c r="E61" s="37">
        <v>865.65</v>
      </c>
      <c r="F61" s="37">
        <v>869.18333333333339</v>
      </c>
      <c r="G61" s="38">
        <v>856.16666666666674</v>
      </c>
      <c r="H61" s="38">
        <v>846.68333333333339</v>
      </c>
      <c r="I61" s="38">
        <v>833.66666666666674</v>
      </c>
      <c r="J61" s="38">
        <v>878.66666666666674</v>
      </c>
      <c r="K61" s="38">
        <v>891.68333333333339</v>
      </c>
      <c r="L61" s="38">
        <v>901.16666666666674</v>
      </c>
      <c r="M61" s="28">
        <v>882.2</v>
      </c>
      <c r="N61" s="28">
        <v>859.7</v>
      </c>
      <c r="O61" s="39">
        <v>2888200</v>
      </c>
      <c r="P61" s="40">
        <v>6.0960741282613997E-3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44951</v>
      </c>
      <c r="E62" s="37">
        <v>324.45</v>
      </c>
      <c r="F62" s="37">
        <v>325.31666666666666</v>
      </c>
      <c r="G62" s="38">
        <v>322.68333333333334</v>
      </c>
      <c r="H62" s="38">
        <v>320.91666666666669</v>
      </c>
      <c r="I62" s="38">
        <v>318.28333333333336</v>
      </c>
      <c r="J62" s="38">
        <v>327.08333333333331</v>
      </c>
      <c r="K62" s="38">
        <v>329.71666666666664</v>
      </c>
      <c r="L62" s="38">
        <v>331.48333333333329</v>
      </c>
      <c r="M62" s="28">
        <v>327.95</v>
      </c>
      <c r="N62" s="28">
        <v>323.55</v>
      </c>
      <c r="O62" s="39">
        <v>5737500</v>
      </c>
      <c r="P62" s="40">
        <v>-5.1103944430662365E-2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44951</v>
      </c>
      <c r="E63" s="37">
        <v>159.5</v>
      </c>
      <c r="F63" s="37">
        <v>159.73333333333332</v>
      </c>
      <c r="G63" s="38">
        <v>158.26666666666665</v>
      </c>
      <c r="H63" s="38">
        <v>157.03333333333333</v>
      </c>
      <c r="I63" s="38">
        <v>155.56666666666666</v>
      </c>
      <c r="J63" s="38">
        <v>160.96666666666664</v>
      </c>
      <c r="K63" s="38">
        <v>162.43333333333328</v>
      </c>
      <c r="L63" s="38">
        <v>163.66666666666663</v>
      </c>
      <c r="M63" s="28">
        <v>161.19999999999999</v>
      </c>
      <c r="N63" s="28">
        <v>158.5</v>
      </c>
      <c r="O63" s="39">
        <v>13985000</v>
      </c>
      <c r="P63" s="40">
        <v>2.3043160204828092E-2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44951</v>
      </c>
      <c r="E64" s="37">
        <v>1446.35</v>
      </c>
      <c r="F64" s="37">
        <v>1450.4666666666665</v>
      </c>
      <c r="G64" s="38">
        <v>1435.9333333333329</v>
      </c>
      <c r="H64" s="38">
        <v>1425.5166666666664</v>
      </c>
      <c r="I64" s="38">
        <v>1410.9833333333329</v>
      </c>
      <c r="J64" s="38">
        <v>1460.883333333333</v>
      </c>
      <c r="K64" s="38">
        <v>1475.4166666666663</v>
      </c>
      <c r="L64" s="38">
        <v>1485.833333333333</v>
      </c>
      <c r="M64" s="28">
        <v>1465</v>
      </c>
      <c r="N64" s="28">
        <v>1440.05</v>
      </c>
      <c r="O64" s="39">
        <v>1810800</v>
      </c>
      <c r="P64" s="40">
        <v>-5.8346333853354138E-2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44951</v>
      </c>
      <c r="E65" s="37">
        <v>567.04999999999995</v>
      </c>
      <c r="F65" s="37">
        <v>562.68333333333339</v>
      </c>
      <c r="G65" s="38">
        <v>556.01666666666677</v>
      </c>
      <c r="H65" s="38">
        <v>544.98333333333335</v>
      </c>
      <c r="I65" s="38">
        <v>538.31666666666672</v>
      </c>
      <c r="J65" s="38">
        <v>573.71666666666681</v>
      </c>
      <c r="K65" s="38">
        <v>580.38333333333333</v>
      </c>
      <c r="L65" s="38">
        <v>591.41666666666686</v>
      </c>
      <c r="M65" s="28">
        <v>569.35</v>
      </c>
      <c r="N65" s="28">
        <v>551.65</v>
      </c>
      <c r="O65" s="39">
        <v>10756250</v>
      </c>
      <c r="P65" s="40">
        <v>-3.0640982313844767E-2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44951</v>
      </c>
      <c r="E66" s="37">
        <v>1845.25</v>
      </c>
      <c r="F66" s="37">
        <v>1857.3166666666666</v>
      </c>
      <c r="G66" s="38">
        <v>1824.9833333333331</v>
      </c>
      <c r="H66" s="38">
        <v>1804.7166666666665</v>
      </c>
      <c r="I66" s="38">
        <v>1772.383333333333</v>
      </c>
      <c r="J66" s="38">
        <v>1877.5833333333333</v>
      </c>
      <c r="K66" s="38">
        <v>1909.9166666666667</v>
      </c>
      <c r="L66" s="38">
        <v>1930.1833333333334</v>
      </c>
      <c r="M66" s="28">
        <v>1889.65</v>
      </c>
      <c r="N66" s="28">
        <v>1837.05</v>
      </c>
      <c r="O66" s="39">
        <v>1453500</v>
      </c>
      <c r="P66" s="40">
        <v>0.12152777777777778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44951</v>
      </c>
      <c r="E67" s="37">
        <v>1883.45</v>
      </c>
      <c r="F67" s="37">
        <v>1899.6833333333334</v>
      </c>
      <c r="G67" s="38">
        <v>1864.7166666666667</v>
      </c>
      <c r="H67" s="38">
        <v>1845.9833333333333</v>
      </c>
      <c r="I67" s="38">
        <v>1811.0166666666667</v>
      </c>
      <c r="J67" s="38">
        <v>1918.4166666666667</v>
      </c>
      <c r="K67" s="38">
        <v>1953.3833333333334</v>
      </c>
      <c r="L67" s="38">
        <v>1972.1166666666668</v>
      </c>
      <c r="M67" s="28">
        <v>1934.65</v>
      </c>
      <c r="N67" s="28">
        <v>1880.95</v>
      </c>
      <c r="O67" s="39">
        <v>1608250</v>
      </c>
      <c r="P67" s="40">
        <v>2.0787051729609648E-2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44951</v>
      </c>
      <c r="E68" s="37">
        <v>202.4</v>
      </c>
      <c r="F68" s="37">
        <v>201.45000000000002</v>
      </c>
      <c r="G68" s="38">
        <v>198.95000000000005</v>
      </c>
      <c r="H68" s="38">
        <v>195.50000000000003</v>
      </c>
      <c r="I68" s="38">
        <v>193.00000000000006</v>
      </c>
      <c r="J68" s="38">
        <v>204.90000000000003</v>
      </c>
      <c r="K68" s="38">
        <v>207.39999999999998</v>
      </c>
      <c r="L68" s="38">
        <v>210.85000000000002</v>
      </c>
      <c r="M68" s="28">
        <v>203.95</v>
      </c>
      <c r="N68" s="28">
        <v>198</v>
      </c>
      <c r="O68" s="39">
        <v>18785200</v>
      </c>
      <c r="P68" s="40">
        <v>-5.8914293729835879E-2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44951</v>
      </c>
      <c r="E69" s="37">
        <v>3351.9</v>
      </c>
      <c r="F69" s="37">
        <v>3368.4500000000003</v>
      </c>
      <c r="G69" s="38">
        <v>3328.4500000000007</v>
      </c>
      <c r="H69" s="38">
        <v>3305.0000000000005</v>
      </c>
      <c r="I69" s="38">
        <v>3265.0000000000009</v>
      </c>
      <c r="J69" s="38">
        <v>3391.9000000000005</v>
      </c>
      <c r="K69" s="38">
        <v>3431.8999999999996</v>
      </c>
      <c r="L69" s="38">
        <v>3455.3500000000004</v>
      </c>
      <c r="M69" s="28">
        <v>3408.45</v>
      </c>
      <c r="N69" s="28">
        <v>3345</v>
      </c>
      <c r="O69" s="39">
        <v>2676300</v>
      </c>
      <c r="P69" s="40">
        <v>4.5605540228590737E-3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44951</v>
      </c>
      <c r="E70" s="37">
        <v>3519</v>
      </c>
      <c r="F70" s="37">
        <v>3533.3333333333335</v>
      </c>
      <c r="G70" s="38">
        <v>3486.666666666667</v>
      </c>
      <c r="H70" s="38">
        <v>3454.3333333333335</v>
      </c>
      <c r="I70" s="38">
        <v>3407.666666666667</v>
      </c>
      <c r="J70" s="38">
        <v>3565.666666666667</v>
      </c>
      <c r="K70" s="38">
        <v>3612.3333333333339</v>
      </c>
      <c r="L70" s="38">
        <v>3644.666666666667</v>
      </c>
      <c r="M70" s="28">
        <v>3580</v>
      </c>
      <c r="N70" s="28">
        <v>3501</v>
      </c>
      <c r="O70" s="39">
        <v>732750</v>
      </c>
      <c r="P70" s="40">
        <v>1.9300991131977047E-2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44951</v>
      </c>
      <c r="E71" s="37">
        <v>369.55</v>
      </c>
      <c r="F71" s="37">
        <v>371.36666666666662</v>
      </c>
      <c r="G71" s="38">
        <v>366.43333333333322</v>
      </c>
      <c r="H71" s="38">
        <v>363.31666666666661</v>
      </c>
      <c r="I71" s="38">
        <v>358.38333333333321</v>
      </c>
      <c r="J71" s="38">
        <v>374.48333333333323</v>
      </c>
      <c r="K71" s="38">
        <v>379.41666666666663</v>
      </c>
      <c r="L71" s="38">
        <v>382.53333333333325</v>
      </c>
      <c r="M71" s="28">
        <v>376.3</v>
      </c>
      <c r="N71" s="28">
        <v>368.25</v>
      </c>
      <c r="O71" s="39">
        <v>44053350</v>
      </c>
      <c r="P71" s="40">
        <v>1.1095963038703326E-2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44951</v>
      </c>
      <c r="E72" s="37">
        <v>4354.8999999999996</v>
      </c>
      <c r="F72" s="37">
        <v>4353.9666666666662</v>
      </c>
      <c r="G72" s="38">
        <v>4326.9333333333325</v>
      </c>
      <c r="H72" s="38">
        <v>4298.9666666666662</v>
      </c>
      <c r="I72" s="38">
        <v>4271.9333333333325</v>
      </c>
      <c r="J72" s="38">
        <v>4381.9333333333325</v>
      </c>
      <c r="K72" s="38">
        <v>4408.9666666666672</v>
      </c>
      <c r="L72" s="38">
        <v>4436.9333333333325</v>
      </c>
      <c r="M72" s="28">
        <v>4381</v>
      </c>
      <c r="N72" s="28">
        <v>4326</v>
      </c>
      <c r="O72" s="39">
        <v>2241875</v>
      </c>
      <c r="P72" s="40">
        <v>1.3849632560768797E-2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44951</v>
      </c>
      <c r="E73" s="37">
        <v>3159.1</v>
      </c>
      <c r="F73" s="37">
        <v>3170</v>
      </c>
      <c r="G73" s="38">
        <v>3137.2</v>
      </c>
      <c r="H73" s="38">
        <v>3115.2999999999997</v>
      </c>
      <c r="I73" s="38">
        <v>3082.4999999999995</v>
      </c>
      <c r="J73" s="38">
        <v>3191.9</v>
      </c>
      <c r="K73" s="38">
        <v>3224.7000000000003</v>
      </c>
      <c r="L73" s="38">
        <v>3246.6000000000004</v>
      </c>
      <c r="M73" s="28">
        <v>3202.8</v>
      </c>
      <c r="N73" s="28">
        <v>3148.1</v>
      </c>
      <c r="O73" s="39">
        <v>3246425</v>
      </c>
      <c r="P73" s="40">
        <v>-9.3981951193463989E-3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44951</v>
      </c>
      <c r="E74" s="37">
        <v>2095.0500000000002</v>
      </c>
      <c r="F74" s="37">
        <v>2092.7833333333333</v>
      </c>
      <c r="G74" s="38">
        <v>2078.4666666666667</v>
      </c>
      <c r="H74" s="38">
        <v>2061.8833333333332</v>
      </c>
      <c r="I74" s="38">
        <v>2047.5666666666666</v>
      </c>
      <c r="J74" s="38">
        <v>2109.3666666666668</v>
      </c>
      <c r="K74" s="38">
        <v>2123.6833333333334</v>
      </c>
      <c r="L74" s="38">
        <v>2140.2666666666669</v>
      </c>
      <c r="M74" s="28">
        <v>2107.1</v>
      </c>
      <c r="N74" s="28">
        <v>2076.1999999999998</v>
      </c>
      <c r="O74" s="39">
        <v>762850</v>
      </c>
      <c r="P74" s="40">
        <v>6.5312046444121917E-3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44951</v>
      </c>
      <c r="E75" s="37">
        <v>186.5</v>
      </c>
      <c r="F75" s="37">
        <v>187.78333333333333</v>
      </c>
      <c r="G75" s="38">
        <v>184.26666666666665</v>
      </c>
      <c r="H75" s="38">
        <v>182.03333333333333</v>
      </c>
      <c r="I75" s="38">
        <v>178.51666666666665</v>
      </c>
      <c r="J75" s="38">
        <v>190.01666666666665</v>
      </c>
      <c r="K75" s="38">
        <v>193.53333333333336</v>
      </c>
      <c r="L75" s="38">
        <v>195.76666666666665</v>
      </c>
      <c r="M75" s="28">
        <v>191.3</v>
      </c>
      <c r="N75" s="28">
        <v>185.55</v>
      </c>
      <c r="O75" s="39">
        <v>31017600</v>
      </c>
      <c r="P75" s="40">
        <v>-6.6866497578971637E-3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44951</v>
      </c>
      <c r="E76" s="37">
        <v>134.15</v>
      </c>
      <c r="F76" s="37">
        <v>134.95000000000002</v>
      </c>
      <c r="G76" s="38">
        <v>132.80000000000004</v>
      </c>
      <c r="H76" s="38">
        <v>131.45000000000002</v>
      </c>
      <c r="I76" s="38">
        <v>129.30000000000004</v>
      </c>
      <c r="J76" s="38">
        <v>136.30000000000004</v>
      </c>
      <c r="K76" s="38">
        <v>138.45000000000002</v>
      </c>
      <c r="L76" s="38">
        <v>139.80000000000004</v>
      </c>
      <c r="M76" s="28">
        <v>137.1</v>
      </c>
      <c r="N76" s="28">
        <v>133.6</v>
      </c>
      <c r="O76" s="39">
        <v>91660000</v>
      </c>
      <c r="P76" s="40">
        <v>-1.6048521281734743E-2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44951</v>
      </c>
      <c r="E77" s="37">
        <v>102.75</v>
      </c>
      <c r="F77" s="37">
        <v>103.38333333333333</v>
      </c>
      <c r="G77" s="38">
        <v>101.81666666666665</v>
      </c>
      <c r="H77" s="38">
        <v>100.88333333333333</v>
      </c>
      <c r="I77" s="38">
        <v>99.316666666666649</v>
      </c>
      <c r="J77" s="38">
        <v>104.31666666666665</v>
      </c>
      <c r="K77" s="38">
        <v>105.88333333333331</v>
      </c>
      <c r="L77" s="38">
        <v>106.81666666666665</v>
      </c>
      <c r="M77" s="28">
        <v>104.95</v>
      </c>
      <c r="N77" s="28">
        <v>102.45</v>
      </c>
      <c r="O77" s="39">
        <v>17544800</v>
      </c>
      <c r="P77" s="40">
        <v>7.7658303464755076E-3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44951</v>
      </c>
      <c r="E78" s="37">
        <v>99.1</v>
      </c>
      <c r="F78" s="37">
        <v>98.733333333333348</v>
      </c>
      <c r="G78" s="38">
        <v>98.016666666666694</v>
      </c>
      <c r="H78" s="38">
        <v>96.933333333333351</v>
      </c>
      <c r="I78" s="38">
        <v>96.216666666666697</v>
      </c>
      <c r="J78" s="38">
        <v>99.816666666666691</v>
      </c>
      <c r="K78" s="38">
        <v>100.53333333333333</v>
      </c>
      <c r="L78" s="38">
        <v>101.61666666666669</v>
      </c>
      <c r="M78" s="28">
        <v>99.45</v>
      </c>
      <c r="N78" s="28">
        <v>97.65</v>
      </c>
      <c r="O78" s="39">
        <v>51011250</v>
      </c>
      <c r="P78" s="40">
        <v>1.6964611455673111E-2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44951</v>
      </c>
      <c r="E79" s="37">
        <v>417.55</v>
      </c>
      <c r="F79" s="37">
        <v>420.0333333333333</v>
      </c>
      <c r="G79" s="38">
        <v>414.26666666666659</v>
      </c>
      <c r="H79" s="38">
        <v>410.98333333333329</v>
      </c>
      <c r="I79" s="38">
        <v>405.21666666666658</v>
      </c>
      <c r="J79" s="38">
        <v>423.31666666666661</v>
      </c>
      <c r="K79" s="38">
        <v>429.08333333333326</v>
      </c>
      <c r="L79" s="38">
        <v>432.36666666666662</v>
      </c>
      <c r="M79" s="28">
        <v>425.8</v>
      </c>
      <c r="N79" s="28">
        <v>416.75</v>
      </c>
      <c r="O79" s="39">
        <v>5417200</v>
      </c>
      <c r="P79" s="40">
        <v>-2.5560772039645279E-2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44951</v>
      </c>
      <c r="E80" s="37">
        <v>39.75</v>
      </c>
      <c r="F80" s="37">
        <v>39.916666666666664</v>
      </c>
      <c r="G80" s="38">
        <v>39.43333333333333</v>
      </c>
      <c r="H80" s="38">
        <v>39.116666666666667</v>
      </c>
      <c r="I80" s="38">
        <v>38.633333333333333</v>
      </c>
      <c r="J80" s="38">
        <v>40.233333333333327</v>
      </c>
      <c r="K80" s="38">
        <v>40.716666666666661</v>
      </c>
      <c r="L80" s="38">
        <v>41.033333333333324</v>
      </c>
      <c r="M80" s="28">
        <v>40.4</v>
      </c>
      <c r="N80" s="28">
        <v>39.6</v>
      </c>
      <c r="O80" s="39">
        <v>147262500</v>
      </c>
      <c r="P80" s="40">
        <v>-1.6824395373291272E-2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44951</v>
      </c>
      <c r="E81" s="37">
        <v>564.79999999999995</v>
      </c>
      <c r="F81" s="37">
        <v>563.41666666666663</v>
      </c>
      <c r="G81" s="38">
        <v>558.88333333333321</v>
      </c>
      <c r="H81" s="38">
        <v>552.96666666666658</v>
      </c>
      <c r="I81" s="38">
        <v>548.43333333333317</v>
      </c>
      <c r="J81" s="38">
        <v>569.33333333333326</v>
      </c>
      <c r="K81" s="38">
        <v>573.86666666666679</v>
      </c>
      <c r="L81" s="38">
        <v>579.7833333333333</v>
      </c>
      <c r="M81" s="28">
        <v>567.95000000000005</v>
      </c>
      <c r="N81" s="28">
        <v>557.5</v>
      </c>
      <c r="O81" s="39">
        <v>8281000</v>
      </c>
      <c r="P81" s="40">
        <v>-1.5912250888305269E-2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44951</v>
      </c>
      <c r="E82" s="37">
        <v>934.7</v>
      </c>
      <c r="F82" s="37">
        <v>938.18333333333339</v>
      </c>
      <c r="G82" s="38">
        <v>926.96666666666681</v>
      </c>
      <c r="H82" s="38">
        <v>919.23333333333346</v>
      </c>
      <c r="I82" s="38">
        <v>908.01666666666688</v>
      </c>
      <c r="J82" s="38">
        <v>945.91666666666674</v>
      </c>
      <c r="K82" s="38">
        <v>957.13333333333344</v>
      </c>
      <c r="L82" s="38">
        <v>964.86666666666667</v>
      </c>
      <c r="M82" s="28">
        <v>949.4</v>
      </c>
      <c r="N82" s="28">
        <v>930.45</v>
      </c>
      <c r="O82" s="39">
        <v>5846000</v>
      </c>
      <c r="P82" s="40">
        <v>6.893399158895594E-2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44951</v>
      </c>
      <c r="E83" s="37">
        <v>1231.75</v>
      </c>
      <c r="F83" s="37">
        <v>1241</v>
      </c>
      <c r="G83" s="38">
        <v>1219.5</v>
      </c>
      <c r="H83" s="38">
        <v>1207.25</v>
      </c>
      <c r="I83" s="38">
        <v>1185.75</v>
      </c>
      <c r="J83" s="38">
        <v>1253.25</v>
      </c>
      <c r="K83" s="38">
        <v>1274.75</v>
      </c>
      <c r="L83" s="38">
        <v>1287</v>
      </c>
      <c r="M83" s="28">
        <v>1262.5</v>
      </c>
      <c r="N83" s="28">
        <v>1228.75</v>
      </c>
      <c r="O83" s="39">
        <v>4071500</v>
      </c>
      <c r="P83" s="40">
        <v>5.4575986565911002E-3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44951</v>
      </c>
      <c r="E84" s="37">
        <v>313.60000000000002</v>
      </c>
      <c r="F84" s="37">
        <v>312.98333333333335</v>
      </c>
      <c r="G84" s="38">
        <v>308.9666666666667</v>
      </c>
      <c r="H84" s="38">
        <v>304.33333333333337</v>
      </c>
      <c r="I84" s="38">
        <v>300.31666666666672</v>
      </c>
      <c r="J84" s="38">
        <v>317.61666666666667</v>
      </c>
      <c r="K84" s="38">
        <v>321.63333333333333</v>
      </c>
      <c r="L84" s="38">
        <v>326.26666666666665</v>
      </c>
      <c r="M84" s="28">
        <v>317</v>
      </c>
      <c r="N84" s="28">
        <v>308.35000000000002</v>
      </c>
      <c r="O84" s="39">
        <v>8312000</v>
      </c>
      <c r="P84" s="40">
        <v>-2.0042442820089601E-2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44951</v>
      </c>
      <c r="E85" s="37">
        <v>1657.75</v>
      </c>
      <c r="F85" s="37">
        <v>1666.6499999999999</v>
      </c>
      <c r="G85" s="38">
        <v>1645.3999999999996</v>
      </c>
      <c r="H85" s="38">
        <v>1633.0499999999997</v>
      </c>
      <c r="I85" s="38">
        <v>1611.7999999999995</v>
      </c>
      <c r="J85" s="38">
        <v>1678.9999999999998</v>
      </c>
      <c r="K85" s="38">
        <v>1700.2500000000002</v>
      </c>
      <c r="L85" s="38">
        <v>1712.6</v>
      </c>
      <c r="M85" s="28">
        <v>1687.9</v>
      </c>
      <c r="N85" s="28">
        <v>1654.3</v>
      </c>
      <c r="O85" s="39">
        <v>8757100</v>
      </c>
      <c r="P85" s="40">
        <v>3.0467899891186072E-3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44951</v>
      </c>
      <c r="E86" s="37">
        <v>460.2</v>
      </c>
      <c r="F86" s="37">
        <v>458.90000000000003</v>
      </c>
      <c r="G86" s="38">
        <v>453.00000000000006</v>
      </c>
      <c r="H86" s="38">
        <v>445.8</v>
      </c>
      <c r="I86" s="38">
        <v>439.90000000000003</v>
      </c>
      <c r="J86" s="38">
        <v>466.10000000000008</v>
      </c>
      <c r="K86" s="38">
        <v>472.00000000000006</v>
      </c>
      <c r="L86" s="38">
        <v>479.2000000000001</v>
      </c>
      <c r="M86" s="28">
        <v>464.8</v>
      </c>
      <c r="N86" s="28">
        <v>451.7</v>
      </c>
      <c r="O86" s="39">
        <v>6898750</v>
      </c>
      <c r="P86" s="40">
        <v>6.6885752947999227E-2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44951</v>
      </c>
      <c r="E87" s="37">
        <v>2510.3000000000002</v>
      </c>
      <c r="F87" s="37">
        <v>2495.0333333333333</v>
      </c>
      <c r="G87" s="38">
        <v>2465.3166666666666</v>
      </c>
      <c r="H87" s="38">
        <v>2420.3333333333335</v>
      </c>
      <c r="I87" s="38">
        <v>2390.6166666666668</v>
      </c>
      <c r="J87" s="38">
        <v>2540.0166666666664</v>
      </c>
      <c r="K87" s="38">
        <v>2569.7333333333327</v>
      </c>
      <c r="L87" s="38">
        <v>2614.7166666666662</v>
      </c>
      <c r="M87" s="28">
        <v>2524.75</v>
      </c>
      <c r="N87" s="28">
        <v>2450.0500000000002</v>
      </c>
      <c r="O87" s="39">
        <v>3836400</v>
      </c>
      <c r="P87" s="40">
        <v>-2.2249407447052526E-2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44951</v>
      </c>
      <c r="E88" s="37">
        <v>1149.9000000000001</v>
      </c>
      <c r="F88" s="37">
        <v>1163.9333333333334</v>
      </c>
      <c r="G88" s="38">
        <v>1118.8666666666668</v>
      </c>
      <c r="H88" s="38">
        <v>1087.8333333333335</v>
      </c>
      <c r="I88" s="38">
        <v>1042.7666666666669</v>
      </c>
      <c r="J88" s="38">
        <v>1194.9666666666667</v>
      </c>
      <c r="K88" s="38">
        <v>1240.0333333333333</v>
      </c>
      <c r="L88" s="38">
        <v>1271.0666666666666</v>
      </c>
      <c r="M88" s="28">
        <v>1209</v>
      </c>
      <c r="N88" s="28">
        <v>1132.9000000000001</v>
      </c>
      <c r="O88" s="39">
        <v>5026000</v>
      </c>
      <c r="P88" s="40">
        <v>3.5434693036670788E-2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44951</v>
      </c>
      <c r="E89" s="37">
        <v>1109</v>
      </c>
      <c r="F89" s="37">
        <v>1111.5</v>
      </c>
      <c r="G89" s="38">
        <v>1104.45</v>
      </c>
      <c r="H89" s="38">
        <v>1099.9000000000001</v>
      </c>
      <c r="I89" s="38">
        <v>1092.8500000000001</v>
      </c>
      <c r="J89" s="38">
        <v>1116.05</v>
      </c>
      <c r="K89" s="38">
        <v>1123.1000000000001</v>
      </c>
      <c r="L89" s="38">
        <v>1127.6499999999999</v>
      </c>
      <c r="M89" s="28">
        <v>1118.55</v>
      </c>
      <c r="N89" s="28">
        <v>1106.95</v>
      </c>
      <c r="O89" s="39">
        <v>10787000</v>
      </c>
      <c r="P89" s="40">
        <v>3.1459170013386883E-2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44951</v>
      </c>
      <c r="E90" s="37">
        <v>2715.8</v>
      </c>
      <c r="F90" s="37">
        <v>2711.5333333333333</v>
      </c>
      <c r="G90" s="38">
        <v>2693.3166666666666</v>
      </c>
      <c r="H90" s="38">
        <v>2670.8333333333335</v>
      </c>
      <c r="I90" s="38">
        <v>2652.6166666666668</v>
      </c>
      <c r="J90" s="38">
        <v>2734.0166666666664</v>
      </c>
      <c r="K90" s="38">
        <v>2752.2333333333327</v>
      </c>
      <c r="L90" s="38">
        <v>2774.7166666666662</v>
      </c>
      <c r="M90" s="28">
        <v>2729.75</v>
      </c>
      <c r="N90" s="28">
        <v>2689.05</v>
      </c>
      <c r="O90" s="39">
        <v>18768900</v>
      </c>
      <c r="P90" s="40">
        <v>1.1331673725388769E-2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44951</v>
      </c>
      <c r="E91" s="37">
        <v>2020.05</v>
      </c>
      <c r="F91" s="37">
        <v>2029.6666666666667</v>
      </c>
      <c r="G91" s="38">
        <v>2005.3833333333337</v>
      </c>
      <c r="H91" s="38">
        <v>1990.7166666666669</v>
      </c>
      <c r="I91" s="38">
        <v>1966.4333333333338</v>
      </c>
      <c r="J91" s="38">
        <v>2044.3333333333335</v>
      </c>
      <c r="K91" s="38">
        <v>2068.6166666666668</v>
      </c>
      <c r="L91" s="38">
        <v>2083.2833333333333</v>
      </c>
      <c r="M91" s="28">
        <v>2053.9499999999998</v>
      </c>
      <c r="N91" s="28">
        <v>2015</v>
      </c>
      <c r="O91" s="39">
        <v>2155500</v>
      </c>
      <c r="P91" s="40">
        <v>1.7705382436260624E-2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44951</v>
      </c>
      <c r="E92" s="37">
        <v>1657.05</v>
      </c>
      <c r="F92" s="37">
        <v>1654.3166666666666</v>
      </c>
      <c r="G92" s="38">
        <v>1642.9833333333331</v>
      </c>
      <c r="H92" s="38">
        <v>1628.9166666666665</v>
      </c>
      <c r="I92" s="38">
        <v>1617.583333333333</v>
      </c>
      <c r="J92" s="38">
        <v>1668.3833333333332</v>
      </c>
      <c r="K92" s="38">
        <v>1679.7166666666667</v>
      </c>
      <c r="L92" s="38">
        <v>1693.7833333333333</v>
      </c>
      <c r="M92" s="28">
        <v>1665.65</v>
      </c>
      <c r="N92" s="28">
        <v>1640.25</v>
      </c>
      <c r="O92" s="39">
        <v>62728050</v>
      </c>
      <c r="P92" s="40">
        <v>1.8576238490323388E-2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44951</v>
      </c>
      <c r="E93" s="37">
        <v>591.65</v>
      </c>
      <c r="F93" s="37">
        <v>596.75</v>
      </c>
      <c r="G93" s="38">
        <v>584.54999999999995</v>
      </c>
      <c r="H93" s="38">
        <v>577.44999999999993</v>
      </c>
      <c r="I93" s="38">
        <v>565.24999999999989</v>
      </c>
      <c r="J93" s="38">
        <v>603.85</v>
      </c>
      <c r="K93" s="38">
        <v>616.05000000000007</v>
      </c>
      <c r="L93" s="38">
        <v>623.15000000000009</v>
      </c>
      <c r="M93" s="28">
        <v>608.95000000000005</v>
      </c>
      <c r="N93" s="28">
        <v>589.65</v>
      </c>
      <c r="O93" s="39">
        <v>15896100</v>
      </c>
      <c r="P93" s="40">
        <v>0.10650842266462481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44951</v>
      </c>
      <c r="E94" s="37">
        <v>2750.85</v>
      </c>
      <c r="F94" s="37">
        <v>2754.4333333333329</v>
      </c>
      <c r="G94" s="38">
        <v>2730.4666666666658</v>
      </c>
      <c r="H94" s="38">
        <v>2710.083333333333</v>
      </c>
      <c r="I94" s="38">
        <v>2686.1166666666659</v>
      </c>
      <c r="J94" s="38">
        <v>2774.8166666666657</v>
      </c>
      <c r="K94" s="38">
        <v>2798.7833333333328</v>
      </c>
      <c r="L94" s="38">
        <v>2819.1666666666656</v>
      </c>
      <c r="M94" s="28">
        <v>2778.4</v>
      </c>
      <c r="N94" s="28">
        <v>2734.05</v>
      </c>
      <c r="O94" s="39">
        <v>2611200</v>
      </c>
      <c r="P94" s="40">
        <v>-1.7607223476297968E-2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44951</v>
      </c>
      <c r="E95" s="37">
        <v>489.85</v>
      </c>
      <c r="F95" s="37">
        <v>492.33333333333331</v>
      </c>
      <c r="G95" s="38">
        <v>485.51666666666665</v>
      </c>
      <c r="H95" s="38">
        <v>481.18333333333334</v>
      </c>
      <c r="I95" s="38">
        <v>474.36666666666667</v>
      </c>
      <c r="J95" s="38">
        <v>496.66666666666663</v>
      </c>
      <c r="K95" s="38">
        <v>503.48333333333335</v>
      </c>
      <c r="L95" s="38">
        <v>507.81666666666661</v>
      </c>
      <c r="M95" s="28">
        <v>499.15</v>
      </c>
      <c r="N95" s="28">
        <v>488</v>
      </c>
      <c r="O95" s="39">
        <v>29611400</v>
      </c>
      <c r="P95" s="40">
        <v>1.858897182759451E-2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44951</v>
      </c>
      <c r="E96" s="37">
        <v>129.80000000000001</v>
      </c>
      <c r="F96" s="37">
        <v>130.4</v>
      </c>
      <c r="G96" s="38">
        <v>128.95000000000002</v>
      </c>
      <c r="H96" s="38">
        <v>128.10000000000002</v>
      </c>
      <c r="I96" s="38">
        <v>126.65000000000003</v>
      </c>
      <c r="J96" s="38">
        <v>131.25</v>
      </c>
      <c r="K96" s="38">
        <v>132.69999999999999</v>
      </c>
      <c r="L96" s="38">
        <v>133.54999999999998</v>
      </c>
      <c r="M96" s="28">
        <v>131.85</v>
      </c>
      <c r="N96" s="28">
        <v>129.55000000000001</v>
      </c>
      <c r="O96" s="39">
        <v>25694400</v>
      </c>
      <c r="P96" s="40">
        <v>2.9979389169945661E-3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44951</v>
      </c>
      <c r="E97" s="37">
        <v>246.3</v>
      </c>
      <c r="F97" s="37">
        <v>246.03333333333333</v>
      </c>
      <c r="G97" s="38">
        <v>243.76666666666665</v>
      </c>
      <c r="H97" s="38">
        <v>241.23333333333332</v>
      </c>
      <c r="I97" s="38">
        <v>238.96666666666664</v>
      </c>
      <c r="J97" s="38">
        <v>248.56666666666666</v>
      </c>
      <c r="K97" s="38">
        <v>250.83333333333337</v>
      </c>
      <c r="L97" s="38">
        <v>253.36666666666667</v>
      </c>
      <c r="M97" s="28">
        <v>248.3</v>
      </c>
      <c r="N97" s="28">
        <v>243.5</v>
      </c>
      <c r="O97" s="39">
        <v>21297600</v>
      </c>
      <c r="P97" s="40">
        <v>-7.6007093995439574E-4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44951</v>
      </c>
      <c r="E98" s="37">
        <v>2552.85</v>
      </c>
      <c r="F98" s="37">
        <v>2566.5166666666664</v>
      </c>
      <c r="G98" s="38">
        <v>2527.583333333333</v>
      </c>
      <c r="H98" s="38">
        <v>2502.3166666666666</v>
      </c>
      <c r="I98" s="38">
        <v>2463.3833333333332</v>
      </c>
      <c r="J98" s="38">
        <v>2591.7833333333328</v>
      </c>
      <c r="K98" s="38">
        <v>2630.7166666666662</v>
      </c>
      <c r="L98" s="38">
        <v>2655.9833333333327</v>
      </c>
      <c r="M98" s="28">
        <v>2605.4499999999998</v>
      </c>
      <c r="N98" s="28">
        <v>2541.25</v>
      </c>
      <c r="O98" s="39">
        <v>8858400</v>
      </c>
      <c r="P98" s="40">
        <v>0.13919753086419753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44951</v>
      </c>
      <c r="E99" s="37">
        <v>40380.800000000003</v>
      </c>
      <c r="F99" s="37">
        <v>40335.200000000004</v>
      </c>
      <c r="G99" s="38">
        <v>40045.650000000009</v>
      </c>
      <c r="H99" s="38">
        <v>39710.500000000007</v>
      </c>
      <c r="I99" s="38">
        <v>39420.950000000012</v>
      </c>
      <c r="J99" s="38">
        <v>40670.350000000006</v>
      </c>
      <c r="K99" s="38">
        <v>40959.900000000009</v>
      </c>
      <c r="L99" s="38">
        <v>41295.050000000003</v>
      </c>
      <c r="M99" s="28">
        <v>40624.75</v>
      </c>
      <c r="N99" s="28">
        <v>40000.050000000003</v>
      </c>
      <c r="O99" s="39">
        <v>34035</v>
      </c>
      <c r="P99" s="40">
        <v>-2.6373626373626374E-3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44951</v>
      </c>
      <c r="E100" s="37">
        <v>132.15</v>
      </c>
      <c r="F100" s="37">
        <v>134.15</v>
      </c>
      <c r="G100" s="38">
        <v>129.45000000000002</v>
      </c>
      <c r="H100" s="38">
        <v>126.75</v>
      </c>
      <c r="I100" s="38">
        <v>122.05000000000001</v>
      </c>
      <c r="J100" s="38">
        <v>136.85000000000002</v>
      </c>
      <c r="K100" s="38">
        <v>141.55000000000001</v>
      </c>
      <c r="L100" s="38">
        <v>144.25000000000003</v>
      </c>
      <c r="M100" s="28">
        <v>138.85</v>
      </c>
      <c r="N100" s="28">
        <v>131.44999999999999</v>
      </c>
      <c r="O100" s="39">
        <v>42508000</v>
      </c>
      <c r="P100" s="40">
        <v>3.7995702285602659E-2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44951</v>
      </c>
      <c r="E101" s="37">
        <v>871.95</v>
      </c>
      <c r="F101" s="37">
        <v>871.03333333333342</v>
      </c>
      <c r="G101" s="38">
        <v>867.46666666666681</v>
      </c>
      <c r="H101" s="38">
        <v>862.98333333333335</v>
      </c>
      <c r="I101" s="38">
        <v>859.41666666666674</v>
      </c>
      <c r="J101" s="38">
        <v>875.51666666666688</v>
      </c>
      <c r="K101" s="38">
        <v>879.08333333333348</v>
      </c>
      <c r="L101" s="38">
        <v>883.56666666666695</v>
      </c>
      <c r="M101" s="28">
        <v>874.6</v>
      </c>
      <c r="N101" s="28">
        <v>866.55</v>
      </c>
      <c r="O101" s="39">
        <v>86032800</v>
      </c>
      <c r="P101" s="40">
        <v>9.3126385809312647E-3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44951</v>
      </c>
      <c r="E102" s="37">
        <v>1155.5999999999999</v>
      </c>
      <c r="F102" s="37">
        <v>1160</v>
      </c>
      <c r="G102" s="38">
        <v>1147.5999999999999</v>
      </c>
      <c r="H102" s="38">
        <v>1139.5999999999999</v>
      </c>
      <c r="I102" s="38">
        <v>1127.1999999999998</v>
      </c>
      <c r="J102" s="38">
        <v>1168</v>
      </c>
      <c r="K102" s="38">
        <v>1180.4000000000001</v>
      </c>
      <c r="L102" s="38">
        <v>1188.4000000000001</v>
      </c>
      <c r="M102" s="28">
        <v>1172.4000000000001</v>
      </c>
      <c r="N102" s="28">
        <v>1152</v>
      </c>
      <c r="O102" s="39">
        <v>3489250</v>
      </c>
      <c r="P102" s="40">
        <v>5.9491547296425348E-2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44951</v>
      </c>
      <c r="E103" s="37">
        <v>470.65</v>
      </c>
      <c r="F103" s="37">
        <v>473.95</v>
      </c>
      <c r="G103" s="38">
        <v>463.75</v>
      </c>
      <c r="H103" s="38">
        <v>456.85</v>
      </c>
      <c r="I103" s="38">
        <v>446.65000000000003</v>
      </c>
      <c r="J103" s="38">
        <v>480.84999999999997</v>
      </c>
      <c r="K103" s="38">
        <v>491.0499999999999</v>
      </c>
      <c r="L103" s="38">
        <v>497.94999999999993</v>
      </c>
      <c r="M103" s="28">
        <v>484.15</v>
      </c>
      <c r="N103" s="28">
        <v>467.05</v>
      </c>
      <c r="O103" s="39">
        <v>14266500</v>
      </c>
      <c r="P103" s="40">
        <v>4.9661876584953506E-3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44951</v>
      </c>
      <c r="E104" s="37">
        <v>7.25</v>
      </c>
      <c r="F104" s="37">
        <v>7.2833333333333341</v>
      </c>
      <c r="G104" s="38">
        <v>7.1666666666666679</v>
      </c>
      <c r="H104" s="38">
        <v>7.0833333333333339</v>
      </c>
      <c r="I104" s="38">
        <v>6.9666666666666677</v>
      </c>
      <c r="J104" s="38">
        <v>7.366666666666668</v>
      </c>
      <c r="K104" s="38">
        <v>7.4833333333333334</v>
      </c>
      <c r="L104" s="38">
        <v>7.5666666666666682</v>
      </c>
      <c r="M104" s="28">
        <v>7.4</v>
      </c>
      <c r="N104" s="28">
        <v>7.2</v>
      </c>
      <c r="O104" s="39">
        <v>757890000</v>
      </c>
      <c r="P104" s="40">
        <v>3.4097421203438394E-2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44951</v>
      </c>
      <c r="E105" s="37">
        <v>87.4</v>
      </c>
      <c r="F105" s="37">
        <v>87.516666666666666</v>
      </c>
      <c r="G105" s="38">
        <v>86.933333333333337</v>
      </c>
      <c r="H105" s="38">
        <v>86.466666666666669</v>
      </c>
      <c r="I105" s="38">
        <v>85.88333333333334</v>
      </c>
      <c r="J105" s="38">
        <v>87.983333333333334</v>
      </c>
      <c r="K105" s="38">
        <v>88.566666666666677</v>
      </c>
      <c r="L105" s="38">
        <v>89.033333333333331</v>
      </c>
      <c r="M105" s="28">
        <v>88.1</v>
      </c>
      <c r="N105" s="28">
        <v>87.05</v>
      </c>
      <c r="O105" s="39">
        <v>124760000</v>
      </c>
      <c r="P105" s="40">
        <v>-2.7060750214458393E-2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44951</v>
      </c>
      <c r="E106" s="37">
        <v>59.45</v>
      </c>
      <c r="F106" s="37">
        <v>59.70000000000001</v>
      </c>
      <c r="G106" s="38">
        <v>59.050000000000018</v>
      </c>
      <c r="H106" s="38">
        <v>58.650000000000006</v>
      </c>
      <c r="I106" s="38">
        <v>58.000000000000014</v>
      </c>
      <c r="J106" s="38">
        <v>60.100000000000023</v>
      </c>
      <c r="K106" s="38">
        <v>60.750000000000014</v>
      </c>
      <c r="L106" s="38">
        <v>61.150000000000027</v>
      </c>
      <c r="M106" s="28">
        <v>60.35</v>
      </c>
      <c r="N106" s="28">
        <v>59.3</v>
      </c>
      <c r="O106" s="39">
        <v>185670000</v>
      </c>
      <c r="P106" s="40">
        <v>3.0126498002663114E-2</v>
      </c>
    </row>
    <row r="107" spans="1:16" ht="12.75" customHeight="1">
      <c r="A107" s="28">
        <v>97</v>
      </c>
      <c r="B107" s="29" t="s">
        <v>44</v>
      </c>
      <c r="C107" s="30" t="s">
        <v>387</v>
      </c>
      <c r="D107" s="31">
        <v>44951</v>
      </c>
      <c r="E107" s="37">
        <v>135.55000000000001</v>
      </c>
      <c r="F107" s="37">
        <v>136.33333333333334</v>
      </c>
      <c r="G107" s="38">
        <v>133.91666666666669</v>
      </c>
      <c r="H107" s="38">
        <v>132.28333333333333</v>
      </c>
      <c r="I107" s="38">
        <v>129.86666666666667</v>
      </c>
      <c r="J107" s="38">
        <v>137.9666666666667</v>
      </c>
      <c r="K107" s="38">
        <v>140.38333333333338</v>
      </c>
      <c r="L107" s="38">
        <v>142.01666666666671</v>
      </c>
      <c r="M107" s="28">
        <v>138.75</v>
      </c>
      <c r="N107" s="28">
        <v>134.69999999999999</v>
      </c>
      <c r="O107" s="39">
        <v>49732500</v>
      </c>
      <c r="P107" s="40">
        <v>3.7715179968701093E-2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44951</v>
      </c>
      <c r="E108" s="37">
        <v>426.1</v>
      </c>
      <c r="F108" s="37">
        <v>427.34999999999997</v>
      </c>
      <c r="G108" s="38">
        <v>418.94999999999993</v>
      </c>
      <c r="H108" s="38">
        <v>411.79999999999995</v>
      </c>
      <c r="I108" s="38">
        <v>403.39999999999992</v>
      </c>
      <c r="J108" s="38">
        <v>434.49999999999994</v>
      </c>
      <c r="K108" s="38">
        <v>442.89999999999992</v>
      </c>
      <c r="L108" s="38">
        <v>450.04999999999995</v>
      </c>
      <c r="M108" s="28">
        <v>435.75</v>
      </c>
      <c r="N108" s="28">
        <v>420.2</v>
      </c>
      <c r="O108" s="39">
        <v>7900750</v>
      </c>
      <c r="P108" s="40">
        <v>1.8072289156626505E-2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44951</v>
      </c>
      <c r="E109" s="37">
        <v>296</v>
      </c>
      <c r="F109" s="37">
        <v>297.3</v>
      </c>
      <c r="G109" s="38">
        <v>292.95000000000005</v>
      </c>
      <c r="H109" s="38">
        <v>289.90000000000003</v>
      </c>
      <c r="I109" s="38">
        <v>285.55000000000007</v>
      </c>
      <c r="J109" s="38">
        <v>300.35000000000002</v>
      </c>
      <c r="K109" s="38">
        <v>304.70000000000005</v>
      </c>
      <c r="L109" s="38">
        <v>307.75</v>
      </c>
      <c r="M109" s="28">
        <v>301.64999999999998</v>
      </c>
      <c r="N109" s="28">
        <v>294.25</v>
      </c>
      <c r="O109" s="39">
        <v>28060000</v>
      </c>
      <c r="P109" s="40">
        <v>-1.9917484706217102E-3</v>
      </c>
    </row>
    <row r="110" spans="1:16" ht="12.75" customHeight="1">
      <c r="A110" s="28">
        <v>100</v>
      </c>
      <c r="B110" s="29" t="s">
        <v>42</v>
      </c>
      <c r="C110" s="30" t="s">
        <v>384</v>
      </c>
      <c r="D110" s="31">
        <v>44951</v>
      </c>
      <c r="E110" s="37">
        <v>214.9</v>
      </c>
      <c r="F110" s="37">
        <v>215.61666666666667</v>
      </c>
      <c r="G110" s="38">
        <v>213.13333333333335</v>
      </c>
      <c r="H110" s="38">
        <v>211.36666666666667</v>
      </c>
      <c r="I110" s="38">
        <v>208.88333333333335</v>
      </c>
      <c r="J110" s="38">
        <v>217.38333333333335</v>
      </c>
      <c r="K110" s="38">
        <v>219.8666666666667</v>
      </c>
      <c r="L110" s="38">
        <v>221.63333333333335</v>
      </c>
      <c r="M110" s="28">
        <v>218.1</v>
      </c>
      <c r="N110" s="28">
        <v>213.85</v>
      </c>
      <c r="O110" s="39">
        <v>14795800</v>
      </c>
      <c r="P110" s="40">
        <v>-5.0614067733531817E-2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44951</v>
      </c>
      <c r="E111" s="37">
        <v>4465</v>
      </c>
      <c r="F111" s="37">
        <v>4503.8499999999995</v>
      </c>
      <c r="G111" s="38">
        <v>4376.6999999999989</v>
      </c>
      <c r="H111" s="38">
        <v>4288.3999999999996</v>
      </c>
      <c r="I111" s="38">
        <v>4161.2499999999991</v>
      </c>
      <c r="J111" s="38">
        <v>4592.1499999999987</v>
      </c>
      <c r="K111" s="38">
        <v>4719.2999999999984</v>
      </c>
      <c r="L111" s="38">
        <v>4807.5999999999985</v>
      </c>
      <c r="M111" s="28">
        <v>4631</v>
      </c>
      <c r="N111" s="28">
        <v>4415.55</v>
      </c>
      <c r="O111" s="39">
        <v>411000</v>
      </c>
      <c r="P111" s="40">
        <v>-3.9607430774623205E-2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44951</v>
      </c>
      <c r="E112" s="37">
        <v>2099.65</v>
      </c>
      <c r="F112" s="37">
        <v>2116.3166666666671</v>
      </c>
      <c r="G112" s="38">
        <v>2069.233333333334</v>
      </c>
      <c r="H112" s="38">
        <v>2038.8166666666671</v>
      </c>
      <c r="I112" s="38">
        <v>1991.733333333334</v>
      </c>
      <c r="J112" s="38">
        <v>2146.733333333334</v>
      </c>
      <c r="K112" s="38">
        <v>2193.8166666666671</v>
      </c>
      <c r="L112" s="38">
        <v>2224.233333333334</v>
      </c>
      <c r="M112" s="28">
        <v>2163.4</v>
      </c>
      <c r="N112" s="28">
        <v>2085.9</v>
      </c>
      <c r="O112" s="39">
        <v>2426100</v>
      </c>
      <c r="P112" s="40">
        <v>-3.3926651535061525E-2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44951</v>
      </c>
      <c r="E113" s="37">
        <v>1203.8499999999999</v>
      </c>
      <c r="F113" s="37">
        <v>1210.3500000000001</v>
      </c>
      <c r="G113" s="38">
        <v>1193.7000000000003</v>
      </c>
      <c r="H113" s="38">
        <v>1183.5500000000002</v>
      </c>
      <c r="I113" s="38">
        <v>1166.9000000000003</v>
      </c>
      <c r="J113" s="38">
        <v>1220.5000000000002</v>
      </c>
      <c r="K113" s="38">
        <v>1237.1500000000003</v>
      </c>
      <c r="L113" s="38">
        <v>1247.3000000000002</v>
      </c>
      <c r="M113" s="28">
        <v>1227</v>
      </c>
      <c r="N113" s="28">
        <v>1200.2</v>
      </c>
      <c r="O113" s="39">
        <v>23439600</v>
      </c>
      <c r="P113" s="40">
        <v>-4.7193970878759053E-2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44951</v>
      </c>
      <c r="E114" s="37">
        <v>171.2</v>
      </c>
      <c r="F114" s="37">
        <v>172.51666666666665</v>
      </c>
      <c r="G114" s="38">
        <v>168.08333333333331</v>
      </c>
      <c r="H114" s="38">
        <v>164.96666666666667</v>
      </c>
      <c r="I114" s="38">
        <v>160.53333333333333</v>
      </c>
      <c r="J114" s="38">
        <v>175.6333333333333</v>
      </c>
      <c r="K114" s="38">
        <v>180.06666666666663</v>
      </c>
      <c r="L114" s="38">
        <v>183.18333333333328</v>
      </c>
      <c r="M114" s="28">
        <v>176.95</v>
      </c>
      <c r="N114" s="28">
        <v>169.4</v>
      </c>
      <c r="O114" s="39">
        <v>21327600</v>
      </c>
      <c r="P114" s="40">
        <v>2.3102753525856279E-2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44951</v>
      </c>
      <c r="E115" s="37">
        <v>1528.3</v>
      </c>
      <c r="F115" s="37">
        <v>1533.45</v>
      </c>
      <c r="G115" s="38">
        <v>1521.45</v>
      </c>
      <c r="H115" s="38">
        <v>1514.6</v>
      </c>
      <c r="I115" s="38">
        <v>1502.6</v>
      </c>
      <c r="J115" s="38">
        <v>1540.3000000000002</v>
      </c>
      <c r="K115" s="38">
        <v>1552.3000000000002</v>
      </c>
      <c r="L115" s="38">
        <v>1559.1500000000003</v>
      </c>
      <c r="M115" s="28">
        <v>1545.45</v>
      </c>
      <c r="N115" s="28">
        <v>1526.6</v>
      </c>
      <c r="O115" s="39">
        <v>33821200</v>
      </c>
      <c r="P115" s="40">
        <v>1.7644156125506998E-2</v>
      </c>
    </row>
    <row r="116" spans="1:16" ht="12.75" customHeight="1">
      <c r="A116" s="28">
        <v>106</v>
      </c>
      <c r="B116" s="29" t="s">
        <v>86</v>
      </c>
      <c r="C116" s="30" t="s">
        <v>392</v>
      </c>
      <c r="D116" s="31">
        <v>44951</v>
      </c>
      <c r="E116" s="37">
        <v>410.9</v>
      </c>
      <c r="F116" s="37">
        <v>414.43333333333334</v>
      </c>
      <c r="G116" s="38">
        <v>403.76666666666665</v>
      </c>
      <c r="H116" s="38">
        <v>396.63333333333333</v>
      </c>
      <c r="I116" s="38">
        <v>385.96666666666664</v>
      </c>
      <c r="J116" s="38">
        <v>421.56666666666666</v>
      </c>
      <c r="K116" s="38">
        <v>432.23333333333329</v>
      </c>
      <c r="L116" s="38">
        <v>439.36666666666667</v>
      </c>
      <c r="M116" s="28">
        <v>425.1</v>
      </c>
      <c r="N116" s="28">
        <v>407.3</v>
      </c>
      <c r="O116" s="39">
        <v>5335000</v>
      </c>
      <c r="P116" s="40">
        <v>0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44951</v>
      </c>
      <c r="E117" s="37">
        <v>83</v>
      </c>
      <c r="F117" s="37">
        <v>83.116666666666674</v>
      </c>
      <c r="G117" s="38">
        <v>82.583333333333343</v>
      </c>
      <c r="H117" s="38">
        <v>82.166666666666671</v>
      </c>
      <c r="I117" s="38">
        <v>81.63333333333334</v>
      </c>
      <c r="J117" s="38">
        <v>83.533333333333346</v>
      </c>
      <c r="K117" s="38">
        <v>84.066666666666677</v>
      </c>
      <c r="L117" s="38">
        <v>84.483333333333348</v>
      </c>
      <c r="M117" s="28">
        <v>83.65</v>
      </c>
      <c r="N117" s="28">
        <v>82.7</v>
      </c>
      <c r="O117" s="39">
        <v>85800000</v>
      </c>
      <c r="P117" s="40">
        <v>-1.7089243828884174E-2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44951</v>
      </c>
      <c r="E118" s="37">
        <v>864.7</v>
      </c>
      <c r="F118" s="37">
        <v>866.16666666666663</v>
      </c>
      <c r="G118" s="38">
        <v>858.58333333333326</v>
      </c>
      <c r="H118" s="38">
        <v>852.46666666666658</v>
      </c>
      <c r="I118" s="38">
        <v>844.88333333333321</v>
      </c>
      <c r="J118" s="38">
        <v>872.2833333333333</v>
      </c>
      <c r="K118" s="38">
        <v>879.86666666666656</v>
      </c>
      <c r="L118" s="38">
        <v>885.98333333333335</v>
      </c>
      <c r="M118" s="28">
        <v>873.75</v>
      </c>
      <c r="N118" s="28">
        <v>860.05</v>
      </c>
      <c r="O118" s="39">
        <v>1774500</v>
      </c>
      <c r="P118" s="40">
        <v>5.5248618784530384E-3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44951</v>
      </c>
      <c r="E119" s="37">
        <v>642.95000000000005</v>
      </c>
      <c r="F119" s="37">
        <v>645.69999999999993</v>
      </c>
      <c r="G119" s="38">
        <v>637.59999999999991</v>
      </c>
      <c r="H119" s="38">
        <v>632.25</v>
      </c>
      <c r="I119" s="38">
        <v>624.15</v>
      </c>
      <c r="J119" s="38">
        <v>651.04999999999984</v>
      </c>
      <c r="K119" s="38">
        <v>659.15</v>
      </c>
      <c r="L119" s="38">
        <v>664.49999999999977</v>
      </c>
      <c r="M119" s="28">
        <v>653.79999999999995</v>
      </c>
      <c r="N119" s="28">
        <v>640.35</v>
      </c>
      <c r="O119" s="39">
        <v>13917750</v>
      </c>
      <c r="P119" s="40">
        <v>-7.4533077325885849E-2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44951</v>
      </c>
      <c r="E120" s="37">
        <v>334.8</v>
      </c>
      <c r="F120" s="37">
        <v>333.34999999999997</v>
      </c>
      <c r="G120" s="38">
        <v>331.44999999999993</v>
      </c>
      <c r="H120" s="38">
        <v>328.09999999999997</v>
      </c>
      <c r="I120" s="38">
        <v>326.19999999999993</v>
      </c>
      <c r="J120" s="38">
        <v>336.69999999999993</v>
      </c>
      <c r="K120" s="38">
        <v>338.59999999999991</v>
      </c>
      <c r="L120" s="38">
        <v>341.94999999999993</v>
      </c>
      <c r="M120" s="28">
        <v>335.25</v>
      </c>
      <c r="N120" s="28">
        <v>330</v>
      </c>
      <c r="O120" s="39">
        <v>73054400</v>
      </c>
      <c r="P120" s="40">
        <v>1.7742906181040054E-2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44951</v>
      </c>
      <c r="E121" s="37">
        <v>601.75</v>
      </c>
      <c r="F121" s="37">
        <v>603.33333333333337</v>
      </c>
      <c r="G121" s="38">
        <v>596.76666666666677</v>
      </c>
      <c r="H121" s="38">
        <v>591.78333333333342</v>
      </c>
      <c r="I121" s="38">
        <v>585.21666666666681</v>
      </c>
      <c r="J121" s="38">
        <v>608.31666666666672</v>
      </c>
      <c r="K121" s="38">
        <v>614.88333333333333</v>
      </c>
      <c r="L121" s="38">
        <v>619.86666666666667</v>
      </c>
      <c r="M121" s="28">
        <v>609.9</v>
      </c>
      <c r="N121" s="28">
        <v>598.35</v>
      </c>
      <c r="O121" s="39">
        <v>21598750</v>
      </c>
      <c r="P121" s="40">
        <v>1.808861654489748E-2</v>
      </c>
    </row>
    <row r="122" spans="1:16" ht="12.75" customHeight="1">
      <c r="A122" s="28">
        <v>112</v>
      </c>
      <c r="B122" s="29" t="s">
        <v>42</v>
      </c>
      <c r="C122" s="30" t="s">
        <v>394</v>
      </c>
      <c r="D122" s="31">
        <v>44951</v>
      </c>
      <c r="E122" s="37">
        <v>2850.95</v>
      </c>
      <c r="F122" s="37">
        <v>2871.0166666666664</v>
      </c>
      <c r="G122" s="38">
        <v>2816.2333333333327</v>
      </c>
      <c r="H122" s="38">
        <v>2781.5166666666664</v>
      </c>
      <c r="I122" s="38">
        <v>2726.7333333333327</v>
      </c>
      <c r="J122" s="38">
        <v>2905.7333333333327</v>
      </c>
      <c r="K122" s="38">
        <v>2960.5166666666664</v>
      </c>
      <c r="L122" s="38">
        <v>2995.2333333333327</v>
      </c>
      <c r="M122" s="28">
        <v>2925.8</v>
      </c>
      <c r="N122" s="28">
        <v>2836.3</v>
      </c>
      <c r="O122" s="39">
        <v>630750</v>
      </c>
      <c r="P122" s="40">
        <v>2.8117359413202935E-2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44951</v>
      </c>
      <c r="E123" s="37">
        <v>743</v>
      </c>
      <c r="F123" s="37">
        <v>748.61666666666667</v>
      </c>
      <c r="G123" s="38">
        <v>734.48333333333335</v>
      </c>
      <c r="H123" s="38">
        <v>725.9666666666667</v>
      </c>
      <c r="I123" s="38">
        <v>711.83333333333337</v>
      </c>
      <c r="J123" s="38">
        <v>757.13333333333333</v>
      </c>
      <c r="K123" s="38">
        <v>771.26666666666677</v>
      </c>
      <c r="L123" s="38">
        <v>779.7833333333333</v>
      </c>
      <c r="M123" s="28">
        <v>762.75</v>
      </c>
      <c r="N123" s="28">
        <v>740.1</v>
      </c>
      <c r="O123" s="39">
        <v>29170800</v>
      </c>
      <c r="P123" s="40">
        <v>6.6377140601095591E-2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44951</v>
      </c>
      <c r="E124" s="37">
        <v>510.35</v>
      </c>
      <c r="F124" s="37">
        <v>510.68333333333334</v>
      </c>
      <c r="G124" s="38">
        <v>506.86666666666667</v>
      </c>
      <c r="H124" s="38">
        <v>503.38333333333333</v>
      </c>
      <c r="I124" s="38">
        <v>499.56666666666666</v>
      </c>
      <c r="J124" s="38">
        <v>514.16666666666674</v>
      </c>
      <c r="K124" s="38">
        <v>517.98333333333335</v>
      </c>
      <c r="L124" s="38">
        <v>521.4666666666667</v>
      </c>
      <c r="M124" s="28">
        <v>514.5</v>
      </c>
      <c r="N124" s="28">
        <v>507.2</v>
      </c>
      <c r="O124" s="39">
        <v>15383750</v>
      </c>
      <c r="P124" s="40">
        <v>-3.8365369588998284E-2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44951</v>
      </c>
      <c r="E125" s="37">
        <v>1765.6</v>
      </c>
      <c r="F125" s="37">
        <v>1769.5333333333335</v>
      </c>
      <c r="G125" s="38">
        <v>1755.5666666666671</v>
      </c>
      <c r="H125" s="38">
        <v>1745.5333333333335</v>
      </c>
      <c r="I125" s="38">
        <v>1731.5666666666671</v>
      </c>
      <c r="J125" s="38">
        <v>1779.5666666666671</v>
      </c>
      <c r="K125" s="38">
        <v>1793.5333333333338</v>
      </c>
      <c r="L125" s="38">
        <v>1803.5666666666671</v>
      </c>
      <c r="M125" s="28">
        <v>1783.5</v>
      </c>
      <c r="N125" s="28">
        <v>1759.5</v>
      </c>
      <c r="O125" s="39">
        <v>39281600</v>
      </c>
      <c r="P125" s="40">
        <v>5.9122969737494875E-2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44951</v>
      </c>
      <c r="E126" s="37">
        <v>95.05</v>
      </c>
      <c r="F126" s="37">
        <v>95.399999999999991</v>
      </c>
      <c r="G126" s="38">
        <v>94.149999999999977</v>
      </c>
      <c r="H126" s="38">
        <v>93.249999999999986</v>
      </c>
      <c r="I126" s="38">
        <v>91.999999999999972</v>
      </c>
      <c r="J126" s="38">
        <v>96.299999999999983</v>
      </c>
      <c r="K126" s="38">
        <v>97.550000000000011</v>
      </c>
      <c r="L126" s="38">
        <v>98.449999999999989</v>
      </c>
      <c r="M126" s="28">
        <v>96.65</v>
      </c>
      <c r="N126" s="28">
        <v>94.5</v>
      </c>
      <c r="O126" s="39">
        <v>79771636</v>
      </c>
      <c r="P126" s="40">
        <v>-5.2570217276099632E-2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44951</v>
      </c>
      <c r="E127" s="37">
        <v>2105.75</v>
      </c>
      <c r="F127" s="37">
        <v>2115.6</v>
      </c>
      <c r="G127" s="38">
        <v>2087.8999999999996</v>
      </c>
      <c r="H127" s="38">
        <v>2070.0499999999997</v>
      </c>
      <c r="I127" s="38">
        <v>2042.3499999999995</v>
      </c>
      <c r="J127" s="38">
        <v>2133.4499999999998</v>
      </c>
      <c r="K127" s="38">
        <v>2161.1499999999996</v>
      </c>
      <c r="L127" s="38">
        <v>2179</v>
      </c>
      <c r="M127" s="28">
        <v>2143.3000000000002</v>
      </c>
      <c r="N127" s="28">
        <v>2097.75</v>
      </c>
      <c r="O127" s="39">
        <v>1343750</v>
      </c>
      <c r="P127" s="40">
        <v>-2.34375E-2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44951</v>
      </c>
      <c r="E128" s="37">
        <v>347.45</v>
      </c>
      <c r="F128" s="37">
        <v>349.8</v>
      </c>
      <c r="G128" s="38">
        <v>344.35</v>
      </c>
      <c r="H128" s="38">
        <v>341.25</v>
      </c>
      <c r="I128" s="38">
        <v>335.8</v>
      </c>
      <c r="J128" s="38">
        <v>352.90000000000003</v>
      </c>
      <c r="K128" s="38">
        <v>358.34999999999997</v>
      </c>
      <c r="L128" s="38">
        <v>361.45000000000005</v>
      </c>
      <c r="M128" s="28">
        <v>355.25</v>
      </c>
      <c r="N128" s="28">
        <v>346.7</v>
      </c>
      <c r="O128" s="39">
        <v>10538000</v>
      </c>
      <c r="P128" s="40">
        <v>1.9799872258888653E-2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44951</v>
      </c>
      <c r="E129" s="37">
        <v>389.75</v>
      </c>
      <c r="F129" s="37">
        <v>389.16666666666669</v>
      </c>
      <c r="G129" s="38">
        <v>383.03333333333336</v>
      </c>
      <c r="H129" s="38">
        <v>376.31666666666666</v>
      </c>
      <c r="I129" s="38">
        <v>370.18333333333334</v>
      </c>
      <c r="J129" s="38">
        <v>395.88333333333338</v>
      </c>
      <c r="K129" s="38">
        <v>402.01666666666671</v>
      </c>
      <c r="L129" s="38">
        <v>408.73333333333341</v>
      </c>
      <c r="M129" s="28">
        <v>395.3</v>
      </c>
      <c r="N129" s="28">
        <v>382.45</v>
      </c>
      <c r="O129" s="39">
        <v>14020000</v>
      </c>
      <c r="P129" s="40">
        <v>-4.5739177783827932E-2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44951</v>
      </c>
      <c r="E130" s="37">
        <v>2252.85</v>
      </c>
      <c r="F130" s="37">
        <v>2263.4166666666665</v>
      </c>
      <c r="G130" s="38">
        <v>2232.333333333333</v>
      </c>
      <c r="H130" s="38">
        <v>2211.8166666666666</v>
      </c>
      <c r="I130" s="38">
        <v>2180.7333333333331</v>
      </c>
      <c r="J130" s="38">
        <v>2283.9333333333329</v>
      </c>
      <c r="K130" s="38">
        <v>2315.016666666666</v>
      </c>
      <c r="L130" s="38">
        <v>2335.5333333333328</v>
      </c>
      <c r="M130" s="28">
        <v>2294.5</v>
      </c>
      <c r="N130" s="28">
        <v>2242.9</v>
      </c>
      <c r="O130" s="39">
        <v>8909100</v>
      </c>
      <c r="P130" s="40">
        <v>-1.5384105301548358E-2</v>
      </c>
    </row>
    <row r="131" spans="1:16" ht="12.75" customHeight="1">
      <c r="A131" s="28">
        <v>121</v>
      </c>
      <c r="B131" s="29" t="s">
        <v>86</v>
      </c>
      <c r="C131" s="30" t="s">
        <v>880</v>
      </c>
      <c r="D131" s="31">
        <v>44951</v>
      </c>
      <c r="E131" s="37">
        <v>4269.8999999999996</v>
      </c>
      <c r="F131" s="37">
        <v>4281.166666666667</v>
      </c>
      <c r="G131" s="38">
        <v>4208.7333333333336</v>
      </c>
      <c r="H131" s="38">
        <v>4147.5666666666666</v>
      </c>
      <c r="I131" s="38">
        <v>4075.1333333333332</v>
      </c>
      <c r="J131" s="38">
        <v>4342.3333333333339</v>
      </c>
      <c r="K131" s="38">
        <v>4414.7666666666664</v>
      </c>
      <c r="L131" s="38">
        <v>4475.9333333333343</v>
      </c>
      <c r="M131" s="28">
        <v>4353.6000000000004</v>
      </c>
      <c r="N131" s="28">
        <v>4220</v>
      </c>
      <c r="O131" s="39">
        <v>1944450</v>
      </c>
      <c r="P131" s="40">
        <v>-3.5706315554563717E-2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44951</v>
      </c>
      <c r="E132" s="37">
        <v>3236.3</v>
      </c>
      <c r="F132" s="37">
        <v>3274.2999999999997</v>
      </c>
      <c r="G132" s="38">
        <v>3183.7499999999995</v>
      </c>
      <c r="H132" s="38">
        <v>3131.2</v>
      </c>
      <c r="I132" s="38">
        <v>3040.6499999999996</v>
      </c>
      <c r="J132" s="38">
        <v>3326.8499999999995</v>
      </c>
      <c r="K132" s="38">
        <v>3417.3999999999996</v>
      </c>
      <c r="L132" s="38">
        <v>3469.9499999999994</v>
      </c>
      <c r="M132" s="28">
        <v>3364.85</v>
      </c>
      <c r="N132" s="28">
        <v>3221.75</v>
      </c>
      <c r="O132" s="39">
        <v>1719800</v>
      </c>
      <c r="P132" s="40">
        <v>4.6616358325219084E-2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44951</v>
      </c>
      <c r="E133" s="37">
        <v>755.75</v>
      </c>
      <c r="F133" s="37">
        <v>756.7166666666667</v>
      </c>
      <c r="G133" s="38">
        <v>751.03333333333342</v>
      </c>
      <c r="H133" s="38">
        <v>746.31666666666672</v>
      </c>
      <c r="I133" s="38">
        <v>740.63333333333344</v>
      </c>
      <c r="J133" s="38">
        <v>761.43333333333339</v>
      </c>
      <c r="K133" s="38">
        <v>767.11666666666679</v>
      </c>
      <c r="L133" s="38">
        <v>771.83333333333337</v>
      </c>
      <c r="M133" s="28">
        <v>762.4</v>
      </c>
      <c r="N133" s="28">
        <v>752</v>
      </c>
      <c r="O133" s="39">
        <v>6297650</v>
      </c>
      <c r="P133" s="40">
        <v>2.7315585135884637E-2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44951</v>
      </c>
      <c r="E134" s="37">
        <v>1315.85</v>
      </c>
      <c r="F134" s="37">
        <v>1316.7833333333335</v>
      </c>
      <c r="G134" s="38">
        <v>1309.366666666667</v>
      </c>
      <c r="H134" s="38">
        <v>1302.8833333333334</v>
      </c>
      <c r="I134" s="38">
        <v>1295.4666666666669</v>
      </c>
      <c r="J134" s="38">
        <v>1323.2666666666671</v>
      </c>
      <c r="K134" s="38">
        <v>1330.6833333333336</v>
      </c>
      <c r="L134" s="38">
        <v>1337.1666666666672</v>
      </c>
      <c r="M134" s="28">
        <v>1324.2</v>
      </c>
      <c r="N134" s="28">
        <v>1310.3</v>
      </c>
      <c r="O134" s="39">
        <v>14401800</v>
      </c>
      <c r="P134" s="40">
        <v>1.0312315851502652E-2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44951</v>
      </c>
      <c r="E135" s="37">
        <v>234.8</v>
      </c>
      <c r="F135" s="37">
        <v>234.93333333333331</v>
      </c>
      <c r="G135" s="38">
        <v>233.36666666666662</v>
      </c>
      <c r="H135" s="38">
        <v>231.93333333333331</v>
      </c>
      <c r="I135" s="38">
        <v>230.36666666666662</v>
      </c>
      <c r="J135" s="38">
        <v>236.36666666666662</v>
      </c>
      <c r="K135" s="38">
        <v>237.93333333333328</v>
      </c>
      <c r="L135" s="38">
        <v>239.36666666666662</v>
      </c>
      <c r="M135" s="28">
        <v>236.5</v>
      </c>
      <c r="N135" s="28">
        <v>233.5</v>
      </c>
      <c r="O135" s="39">
        <v>22192000</v>
      </c>
      <c r="P135" s="40">
        <v>-3.5801181786583244E-2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44951</v>
      </c>
      <c r="E136" s="37">
        <v>115.35</v>
      </c>
      <c r="F136" s="37">
        <v>114.58333333333333</v>
      </c>
      <c r="G136" s="38">
        <v>113.41666666666666</v>
      </c>
      <c r="H136" s="38">
        <v>111.48333333333333</v>
      </c>
      <c r="I136" s="38">
        <v>110.31666666666666</v>
      </c>
      <c r="J136" s="38">
        <v>116.51666666666665</v>
      </c>
      <c r="K136" s="38">
        <v>117.68333333333331</v>
      </c>
      <c r="L136" s="38">
        <v>119.61666666666665</v>
      </c>
      <c r="M136" s="28">
        <v>115.75</v>
      </c>
      <c r="N136" s="28">
        <v>112.65</v>
      </c>
      <c r="O136" s="39">
        <v>45396000</v>
      </c>
      <c r="P136" s="40">
        <v>-8.5569253081943436E-2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44951</v>
      </c>
      <c r="E137" s="37">
        <v>506.85</v>
      </c>
      <c r="F137" s="37">
        <v>504.85000000000008</v>
      </c>
      <c r="G137" s="38">
        <v>501.90000000000015</v>
      </c>
      <c r="H137" s="38">
        <v>496.95000000000005</v>
      </c>
      <c r="I137" s="38">
        <v>494.00000000000011</v>
      </c>
      <c r="J137" s="38">
        <v>509.80000000000018</v>
      </c>
      <c r="K137" s="38">
        <v>512.75000000000011</v>
      </c>
      <c r="L137" s="38">
        <v>517.70000000000027</v>
      </c>
      <c r="M137" s="28">
        <v>507.8</v>
      </c>
      <c r="N137" s="28">
        <v>499.9</v>
      </c>
      <c r="O137" s="39">
        <v>10146000</v>
      </c>
      <c r="P137" s="40">
        <v>7.2697284953057606E-2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44951</v>
      </c>
      <c r="E138" s="37">
        <v>8434.5499999999993</v>
      </c>
      <c r="F138" s="37">
        <v>8452.7833333333328</v>
      </c>
      <c r="G138" s="38">
        <v>8387.8166666666657</v>
      </c>
      <c r="H138" s="38">
        <v>8341.0833333333321</v>
      </c>
      <c r="I138" s="38">
        <v>8276.116666666665</v>
      </c>
      <c r="J138" s="38">
        <v>8499.5166666666664</v>
      </c>
      <c r="K138" s="38">
        <v>8564.4833333333336</v>
      </c>
      <c r="L138" s="38">
        <v>8611.2166666666672</v>
      </c>
      <c r="M138" s="28">
        <v>8517.75</v>
      </c>
      <c r="N138" s="28">
        <v>8406.0499999999993</v>
      </c>
      <c r="O138" s="39">
        <v>3103000</v>
      </c>
      <c r="P138" s="40">
        <v>2.7823782709506459E-2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44951</v>
      </c>
      <c r="E139" s="37">
        <v>822.25</v>
      </c>
      <c r="F139" s="37">
        <v>826.63333333333333</v>
      </c>
      <c r="G139" s="38">
        <v>815.26666666666665</v>
      </c>
      <c r="H139" s="38">
        <v>808.2833333333333</v>
      </c>
      <c r="I139" s="38">
        <v>796.91666666666663</v>
      </c>
      <c r="J139" s="38">
        <v>833.61666666666667</v>
      </c>
      <c r="K139" s="38">
        <v>844.98333333333323</v>
      </c>
      <c r="L139" s="38">
        <v>851.9666666666667</v>
      </c>
      <c r="M139" s="28">
        <v>838</v>
      </c>
      <c r="N139" s="28">
        <v>819.65</v>
      </c>
      <c r="O139" s="39">
        <v>15099375</v>
      </c>
      <c r="P139" s="40">
        <v>6.5411215732022335E-3</v>
      </c>
    </row>
    <row r="140" spans="1:16" ht="12.75" customHeight="1">
      <c r="A140" s="28">
        <v>130</v>
      </c>
      <c r="B140" s="29" t="s">
        <v>44</v>
      </c>
      <c r="C140" s="30" t="s">
        <v>425</v>
      </c>
      <c r="D140" s="31">
        <v>44951</v>
      </c>
      <c r="E140" s="37">
        <v>1574.25</v>
      </c>
      <c r="F140" s="37">
        <v>1584.6499999999999</v>
      </c>
      <c r="G140" s="38">
        <v>1555.1499999999996</v>
      </c>
      <c r="H140" s="38">
        <v>1536.0499999999997</v>
      </c>
      <c r="I140" s="38">
        <v>1506.5499999999995</v>
      </c>
      <c r="J140" s="38">
        <v>1603.7499999999998</v>
      </c>
      <c r="K140" s="38">
        <v>1633.2500000000002</v>
      </c>
      <c r="L140" s="38">
        <v>1652.35</v>
      </c>
      <c r="M140" s="28">
        <v>1614.15</v>
      </c>
      <c r="N140" s="28">
        <v>1565.55</v>
      </c>
      <c r="O140" s="39">
        <v>1371600</v>
      </c>
      <c r="P140" s="40">
        <v>8.8261253309796991E-3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44951</v>
      </c>
      <c r="E141" s="37">
        <v>1308.2</v>
      </c>
      <c r="F141" s="37">
        <v>1323.3333333333335</v>
      </c>
      <c r="G141" s="38">
        <v>1289.0166666666669</v>
      </c>
      <c r="H141" s="38">
        <v>1269.8333333333335</v>
      </c>
      <c r="I141" s="38">
        <v>1235.5166666666669</v>
      </c>
      <c r="J141" s="38">
        <v>1342.5166666666669</v>
      </c>
      <c r="K141" s="38">
        <v>1376.8333333333335</v>
      </c>
      <c r="L141" s="38">
        <v>1396.0166666666669</v>
      </c>
      <c r="M141" s="28">
        <v>1357.65</v>
      </c>
      <c r="N141" s="28">
        <v>1304.1500000000001</v>
      </c>
      <c r="O141" s="39">
        <v>1272400</v>
      </c>
      <c r="P141" s="40">
        <v>1.6293929712460065E-2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44951</v>
      </c>
      <c r="E142" s="37">
        <v>834.85</v>
      </c>
      <c r="F142" s="37">
        <v>835.56666666666661</v>
      </c>
      <c r="G142" s="38">
        <v>828.23333333333323</v>
      </c>
      <c r="H142" s="38">
        <v>821.61666666666667</v>
      </c>
      <c r="I142" s="38">
        <v>814.2833333333333</v>
      </c>
      <c r="J142" s="38">
        <v>842.18333333333317</v>
      </c>
      <c r="K142" s="38">
        <v>849.51666666666665</v>
      </c>
      <c r="L142" s="38">
        <v>856.1333333333331</v>
      </c>
      <c r="M142" s="28">
        <v>842.9</v>
      </c>
      <c r="N142" s="28">
        <v>828.95</v>
      </c>
      <c r="O142" s="39">
        <v>4929600</v>
      </c>
      <c r="P142" s="40">
        <v>-4.5076806849660034E-2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44951</v>
      </c>
      <c r="E143" s="37">
        <v>868.75</v>
      </c>
      <c r="F143" s="37">
        <v>872.85</v>
      </c>
      <c r="G143" s="38">
        <v>862.05000000000007</v>
      </c>
      <c r="H143" s="38">
        <v>855.35</v>
      </c>
      <c r="I143" s="38">
        <v>844.55000000000007</v>
      </c>
      <c r="J143" s="38">
        <v>879.55000000000007</v>
      </c>
      <c r="K143" s="38">
        <v>890.35</v>
      </c>
      <c r="L143" s="38">
        <v>897.05000000000007</v>
      </c>
      <c r="M143" s="28">
        <v>883.65</v>
      </c>
      <c r="N143" s="28">
        <v>866.15</v>
      </c>
      <c r="O143" s="39">
        <v>2454400</v>
      </c>
      <c r="P143" s="40">
        <v>-1.2234385061171926E-2</v>
      </c>
    </row>
    <row r="144" spans="1:16" ht="12.75" customHeight="1">
      <c r="A144" s="28">
        <v>134</v>
      </c>
      <c r="B144" s="29" t="s">
        <v>49</v>
      </c>
      <c r="C144" s="30" t="s">
        <v>804</v>
      </c>
      <c r="D144" s="31">
        <v>44951</v>
      </c>
      <c r="E144" s="37">
        <v>72.900000000000006</v>
      </c>
      <c r="F144" s="37">
        <v>73.183333333333337</v>
      </c>
      <c r="G144" s="38">
        <v>71.966666666666669</v>
      </c>
      <c r="H144" s="38">
        <v>71.033333333333331</v>
      </c>
      <c r="I144" s="38">
        <v>69.816666666666663</v>
      </c>
      <c r="J144" s="38">
        <v>74.116666666666674</v>
      </c>
      <c r="K144" s="38">
        <v>75.333333333333343</v>
      </c>
      <c r="L144" s="38">
        <v>76.26666666666668</v>
      </c>
      <c r="M144" s="28">
        <v>74.400000000000006</v>
      </c>
      <c r="N144" s="28">
        <v>72.25</v>
      </c>
      <c r="O144" s="39">
        <v>73467000</v>
      </c>
      <c r="P144" s="40">
        <v>-6.427325314479846E-4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44951</v>
      </c>
      <c r="E145" s="37">
        <v>2029.3</v>
      </c>
      <c r="F145" s="37">
        <v>2012.7833333333335</v>
      </c>
      <c r="G145" s="38">
        <v>1971.8666666666672</v>
      </c>
      <c r="H145" s="38">
        <v>1914.4333333333336</v>
      </c>
      <c r="I145" s="38">
        <v>1873.5166666666673</v>
      </c>
      <c r="J145" s="38">
        <v>2070.2166666666672</v>
      </c>
      <c r="K145" s="38">
        <v>2111.1333333333337</v>
      </c>
      <c r="L145" s="38">
        <v>2168.5666666666671</v>
      </c>
      <c r="M145" s="28">
        <v>2053.6999999999998</v>
      </c>
      <c r="N145" s="28">
        <v>1955.35</v>
      </c>
      <c r="O145" s="39">
        <v>1492700</v>
      </c>
      <c r="P145" s="40">
        <v>-2.3916561769465924E-2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44951</v>
      </c>
      <c r="E146" s="37">
        <v>89798.55</v>
      </c>
      <c r="F146" s="37">
        <v>90096.183333333334</v>
      </c>
      <c r="G146" s="38">
        <v>89202.366666666669</v>
      </c>
      <c r="H146" s="38">
        <v>88606.183333333334</v>
      </c>
      <c r="I146" s="38">
        <v>87712.366666666669</v>
      </c>
      <c r="J146" s="38">
        <v>90692.366666666669</v>
      </c>
      <c r="K146" s="38">
        <v>91586.183333333349</v>
      </c>
      <c r="L146" s="38">
        <v>92182.366666666669</v>
      </c>
      <c r="M146" s="28">
        <v>90990</v>
      </c>
      <c r="N146" s="28">
        <v>89500</v>
      </c>
      <c r="O146" s="39">
        <v>54040</v>
      </c>
      <c r="P146" s="40">
        <v>-4.2380689146858299E-3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44951</v>
      </c>
      <c r="E147" s="37">
        <v>1053.05</v>
      </c>
      <c r="F147" s="37">
        <v>1056.55</v>
      </c>
      <c r="G147" s="38">
        <v>1045.4499999999998</v>
      </c>
      <c r="H147" s="38">
        <v>1037.8499999999999</v>
      </c>
      <c r="I147" s="38">
        <v>1026.7499999999998</v>
      </c>
      <c r="J147" s="38">
        <v>1064.1499999999999</v>
      </c>
      <c r="K147" s="38">
        <v>1075.2499999999998</v>
      </c>
      <c r="L147" s="38">
        <v>1082.8499999999999</v>
      </c>
      <c r="M147" s="28">
        <v>1067.6500000000001</v>
      </c>
      <c r="N147" s="28">
        <v>1048.95</v>
      </c>
      <c r="O147" s="39">
        <v>7707150</v>
      </c>
      <c r="P147" s="40">
        <v>-2.4911279660427249E-2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44951</v>
      </c>
      <c r="E148" s="37">
        <v>82.9</v>
      </c>
      <c r="F148" s="37">
        <v>83.61666666666666</v>
      </c>
      <c r="G148" s="38">
        <v>81.933333333333323</v>
      </c>
      <c r="H148" s="38">
        <v>80.966666666666669</v>
      </c>
      <c r="I148" s="38">
        <v>79.283333333333331</v>
      </c>
      <c r="J148" s="38">
        <v>84.583333333333314</v>
      </c>
      <c r="K148" s="38">
        <v>86.266666666666652</v>
      </c>
      <c r="L148" s="38">
        <v>87.233333333333306</v>
      </c>
      <c r="M148" s="28">
        <v>85.3</v>
      </c>
      <c r="N148" s="28">
        <v>82.65</v>
      </c>
      <c r="O148" s="39">
        <v>80152500</v>
      </c>
      <c r="P148" s="40">
        <v>1.001795671486627E-2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44951</v>
      </c>
      <c r="E149" s="37">
        <v>3681.2</v>
      </c>
      <c r="F149" s="37">
        <v>3693.7333333333336</v>
      </c>
      <c r="G149" s="38">
        <v>3657.4666666666672</v>
      </c>
      <c r="H149" s="38">
        <v>3633.7333333333336</v>
      </c>
      <c r="I149" s="38">
        <v>3597.4666666666672</v>
      </c>
      <c r="J149" s="38">
        <v>3717.4666666666672</v>
      </c>
      <c r="K149" s="38">
        <v>3753.7333333333336</v>
      </c>
      <c r="L149" s="38">
        <v>3777.4666666666672</v>
      </c>
      <c r="M149" s="28">
        <v>3730</v>
      </c>
      <c r="N149" s="28">
        <v>3670</v>
      </c>
      <c r="O149" s="39">
        <v>1464250</v>
      </c>
      <c r="P149" s="40">
        <v>4.004261741987037E-2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44951</v>
      </c>
      <c r="E150" s="37">
        <v>4058.45</v>
      </c>
      <c r="F150" s="37">
        <v>4079.9333333333329</v>
      </c>
      <c r="G150" s="38">
        <v>4013.1666666666661</v>
      </c>
      <c r="H150" s="38">
        <v>3967.8833333333332</v>
      </c>
      <c r="I150" s="38">
        <v>3901.1166666666663</v>
      </c>
      <c r="J150" s="38">
        <v>4125.2166666666653</v>
      </c>
      <c r="K150" s="38">
        <v>4191.9833333333336</v>
      </c>
      <c r="L150" s="38">
        <v>4237.2666666666655</v>
      </c>
      <c r="M150" s="28">
        <v>4146.7</v>
      </c>
      <c r="N150" s="28">
        <v>4034.65</v>
      </c>
      <c r="O150" s="39">
        <v>427800</v>
      </c>
      <c r="P150" s="40">
        <v>2.4604569420035149E-3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44951</v>
      </c>
      <c r="E151" s="37">
        <v>19240.2</v>
      </c>
      <c r="F151" s="37">
        <v>19371.083333333332</v>
      </c>
      <c r="G151" s="38">
        <v>19055.216666666664</v>
      </c>
      <c r="H151" s="38">
        <v>18870.23333333333</v>
      </c>
      <c r="I151" s="38">
        <v>18554.366666666661</v>
      </c>
      <c r="J151" s="38">
        <v>19556.066666666666</v>
      </c>
      <c r="K151" s="38">
        <v>19871.933333333334</v>
      </c>
      <c r="L151" s="38">
        <v>20056.916666666668</v>
      </c>
      <c r="M151" s="28">
        <v>19686.95</v>
      </c>
      <c r="N151" s="28">
        <v>19186.099999999999</v>
      </c>
      <c r="O151" s="39">
        <v>266560</v>
      </c>
      <c r="P151" s="40">
        <v>8.9422919731894715E-2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44951</v>
      </c>
      <c r="E152" s="37">
        <v>127.7</v>
      </c>
      <c r="F152" s="37">
        <v>128.43333333333334</v>
      </c>
      <c r="G152" s="38">
        <v>126.51666666666668</v>
      </c>
      <c r="H152" s="38">
        <v>125.33333333333334</v>
      </c>
      <c r="I152" s="38">
        <v>123.41666666666669</v>
      </c>
      <c r="J152" s="38">
        <v>129.61666666666667</v>
      </c>
      <c r="K152" s="38">
        <v>131.5333333333333</v>
      </c>
      <c r="L152" s="38">
        <v>132.71666666666667</v>
      </c>
      <c r="M152" s="28">
        <v>130.35</v>
      </c>
      <c r="N152" s="28">
        <v>127.25</v>
      </c>
      <c r="O152" s="39">
        <v>42363000</v>
      </c>
      <c r="P152" s="40">
        <v>1.8059911322591111E-2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44951</v>
      </c>
      <c r="E153" s="37">
        <v>169</v>
      </c>
      <c r="F153" s="37">
        <v>168.98333333333335</v>
      </c>
      <c r="G153" s="38">
        <v>168.1166666666667</v>
      </c>
      <c r="H153" s="38">
        <v>167.23333333333335</v>
      </c>
      <c r="I153" s="38">
        <v>166.3666666666667</v>
      </c>
      <c r="J153" s="38">
        <v>169.8666666666667</v>
      </c>
      <c r="K153" s="38">
        <v>170.73333333333338</v>
      </c>
      <c r="L153" s="38">
        <v>171.6166666666667</v>
      </c>
      <c r="M153" s="28">
        <v>169.85</v>
      </c>
      <c r="N153" s="28">
        <v>168.1</v>
      </c>
      <c r="O153" s="39">
        <v>65880600</v>
      </c>
      <c r="P153" s="40">
        <v>4.2200180342651036E-2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44951</v>
      </c>
      <c r="E154" s="37">
        <v>832.35</v>
      </c>
      <c r="F154" s="37">
        <v>834.29999999999984</v>
      </c>
      <c r="G154" s="38">
        <v>824.09999999999968</v>
      </c>
      <c r="H154" s="38">
        <v>815.8499999999998</v>
      </c>
      <c r="I154" s="38">
        <v>805.64999999999964</v>
      </c>
      <c r="J154" s="38">
        <v>842.54999999999973</v>
      </c>
      <c r="K154" s="38">
        <v>852.74999999999977</v>
      </c>
      <c r="L154" s="38">
        <v>860.99999999999977</v>
      </c>
      <c r="M154" s="28">
        <v>844.5</v>
      </c>
      <c r="N154" s="28">
        <v>826.05</v>
      </c>
      <c r="O154" s="39">
        <v>7714700</v>
      </c>
      <c r="P154" s="40">
        <v>0.14909811281409655</v>
      </c>
    </row>
    <row r="155" spans="1:16" ht="12.75" customHeight="1">
      <c r="A155" s="28">
        <v>145</v>
      </c>
      <c r="B155" s="29" t="s">
        <v>86</v>
      </c>
      <c r="C155" s="30" t="s">
        <v>433</v>
      </c>
      <c r="D155" s="31">
        <v>44951</v>
      </c>
      <c r="E155" s="37">
        <v>3043.25</v>
      </c>
      <c r="F155" s="37">
        <v>3058.0333333333333</v>
      </c>
      <c r="G155" s="38">
        <v>3012.8666666666668</v>
      </c>
      <c r="H155" s="38">
        <v>2982.4833333333336</v>
      </c>
      <c r="I155" s="38">
        <v>2937.3166666666671</v>
      </c>
      <c r="J155" s="38">
        <v>3088.4166666666665</v>
      </c>
      <c r="K155" s="38">
        <v>3133.5833333333335</v>
      </c>
      <c r="L155" s="38">
        <v>3163.9666666666662</v>
      </c>
      <c r="M155" s="28">
        <v>3103.2</v>
      </c>
      <c r="N155" s="28">
        <v>3027.65</v>
      </c>
      <c r="O155" s="39">
        <v>464200</v>
      </c>
      <c r="P155" s="40">
        <v>1.575492341356674E-2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44951</v>
      </c>
      <c r="E156" s="37">
        <v>151.4</v>
      </c>
      <c r="F156" s="37">
        <v>151.33333333333334</v>
      </c>
      <c r="G156" s="38">
        <v>150.4666666666667</v>
      </c>
      <c r="H156" s="38">
        <v>149.53333333333336</v>
      </c>
      <c r="I156" s="38">
        <v>148.66666666666671</v>
      </c>
      <c r="J156" s="38">
        <v>152.26666666666668</v>
      </c>
      <c r="K156" s="38">
        <v>153.1333333333333</v>
      </c>
      <c r="L156" s="38">
        <v>154.06666666666666</v>
      </c>
      <c r="M156" s="28">
        <v>152.19999999999999</v>
      </c>
      <c r="N156" s="28">
        <v>150.4</v>
      </c>
      <c r="O156" s="39">
        <v>46261600</v>
      </c>
      <c r="P156" s="40">
        <v>5.8864998237574906E-2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44951</v>
      </c>
      <c r="E157" s="37">
        <v>40251.449999999997</v>
      </c>
      <c r="F157" s="37">
        <v>40395.65</v>
      </c>
      <c r="G157" s="38">
        <v>39955.9</v>
      </c>
      <c r="H157" s="38">
        <v>39660.35</v>
      </c>
      <c r="I157" s="38">
        <v>39220.6</v>
      </c>
      <c r="J157" s="38">
        <v>40691.200000000004</v>
      </c>
      <c r="K157" s="38">
        <v>41130.950000000004</v>
      </c>
      <c r="L157" s="38">
        <v>41426.500000000007</v>
      </c>
      <c r="M157" s="28">
        <v>40835.4</v>
      </c>
      <c r="N157" s="28">
        <v>40100.1</v>
      </c>
      <c r="O157" s="39">
        <v>111465</v>
      </c>
      <c r="P157" s="40">
        <v>-1.2622907254849854E-2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44951</v>
      </c>
      <c r="E158" s="37">
        <v>834.35</v>
      </c>
      <c r="F158" s="37">
        <v>834.5</v>
      </c>
      <c r="G158" s="38">
        <v>827.6</v>
      </c>
      <c r="H158" s="38">
        <v>820.85</v>
      </c>
      <c r="I158" s="38">
        <v>813.95</v>
      </c>
      <c r="J158" s="38">
        <v>841.25</v>
      </c>
      <c r="K158" s="38">
        <v>848.15000000000009</v>
      </c>
      <c r="L158" s="38">
        <v>854.9</v>
      </c>
      <c r="M158" s="28">
        <v>841.4</v>
      </c>
      <c r="N158" s="28">
        <v>827.75</v>
      </c>
      <c r="O158" s="39">
        <v>5463700</v>
      </c>
      <c r="P158" s="40">
        <v>-5.2551263710061996E-2</v>
      </c>
    </row>
    <row r="159" spans="1:16" ht="12.75" customHeight="1">
      <c r="A159" s="28">
        <v>149</v>
      </c>
      <c r="B159" s="29" t="s">
        <v>86</v>
      </c>
      <c r="C159" s="30" t="s">
        <v>438</v>
      </c>
      <c r="D159" s="31">
        <v>44951</v>
      </c>
      <c r="E159" s="37">
        <v>4264.2</v>
      </c>
      <c r="F159" s="37">
        <v>4251.3500000000004</v>
      </c>
      <c r="G159" s="38">
        <v>4220.7000000000007</v>
      </c>
      <c r="H159" s="38">
        <v>4177.2000000000007</v>
      </c>
      <c r="I159" s="38">
        <v>4146.5500000000011</v>
      </c>
      <c r="J159" s="38">
        <v>4294.8500000000004</v>
      </c>
      <c r="K159" s="38">
        <v>4325.5</v>
      </c>
      <c r="L159" s="38">
        <v>4369</v>
      </c>
      <c r="M159" s="28">
        <v>4282</v>
      </c>
      <c r="N159" s="28">
        <v>4207.8500000000004</v>
      </c>
      <c r="O159" s="39">
        <v>690550</v>
      </c>
      <c r="P159" s="40">
        <v>-2.1814576103123449E-2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44951</v>
      </c>
      <c r="E160" s="37">
        <v>222.8</v>
      </c>
      <c r="F160" s="37">
        <v>223.38333333333333</v>
      </c>
      <c r="G160" s="38">
        <v>221.41666666666666</v>
      </c>
      <c r="H160" s="38">
        <v>220.03333333333333</v>
      </c>
      <c r="I160" s="38">
        <v>218.06666666666666</v>
      </c>
      <c r="J160" s="38">
        <v>224.76666666666665</v>
      </c>
      <c r="K160" s="38">
        <v>226.73333333333335</v>
      </c>
      <c r="L160" s="38">
        <v>228.11666666666665</v>
      </c>
      <c r="M160" s="28">
        <v>225.35</v>
      </c>
      <c r="N160" s="28">
        <v>222</v>
      </c>
      <c r="O160" s="39">
        <v>12369000</v>
      </c>
      <c r="P160" s="40">
        <v>-6.0270009643201543E-3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44951</v>
      </c>
      <c r="E161" s="37">
        <v>150.55000000000001</v>
      </c>
      <c r="F161" s="37">
        <v>151.15</v>
      </c>
      <c r="G161" s="38">
        <v>149.60000000000002</v>
      </c>
      <c r="H161" s="38">
        <v>148.65</v>
      </c>
      <c r="I161" s="38">
        <v>147.10000000000002</v>
      </c>
      <c r="J161" s="38">
        <v>152.10000000000002</v>
      </c>
      <c r="K161" s="38">
        <v>153.65000000000003</v>
      </c>
      <c r="L161" s="38">
        <v>154.60000000000002</v>
      </c>
      <c r="M161" s="28">
        <v>152.69999999999999</v>
      </c>
      <c r="N161" s="28">
        <v>150.19999999999999</v>
      </c>
      <c r="O161" s="39">
        <v>70060000</v>
      </c>
      <c r="P161" s="40">
        <v>1.399856424982053E-2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44951</v>
      </c>
      <c r="E162" s="37">
        <v>2403.6999999999998</v>
      </c>
      <c r="F162" s="37">
        <v>2415.8666666666668</v>
      </c>
      <c r="G162" s="38">
        <v>2381.9833333333336</v>
      </c>
      <c r="H162" s="38">
        <v>2360.2666666666669</v>
      </c>
      <c r="I162" s="38">
        <v>2326.3833333333337</v>
      </c>
      <c r="J162" s="38">
        <v>2437.5833333333335</v>
      </c>
      <c r="K162" s="38">
        <v>2471.4666666666667</v>
      </c>
      <c r="L162" s="38">
        <v>2493.1833333333334</v>
      </c>
      <c r="M162" s="28">
        <v>2449.75</v>
      </c>
      <c r="N162" s="28">
        <v>2394.15</v>
      </c>
      <c r="O162" s="39">
        <v>2572750</v>
      </c>
      <c r="P162" s="40">
        <v>8.9215686274509796E-3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44951</v>
      </c>
      <c r="E163" s="37">
        <v>3240.8</v>
      </c>
      <c r="F163" s="37">
        <v>3247.65</v>
      </c>
      <c r="G163" s="38">
        <v>3219.3</v>
      </c>
      <c r="H163" s="38">
        <v>3197.8</v>
      </c>
      <c r="I163" s="38">
        <v>3169.4500000000003</v>
      </c>
      <c r="J163" s="38">
        <v>3269.15</v>
      </c>
      <c r="K163" s="38">
        <v>3297.4999999999995</v>
      </c>
      <c r="L163" s="38">
        <v>3319</v>
      </c>
      <c r="M163" s="28">
        <v>3276</v>
      </c>
      <c r="N163" s="28">
        <v>3226.15</v>
      </c>
      <c r="O163" s="39">
        <v>1708250</v>
      </c>
      <c r="P163" s="40">
        <v>5.1485731097381587E-3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44951</v>
      </c>
      <c r="E164" s="37">
        <v>57.05</v>
      </c>
      <c r="F164" s="37">
        <v>57.35</v>
      </c>
      <c r="G164" s="38">
        <v>56.6</v>
      </c>
      <c r="H164" s="38">
        <v>56.15</v>
      </c>
      <c r="I164" s="38">
        <v>55.4</v>
      </c>
      <c r="J164" s="38">
        <v>57.800000000000004</v>
      </c>
      <c r="K164" s="38">
        <v>58.550000000000004</v>
      </c>
      <c r="L164" s="38">
        <v>59.000000000000007</v>
      </c>
      <c r="M164" s="28">
        <v>58.1</v>
      </c>
      <c r="N164" s="28">
        <v>56.9</v>
      </c>
      <c r="O164" s="39">
        <v>242320000</v>
      </c>
      <c r="P164" s="40">
        <v>-1.5983366902735364E-2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44951</v>
      </c>
      <c r="E165" s="37">
        <v>2751.5</v>
      </c>
      <c r="F165" s="37">
        <v>2775.7333333333336</v>
      </c>
      <c r="G165" s="38">
        <v>2719.4666666666672</v>
      </c>
      <c r="H165" s="38">
        <v>2687.4333333333334</v>
      </c>
      <c r="I165" s="38">
        <v>2631.166666666667</v>
      </c>
      <c r="J165" s="38">
        <v>2807.7666666666673</v>
      </c>
      <c r="K165" s="38">
        <v>2864.0333333333338</v>
      </c>
      <c r="L165" s="38">
        <v>2896.0666666666675</v>
      </c>
      <c r="M165" s="28">
        <v>2832</v>
      </c>
      <c r="N165" s="28">
        <v>2743.7</v>
      </c>
      <c r="O165" s="39">
        <v>991800</v>
      </c>
      <c r="P165" s="40">
        <v>-0.14330137341280125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44951</v>
      </c>
      <c r="E166" s="37">
        <v>223.25</v>
      </c>
      <c r="F166" s="37">
        <v>222.73333333333335</v>
      </c>
      <c r="G166" s="38">
        <v>221.4666666666667</v>
      </c>
      <c r="H166" s="38">
        <v>219.68333333333334</v>
      </c>
      <c r="I166" s="38">
        <v>218.41666666666669</v>
      </c>
      <c r="J166" s="38">
        <v>224.51666666666671</v>
      </c>
      <c r="K166" s="38">
        <v>225.78333333333336</v>
      </c>
      <c r="L166" s="38">
        <v>227.56666666666672</v>
      </c>
      <c r="M166" s="28">
        <v>224</v>
      </c>
      <c r="N166" s="28">
        <v>220.95</v>
      </c>
      <c r="O166" s="39">
        <v>37791900</v>
      </c>
      <c r="P166" s="40">
        <v>3.858425465608073E-2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44951</v>
      </c>
      <c r="E167" s="37">
        <v>1609.25</v>
      </c>
      <c r="F167" s="37">
        <v>1636.3500000000001</v>
      </c>
      <c r="G167" s="38">
        <v>1565.9000000000003</v>
      </c>
      <c r="H167" s="38">
        <v>1522.5500000000002</v>
      </c>
      <c r="I167" s="38">
        <v>1452.1000000000004</v>
      </c>
      <c r="J167" s="38">
        <v>1679.7000000000003</v>
      </c>
      <c r="K167" s="38">
        <v>1750.15</v>
      </c>
      <c r="L167" s="38">
        <v>1793.5000000000002</v>
      </c>
      <c r="M167" s="28">
        <v>1706.8</v>
      </c>
      <c r="N167" s="28">
        <v>1593</v>
      </c>
      <c r="O167" s="39">
        <v>4269430</v>
      </c>
      <c r="P167" s="40">
        <v>5.735308940630985E-2</v>
      </c>
    </row>
    <row r="168" spans="1:16" ht="12.75" customHeight="1">
      <c r="A168" s="28">
        <v>158</v>
      </c>
      <c r="B168" s="29" t="s">
        <v>44</v>
      </c>
      <c r="C168" s="30" t="s">
        <v>450</v>
      </c>
      <c r="D168" s="31">
        <v>44951</v>
      </c>
      <c r="E168" s="37">
        <v>173.7</v>
      </c>
      <c r="F168" s="37">
        <v>175.1</v>
      </c>
      <c r="G168" s="38">
        <v>171.5</v>
      </c>
      <c r="H168" s="38">
        <v>169.3</v>
      </c>
      <c r="I168" s="38">
        <v>165.70000000000002</v>
      </c>
      <c r="J168" s="38">
        <v>177.29999999999998</v>
      </c>
      <c r="K168" s="38">
        <v>180.89999999999995</v>
      </c>
      <c r="L168" s="38">
        <v>183.09999999999997</v>
      </c>
      <c r="M168" s="28">
        <v>178.7</v>
      </c>
      <c r="N168" s="28">
        <v>172.9</v>
      </c>
      <c r="O168" s="39">
        <v>12159000</v>
      </c>
      <c r="P168" s="40">
        <v>-4.1126138559205078E-2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44951</v>
      </c>
      <c r="E169" s="37">
        <v>704.65</v>
      </c>
      <c r="F169" s="37">
        <v>707.08333333333337</v>
      </c>
      <c r="G169" s="38">
        <v>699.9666666666667</v>
      </c>
      <c r="H169" s="38">
        <v>695.2833333333333</v>
      </c>
      <c r="I169" s="38">
        <v>688.16666666666663</v>
      </c>
      <c r="J169" s="38">
        <v>711.76666666666677</v>
      </c>
      <c r="K169" s="38">
        <v>718.88333333333333</v>
      </c>
      <c r="L169" s="38">
        <v>723.56666666666683</v>
      </c>
      <c r="M169" s="28">
        <v>714.2</v>
      </c>
      <c r="N169" s="28">
        <v>702.4</v>
      </c>
      <c r="O169" s="39">
        <v>4055350</v>
      </c>
      <c r="P169" s="40">
        <v>-1.1396601740571902E-2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44951</v>
      </c>
      <c r="E170" s="37">
        <v>170.25</v>
      </c>
      <c r="F170" s="37">
        <v>170.04999999999998</v>
      </c>
      <c r="G170" s="38">
        <v>168.09999999999997</v>
      </c>
      <c r="H170" s="38">
        <v>165.95</v>
      </c>
      <c r="I170" s="38">
        <v>163.99999999999997</v>
      </c>
      <c r="J170" s="38">
        <v>172.19999999999996</v>
      </c>
      <c r="K170" s="38">
        <v>174.14999999999995</v>
      </c>
      <c r="L170" s="38">
        <v>176.29999999999995</v>
      </c>
      <c r="M170" s="28">
        <v>172</v>
      </c>
      <c r="N170" s="28">
        <v>167.9</v>
      </c>
      <c r="O170" s="39">
        <v>33115000</v>
      </c>
      <c r="P170" s="40">
        <v>-1.0558069381598793E-3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44951</v>
      </c>
      <c r="E171" s="37">
        <v>124.05</v>
      </c>
      <c r="F171" s="37">
        <v>124.3</v>
      </c>
      <c r="G171" s="38">
        <v>123.3</v>
      </c>
      <c r="H171" s="38">
        <v>122.55</v>
      </c>
      <c r="I171" s="38">
        <v>121.55</v>
      </c>
      <c r="J171" s="38">
        <v>125.05</v>
      </c>
      <c r="K171" s="38">
        <v>126.05</v>
      </c>
      <c r="L171" s="38">
        <v>126.8</v>
      </c>
      <c r="M171" s="28">
        <v>125.3</v>
      </c>
      <c r="N171" s="28">
        <v>123.55</v>
      </c>
      <c r="O171" s="39">
        <v>77648000</v>
      </c>
      <c r="P171" s="40">
        <v>-2.4032176973353445E-2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44951</v>
      </c>
      <c r="E172" s="37">
        <v>2447.15</v>
      </c>
      <c r="F172" s="37">
        <v>2454.7999999999997</v>
      </c>
      <c r="G172" s="38">
        <v>2434.5999999999995</v>
      </c>
      <c r="H172" s="38">
        <v>2422.0499999999997</v>
      </c>
      <c r="I172" s="38">
        <v>2401.8499999999995</v>
      </c>
      <c r="J172" s="38">
        <v>2467.3499999999995</v>
      </c>
      <c r="K172" s="38">
        <v>2487.5499999999993</v>
      </c>
      <c r="L172" s="38">
        <v>2500.0999999999995</v>
      </c>
      <c r="M172" s="28">
        <v>2475</v>
      </c>
      <c r="N172" s="28">
        <v>2442.25</v>
      </c>
      <c r="O172" s="39">
        <v>39179750</v>
      </c>
      <c r="P172" s="40">
        <v>2.9319234179501493E-2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44951</v>
      </c>
      <c r="E173" s="37">
        <v>91.4</v>
      </c>
      <c r="F173" s="37">
        <v>91.816666666666663</v>
      </c>
      <c r="G173" s="38">
        <v>90.633333333333326</v>
      </c>
      <c r="H173" s="38">
        <v>89.86666666666666</v>
      </c>
      <c r="I173" s="38">
        <v>88.683333333333323</v>
      </c>
      <c r="J173" s="38">
        <v>92.583333333333329</v>
      </c>
      <c r="K173" s="38">
        <v>93.766666666666666</v>
      </c>
      <c r="L173" s="38">
        <v>94.533333333333331</v>
      </c>
      <c r="M173" s="28">
        <v>93</v>
      </c>
      <c r="N173" s="28">
        <v>91.05</v>
      </c>
      <c r="O173" s="39">
        <v>137832000</v>
      </c>
      <c r="P173" s="40">
        <v>-2.617002034817997E-2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44951</v>
      </c>
      <c r="E174" s="37">
        <v>753.2</v>
      </c>
      <c r="F174" s="37">
        <v>759.11666666666667</v>
      </c>
      <c r="G174" s="38">
        <v>745.33333333333337</v>
      </c>
      <c r="H174" s="38">
        <v>737.4666666666667</v>
      </c>
      <c r="I174" s="38">
        <v>723.68333333333339</v>
      </c>
      <c r="J174" s="38">
        <v>766.98333333333335</v>
      </c>
      <c r="K174" s="38">
        <v>780.76666666666665</v>
      </c>
      <c r="L174" s="38">
        <v>788.63333333333333</v>
      </c>
      <c r="M174" s="28">
        <v>772.9</v>
      </c>
      <c r="N174" s="28">
        <v>751.25</v>
      </c>
      <c r="O174" s="39">
        <v>8486400</v>
      </c>
      <c r="P174" s="40">
        <v>-5.6143785034255718E-2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44951</v>
      </c>
      <c r="E175" s="37">
        <v>1293.55</v>
      </c>
      <c r="F175" s="37">
        <v>1302.1166666666666</v>
      </c>
      <c r="G175" s="38">
        <v>1280.1833333333332</v>
      </c>
      <c r="H175" s="38">
        <v>1266.8166666666666</v>
      </c>
      <c r="I175" s="38">
        <v>1244.8833333333332</v>
      </c>
      <c r="J175" s="38">
        <v>1315.4833333333331</v>
      </c>
      <c r="K175" s="38">
        <v>1337.4166666666665</v>
      </c>
      <c r="L175" s="38">
        <v>1350.7833333333331</v>
      </c>
      <c r="M175" s="28">
        <v>1324.05</v>
      </c>
      <c r="N175" s="28">
        <v>1288.75</v>
      </c>
      <c r="O175" s="39">
        <v>6624750</v>
      </c>
      <c r="P175" s="40">
        <v>-3.0512567226429591E-2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44951</v>
      </c>
      <c r="E176" s="37">
        <v>593.9</v>
      </c>
      <c r="F176" s="37">
        <v>594.26666666666665</v>
      </c>
      <c r="G176" s="38">
        <v>591.18333333333328</v>
      </c>
      <c r="H176" s="38">
        <v>588.46666666666658</v>
      </c>
      <c r="I176" s="38">
        <v>585.38333333333321</v>
      </c>
      <c r="J176" s="38">
        <v>596.98333333333335</v>
      </c>
      <c r="K176" s="38">
        <v>600.06666666666683</v>
      </c>
      <c r="L176" s="38">
        <v>602.78333333333342</v>
      </c>
      <c r="M176" s="28">
        <v>597.35</v>
      </c>
      <c r="N176" s="28">
        <v>591.54999999999995</v>
      </c>
      <c r="O176" s="39">
        <v>60202500</v>
      </c>
      <c r="P176" s="40">
        <v>-3.2984772552043178E-2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44951</v>
      </c>
      <c r="E177" s="37">
        <v>24319.55</v>
      </c>
      <c r="F177" s="37">
        <v>24426.583333333332</v>
      </c>
      <c r="G177" s="38">
        <v>24120.166666666664</v>
      </c>
      <c r="H177" s="38">
        <v>23920.783333333333</v>
      </c>
      <c r="I177" s="38">
        <v>23614.366666666665</v>
      </c>
      <c r="J177" s="38">
        <v>24625.966666666664</v>
      </c>
      <c r="K177" s="38">
        <v>24932.383333333328</v>
      </c>
      <c r="L177" s="38">
        <v>25131.766666666663</v>
      </c>
      <c r="M177" s="28">
        <v>24733</v>
      </c>
      <c r="N177" s="28">
        <v>24227.200000000001</v>
      </c>
      <c r="O177" s="39">
        <v>283375</v>
      </c>
      <c r="P177" s="40">
        <v>-3.1527682843472314E-2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44951</v>
      </c>
      <c r="E178" s="37">
        <v>3063.85</v>
      </c>
      <c r="F178" s="37">
        <v>3074.3333333333335</v>
      </c>
      <c r="G178" s="38">
        <v>3039.7166666666672</v>
      </c>
      <c r="H178" s="38">
        <v>3015.5833333333335</v>
      </c>
      <c r="I178" s="38">
        <v>2980.9666666666672</v>
      </c>
      <c r="J178" s="38">
        <v>3098.4666666666672</v>
      </c>
      <c r="K178" s="38">
        <v>3133.083333333333</v>
      </c>
      <c r="L178" s="38">
        <v>3157.2166666666672</v>
      </c>
      <c r="M178" s="28">
        <v>3108.95</v>
      </c>
      <c r="N178" s="28">
        <v>3050.2</v>
      </c>
      <c r="O178" s="39">
        <v>1967075</v>
      </c>
      <c r="P178" s="40">
        <v>-2.2680694083891242E-2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44951</v>
      </c>
      <c r="E179" s="37">
        <v>2108.85</v>
      </c>
      <c r="F179" s="37">
        <v>2118.4166666666665</v>
      </c>
      <c r="G179" s="38">
        <v>2094.7833333333328</v>
      </c>
      <c r="H179" s="38">
        <v>2080.7166666666662</v>
      </c>
      <c r="I179" s="38">
        <v>2057.0833333333326</v>
      </c>
      <c r="J179" s="38">
        <v>2132.4833333333331</v>
      </c>
      <c r="K179" s="38">
        <v>2156.1166666666672</v>
      </c>
      <c r="L179" s="38">
        <v>2170.1833333333334</v>
      </c>
      <c r="M179" s="28">
        <v>2142.0500000000002</v>
      </c>
      <c r="N179" s="28">
        <v>2104.35</v>
      </c>
      <c r="O179" s="39">
        <v>5182875</v>
      </c>
      <c r="P179" s="40">
        <v>1.7746686303387334E-2</v>
      </c>
    </row>
    <row r="180" spans="1:16" ht="12.75" customHeight="1">
      <c r="A180" s="28">
        <v>170</v>
      </c>
      <c r="B180" s="29" t="s">
        <v>63</v>
      </c>
      <c r="C180" s="30" t="s">
        <v>882</v>
      </c>
      <c r="D180" s="31">
        <v>44951</v>
      </c>
      <c r="E180" s="37">
        <v>1276.95</v>
      </c>
      <c r="F180" s="37">
        <v>1278.4833333333333</v>
      </c>
      <c r="G180" s="38">
        <v>1264.6166666666668</v>
      </c>
      <c r="H180" s="38">
        <v>1252.2833333333335</v>
      </c>
      <c r="I180" s="38">
        <v>1238.416666666667</v>
      </c>
      <c r="J180" s="38">
        <v>1290.8166666666666</v>
      </c>
      <c r="K180" s="38">
        <v>1304.6833333333329</v>
      </c>
      <c r="L180" s="38">
        <v>1317.0166666666664</v>
      </c>
      <c r="M180" s="28">
        <v>1292.3499999999999</v>
      </c>
      <c r="N180" s="28">
        <v>1266.1500000000001</v>
      </c>
      <c r="O180" s="39">
        <v>5212800</v>
      </c>
      <c r="P180" s="40">
        <v>4.5739046701973998E-2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44951</v>
      </c>
      <c r="E181" s="37">
        <v>1033.3499999999999</v>
      </c>
      <c r="F181" s="37">
        <v>1042.4833333333333</v>
      </c>
      <c r="G181" s="38">
        <v>1009.9666666666667</v>
      </c>
      <c r="H181" s="38">
        <v>986.58333333333337</v>
      </c>
      <c r="I181" s="38">
        <v>954.06666666666672</v>
      </c>
      <c r="J181" s="38">
        <v>1065.8666666666668</v>
      </c>
      <c r="K181" s="38">
        <v>1098.3833333333337</v>
      </c>
      <c r="L181" s="38">
        <v>1121.7666666666667</v>
      </c>
      <c r="M181" s="28">
        <v>1075</v>
      </c>
      <c r="N181" s="28">
        <v>1019.1</v>
      </c>
      <c r="O181" s="39">
        <v>15763300</v>
      </c>
      <c r="P181" s="40">
        <v>-2.0188835226036636E-2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44951</v>
      </c>
      <c r="E182" s="37">
        <v>484.05</v>
      </c>
      <c r="F182" s="37">
        <v>484.75</v>
      </c>
      <c r="G182" s="38">
        <v>481.3</v>
      </c>
      <c r="H182" s="38">
        <v>478.55</v>
      </c>
      <c r="I182" s="38">
        <v>475.1</v>
      </c>
      <c r="J182" s="38">
        <v>487.5</v>
      </c>
      <c r="K182" s="38">
        <v>490.95000000000005</v>
      </c>
      <c r="L182" s="38">
        <v>493.7</v>
      </c>
      <c r="M182" s="28">
        <v>488.2</v>
      </c>
      <c r="N182" s="28">
        <v>482</v>
      </c>
      <c r="O182" s="39">
        <v>9397500</v>
      </c>
      <c r="P182" s="40">
        <v>-7.7605321507760536E-3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44951</v>
      </c>
      <c r="E183" s="37">
        <v>603.35</v>
      </c>
      <c r="F183" s="37">
        <v>604.26666666666677</v>
      </c>
      <c r="G183" s="38">
        <v>600.43333333333351</v>
      </c>
      <c r="H183" s="38">
        <v>597.51666666666677</v>
      </c>
      <c r="I183" s="38">
        <v>593.68333333333351</v>
      </c>
      <c r="J183" s="38">
        <v>607.18333333333351</v>
      </c>
      <c r="K183" s="38">
        <v>611.01666666666677</v>
      </c>
      <c r="L183" s="38">
        <v>613.93333333333351</v>
      </c>
      <c r="M183" s="28">
        <v>608.1</v>
      </c>
      <c r="N183" s="28">
        <v>601.35</v>
      </c>
      <c r="O183" s="39">
        <v>1418000</v>
      </c>
      <c r="P183" s="40">
        <v>2.9027576197387519E-2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44951</v>
      </c>
      <c r="E184" s="37">
        <v>975.2</v>
      </c>
      <c r="F184" s="37">
        <v>978.7166666666667</v>
      </c>
      <c r="G184" s="38">
        <v>969.83333333333337</v>
      </c>
      <c r="H184" s="38">
        <v>964.4666666666667</v>
      </c>
      <c r="I184" s="38">
        <v>955.58333333333337</v>
      </c>
      <c r="J184" s="38">
        <v>984.08333333333337</v>
      </c>
      <c r="K184" s="38">
        <v>992.96666666666658</v>
      </c>
      <c r="L184" s="38">
        <v>998.33333333333337</v>
      </c>
      <c r="M184" s="28">
        <v>987.6</v>
      </c>
      <c r="N184" s="28">
        <v>973.35</v>
      </c>
      <c r="O184" s="39">
        <v>6682000</v>
      </c>
      <c r="P184" s="40">
        <v>-2.0880650597113342E-2</v>
      </c>
    </row>
    <row r="185" spans="1:16" ht="12.75" customHeight="1">
      <c r="A185" s="28">
        <v>175</v>
      </c>
      <c r="B185" s="29" t="s">
        <v>74</v>
      </c>
      <c r="C185" s="30" t="s">
        <v>488</v>
      </c>
      <c r="D185" s="31">
        <v>44951</v>
      </c>
      <c r="E185" s="37">
        <v>1345.65</v>
      </c>
      <c r="F185" s="37">
        <v>1354.3666666666666</v>
      </c>
      <c r="G185" s="38">
        <v>1330.8833333333332</v>
      </c>
      <c r="H185" s="38">
        <v>1316.1166666666666</v>
      </c>
      <c r="I185" s="38">
        <v>1292.6333333333332</v>
      </c>
      <c r="J185" s="38">
        <v>1369.1333333333332</v>
      </c>
      <c r="K185" s="38">
        <v>1392.6166666666663</v>
      </c>
      <c r="L185" s="38">
        <v>1407.3833333333332</v>
      </c>
      <c r="M185" s="28">
        <v>1377.85</v>
      </c>
      <c r="N185" s="28">
        <v>1339.6</v>
      </c>
      <c r="O185" s="39">
        <v>2690500</v>
      </c>
      <c r="P185" s="40">
        <v>0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44951</v>
      </c>
      <c r="E186" s="37">
        <v>740.55</v>
      </c>
      <c r="F186" s="37">
        <v>740.7166666666667</v>
      </c>
      <c r="G186" s="38">
        <v>736.83333333333337</v>
      </c>
      <c r="H186" s="38">
        <v>733.11666666666667</v>
      </c>
      <c r="I186" s="38">
        <v>729.23333333333335</v>
      </c>
      <c r="J186" s="38">
        <v>744.43333333333339</v>
      </c>
      <c r="K186" s="38">
        <v>748.31666666666661</v>
      </c>
      <c r="L186" s="38">
        <v>752.03333333333342</v>
      </c>
      <c r="M186" s="28">
        <v>744.6</v>
      </c>
      <c r="N186" s="28">
        <v>737</v>
      </c>
      <c r="O186" s="39">
        <v>10518300</v>
      </c>
      <c r="P186" s="40">
        <v>3.6449095423909186E-2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44951</v>
      </c>
      <c r="E187" s="37">
        <v>402.65</v>
      </c>
      <c r="F187" s="37">
        <v>405.25</v>
      </c>
      <c r="G187" s="38">
        <v>398.65</v>
      </c>
      <c r="H187" s="38">
        <v>394.65</v>
      </c>
      <c r="I187" s="38">
        <v>388.04999999999995</v>
      </c>
      <c r="J187" s="38">
        <v>409.25</v>
      </c>
      <c r="K187" s="38">
        <v>415.85</v>
      </c>
      <c r="L187" s="38">
        <v>419.85</v>
      </c>
      <c r="M187" s="28">
        <v>411.85</v>
      </c>
      <c r="N187" s="28">
        <v>401.25</v>
      </c>
      <c r="O187" s="39">
        <v>89696625</v>
      </c>
      <c r="P187" s="40">
        <v>-5.7024610621426086E-3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44951</v>
      </c>
      <c r="E188" s="37">
        <v>207.6</v>
      </c>
      <c r="F188" s="37">
        <v>207.31666666666663</v>
      </c>
      <c r="G188" s="38">
        <v>205.68333333333328</v>
      </c>
      <c r="H188" s="38">
        <v>203.76666666666665</v>
      </c>
      <c r="I188" s="38">
        <v>202.1333333333333</v>
      </c>
      <c r="J188" s="38">
        <v>209.23333333333326</v>
      </c>
      <c r="K188" s="38">
        <v>210.86666666666665</v>
      </c>
      <c r="L188" s="38">
        <v>212.78333333333325</v>
      </c>
      <c r="M188" s="28">
        <v>208.95</v>
      </c>
      <c r="N188" s="28">
        <v>205.4</v>
      </c>
      <c r="O188" s="39">
        <v>110696625</v>
      </c>
      <c r="P188" s="40">
        <v>-1.7758744609487301E-2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44951</v>
      </c>
      <c r="E189" s="37">
        <v>122.9</v>
      </c>
      <c r="F189" s="37">
        <v>122.98333333333335</v>
      </c>
      <c r="G189" s="38">
        <v>121.76666666666669</v>
      </c>
      <c r="H189" s="38">
        <v>120.63333333333334</v>
      </c>
      <c r="I189" s="38">
        <v>119.41666666666669</v>
      </c>
      <c r="J189" s="38">
        <v>124.1166666666667</v>
      </c>
      <c r="K189" s="38">
        <v>125.33333333333334</v>
      </c>
      <c r="L189" s="38">
        <v>126.46666666666671</v>
      </c>
      <c r="M189" s="28">
        <v>124.2</v>
      </c>
      <c r="N189" s="28">
        <v>121.85</v>
      </c>
      <c r="O189" s="39">
        <v>186235500</v>
      </c>
      <c r="P189" s="40">
        <v>-1.8151767332618089E-2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44951</v>
      </c>
      <c r="E190" s="37">
        <v>3370.5</v>
      </c>
      <c r="F190" s="37">
        <v>3377.25</v>
      </c>
      <c r="G190" s="38">
        <v>3354.6</v>
      </c>
      <c r="H190" s="38">
        <v>3338.7</v>
      </c>
      <c r="I190" s="38">
        <v>3316.0499999999997</v>
      </c>
      <c r="J190" s="38">
        <v>3393.15</v>
      </c>
      <c r="K190" s="38">
        <v>3415.7999999999997</v>
      </c>
      <c r="L190" s="38">
        <v>3431.7000000000003</v>
      </c>
      <c r="M190" s="28">
        <v>3399.9</v>
      </c>
      <c r="N190" s="28">
        <v>3361.35</v>
      </c>
      <c r="O190" s="39">
        <v>10622675</v>
      </c>
      <c r="P190" s="40">
        <v>-6.7253567220840428E-3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44951</v>
      </c>
      <c r="E191" s="37">
        <v>1046</v>
      </c>
      <c r="F191" s="37">
        <v>1048.5333333333333</v>
      </c>
      <c r="G191" s="38">
        <v>1040.4666666666667</v>
      </c>
      <c r="H191" s="38">
        <v>1034.9333333333334</v>
      </c>
      <c r="I191" s="38">
        <v>1026.8666666666668</v>
      </c>
      <c r="J191" s="38">
        <v>1054.0666666666666</v>
      </c>
      <c r="K191" s="38">
        <v>1062.1333333333332</v>
      </c>
      <c r="L191" s="38">
        <v>1067.6666666666665</v>
      </c>
      <c r="M191" s="28">
        <v>1056.5999999999999</v>
      </c>
      <c r="N191" s="28">
        <v>1043</v>
      </c>
      <c r="O191" s="39">
        <v>12069000</v>
      </c>
      <c r="P191" s="40">
        <v>-1.2857633606517151E-2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44951</v>
      </c>
      <c r="E192" s="37">
        <v>2376.1</v>
      </c>
      <c r="F192" s="37">
        <v>2376.8833333333337</v>
      </c>
      <c r="G192" s="38">
        <v>2355.7666666666673</v>
      </c>
      <c r="H192" s="38">
        <v>2335.4333333333338</v>
      </c>
      <c r="I192" s="38">
        <v>2314.3166666666675</v>
      </c>
      <c r="J192" s="38">
        <v>2397.2166666666672</v>
      </c>
      <c r="K192" s="38">
        <v>2418.333333333333</v>
      </c>
      <c r="L192" s="38">
        <v>2438.666666666667</v>
      </c>
      <c r="M192" s="28">
        <v>2398</v>
      </c>
      <c r="N192" s="28">
        <v>2356.5500000000002</v>
      </c>
      <c r="O192" s="39">
        <v>8071125</v>
      </c>
      <c r="P192" s="40">
        <v>2.2818291887864396E-3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44951</v>
      </c>
      <c r="E193" s="37">
        <v>1584.1</v>
      </c>
      <c r="F193" s="37">
        <v>1585.2833333333335</v>
      </c>
      <c r="G193" s="38">
        <v>1571.9666666666672</v>
      </c>
      <c r="H193" s="38">
        <v>1559.8333333333337</v>
      </c>
      <c r="I193" s="38">
        <v>1546.5166666666673</v>
      </c>
      <c r="J193" s="38">
        <v>1597.416666666667</v>
      </c>
      <c r="K193" s="38">
        <v>1610.7333333333331</v>
      </c>
      <c r="L193" s="38">
        <v>1622.8666666666668</v>
      </c>
      <c r="M193" s="28">
        <v>1598.6</v>
      </c>
      <c r="N193" s="28">
        <v>1573.15</v>
      </c>
      <c r="O193" s="39">
        <v>1712500</v>
      </c>
      <c r="P193" s="40">
        <v>2.0256181114089961E-2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44951</v>
      </c>
      <c r="E194" s="37">
        <v>460.65</v>
      </c>
      <c r="F194" s="37">
        <v>459.86666666666662</v>
      </c>
      <c r="G194" s="38">
        <v>454.03333333333325</v>
      </c>
      <c r="H194" s="38">
        <v>447.41666666666663</v>
      </c>
      <c r="I194" s="38">
        <v>441.58333333333326</v>
      </c>
      <c r="J194" s="38">
        <v>466.48333333333323</v>
      </c>
      <c r="K194" s="38">
        <v>472.31666666666661</v>
      </c>
      <c r="L194" s="38">
        <v>478.93333333333322</v>
      </c>
      <c r="M194" s="28">
        <v>465.7</v>
      </c>
      <c r="N194" s="28">
        <v>453.25</v>
      </c>
      <c r="O194" s="39">
        <v>4507500</v>
      </c>
      <c r="P194" s="40">
        <v>1.9335142469470826E-2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44951</v>
      </c>
      <c r="E195" s="37">
        <v>1180.6500000000001</v>
      </c>
      <c r="F195" s="37">
        <v>1185.2166666666665</v>
      </c>
      <c r="G195" s="38">
        <v>1171.383333333333</v>
      </c>
      <c r="H195" s="38">
        <v>1162.1166666666666</v>
      </c>
      <c r="I195" s="38">
        <v>1148.2833333333331</v>
      </c>
      <c r="J195" s="38">
        <v>1194.4833333333329</v>
      </c>
      <c r="K195" s="38">
        <v>1208.3166666666664</v>
      </c>
      <c r="L195" s="38">
        <v>1217.5833333333328</v>
      </c>
      <c r="M195" s="28">
        <v>1199.05</v>
      </c>
      <c r="N195" s="28">
        <v>1175.95</v>
      </c>
      <c r="O195" s="39">
        <v>5160400</v>
      </c>
      <c r="P195" s="40">
        <v>-1.6991770801584882E-2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44951</v>
      </c>
      <c r="E196" s="37">
        <v>972.65</v>
      </c>
      <c r="F196" s="37">
        <v>986.23333333333323</v>
      </c>
      <c r="G196" s="38">
        <v>957.11666666666645</v>
      </c>
      <c r="H196" s="38">
        <v>941.58333333333326</v>
      </c>
      <c r="I196" s="38">
        <v>912.46666666666647</v>
      </c>
      <c r="J196" s="38">
        <v>1001.7666666666664</v>
      </c>
      <c r="K196" s="38">
        <v>1030.8833333333332</v>
      </c>
      <c r="L196" s="38">
        <v>1046.4166666666665</v>
      </c>
      <c r="M196" s="28">
        <v>1015.35</v>
      </c>
      <c r="N196" s="28">
        <v>970.7</v>
      </c>
      <c r="O196" s="39">
        <v>7627900</v>
      </c>
      <c r="P196" s="40">
        <v>2.646948003014318E-2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44951</v>
      </c>
      <c r="E197" s="37">
        <v>1573.4</v>
      </c>
      <c r="F197" s="37">
        <v>1575.8833333333332</v>
      </c>
      <c r="G197" s="38">
        <v>1556.2666666666664</v>
      </c>
      <c r="H197" s="38">
        <v>1539.1333333333332</v>
      </c>
      <c r="I197" s="38">
        <v>1519.5166666666664</v>
      </c>
      <c r="J197" s="38">
        <v>1593.0166666666664</v>
      </c>
      <c r="K197" s="38">
        <v>1612.6333333333332</v>
      </c>
      <c r="L197" s="38">
        <v>1629.7666666666664</v>
      </c>
      <c r="M197" s="28">
        <v>1595.5</v>
      </c>
      <c r="N197" s="28">
        <v>1558.75</v>
      </c>
      <c r="O197" s="39">
        <v>1283200</v>
      </c>
      <c r="P197" s="40">
        <v>-5.8878215060427638E-3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44951</v>
      </c>
      <c r="E198" s="37">
        <v>7184.95</v>
      </c>
      <c r="F198" s="37">
        <v>7205.3166666666666</v>
      </c>
      <c r="G198" s="38">
        <v>7132.1833333333334</v>
      </c>
      <c r="H198" s="38">
        <v>7079.416666666667</v>
      </c>
      <c r="I198" s="38">
        <v>7006.2833333333338</v>
      </c>
      <c r="J198" s="38">
        <v>7258.083333333333</v>
      </c>
      <c r="K198" s="38">
        <v>7331.2166666666662</v>
      </c>
      <c r="L198" s="38">
        <v>7383.9833333333327</v>
      </c>
      <c r="M198" s="28">
        <v>7278.45</v>
      </c>
      <c r="N198" s="28">
        <v>7152.55</v>
      </c>
      <c r="O198" s="39">
        <v>1963800</v>
      </c>
      <c r="P198" s="40">
        <v>2.8597691757736698E-3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44951</v>
      </c>
      <c r="E199" s="37">
        <v>737.5</v>
      </c>
      <c r="F199" s="37">
        <v>740.06666666666661</v>
      </c>
      <c r="G199" s="38">
        <v>733.78333333333319</v>
      </c>
      <c r="H199" s="38">
        <v>730.06666666666661</v>
      </c>
      <c r="I199" s="38">
        <v>723.78333333333319</v>
      </c>
      <c r="J199" s="38">
        <v>743.78333333333319</v>
      </c>
      <c r="K199" s="38">
        <v>750.06666666666649</v>
      </c>
      <c r="L199" s="38">
        <v>753.78333333333319</v>
      </c>
      <c r="M199" s="28">
        <v>746.35</v>
      </c>
      <c r="N199" s="28">
        <v>736.35</v>
      </c>
      <c r="O199" s="39">
        <v>18010200</v>
      </c>
      <c r="P199" s="40">
        <v>-2.8130480533146266E-2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44951</v>
      </c>
      <c r="E200" s="37">
        <v>330.95</v>
      </c>
      <c r="F200" s="37">
        <v>332.3</v>
      </c>
      <c r="G200" s="38">
        <v>323.75</v>
      </c>
      <c r="H200" s="38">
        <v>316.55</v>
      </c>
      <c r="I200" s="38">
        <v>308</v>
      </c>
      <c r="J200" s="38">
        <v>339.5</v>
      </c>
      <c r="K200" s="38">
        <v>348.05000000000007</v>
      </c>
      <c r="L200" s="38">
        <v>355.25</v>
      </c>
      <c r="M200" s="28">
        <v>340.85</v>
      </c>
      <c r="N200" s="28">
        <v>325.10000000000002</v>
      </c>
      <c r="O200" s="39">
        <v>37896000</v>
      </c>
      <c r="P200" s="40">
        <v>-8.6270916718908228E-2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44951</v>
      </c>
      <c r="E201" s="37">
        <v>780.35</v>
      </c>
      <c r="F201" s="37">
        <v>783.63333333333321</v>
      </c>
      <c r="G201" s="38">
        <v>775.26666666666642</v>
      </c>
      <c r="H201" s="38">
        <v>770.18333333333317</v>
      </c>
      <c r="I201" s="38">
        <v>761.81666666666638</v>
      </c>
      <c r="J201" s="38">
        <v>788.71666666666647</v>
      </c>
      <c r="K201" s="38">
        <v>797.08333333333326</v>
      </c>
      <c r="L201" s="38">
        <v>802.16666666666652</v>
      </c>
      <c r="M201" s="28">
        <v>792</v>
      </c>
      <c r="N201" s="28">
        <v>778.55</v>
      </c>
      <c r="O201" s="39">
        <v>7393200</v>
      </c>
      <c r="P201" s="40">
        <v>7.1571440994869118E-2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44951</v>
      </c>
      <c r="E202" s="37">
        <v>1425.3</v>
      </c>
      <c r="F202" s="37">
        <v>1431.6833333333334</v>
      </c>
      <c r="G202" s="38">
        <v>1416.3666666666668</v>
      </c>
      <c r="H202" s="38">
        <v>1407.4333333333334</v>
      </c>
      <c r="I202" s="38">
        <v>1392.1166666666668</v>
      </c>
      <c r="J202" s="38">
        <v>1440.6166666666668</v>
      </c>
      <c r="K202" s="38">
        <v>1455.9333333333334</v>
      </c>
      <c r="L202" s="38">
        <v>1464.8666666666668</v>
      </c>
      <c r="M202" s="28">
        <v>1447</v>
      </c>
      <c r="N202" s="28">
        <v>1422.75</v>
      </c>
      <c r="O202" s="39">
        <v>815500</v>
      </c>
      <c r="P202" s="40">
        <v>-5.9726962457337888E-3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44951</v>
      </c>
      <c r="E203" s="37">
        <v>402.5</v>
      </c>
      <c r="F203" s="37">
        <v>403.06666666666666</v>
      </c>
      <c r="G203" s="38">
        <v>400.63333333333333</v>
      </c>
      <c r="H203" s="38">
        <v>398.76666666666665</v>
      </c>
      <c r="I203" s="38">
        <v>396.33333333333331</v>
      </c>
      <c r="J203" s="38">
        <v>404.93333333333334</v>
      </c>
      <c r="K203" s="38">
        <v>407.36666666666662</v>
      </c>
      <c r="L203" s="38">
        <v>409.23333333333335</v>
      </c>
      <c r="M203" s="28">
        <v>405.5</v>
      </c>
      <c r="N203" s="28">
        <v>401.2</v>
      </c>
      <c r="O203" s="39">
        <v>43345500</v>
      </c>
      <c r="P203" s="40">
        <v>1.9069412662090007E-3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44951</v>
      </c>
      <c r="E204" s="37">
        <v>222.8</v>
      </c>
      <c r="F204" s="37">
        <v>223.81666666666669</v>
      </c>
      <c r="G204" s="38">
        <v>221.28333333333339</v>
      </c>
      <c r="H204" s="38">
        <v>219.76666666666671</v>
      </c>
      <c r="I204" s="38">
        <v>217.23333333333341</v>
      </c>
      <c r="J204" s="38">
        <v>225.33333333333337</v>
      </c>
      <c r="K204" s="38">
        <v>227.86666666666667</v>
      </c>
      <c r="L204" s="38">
        <v>229.38333333333335</v>
      </c>
      <c r="M204" s="28">
        <v>226.35</v>
      </c>
      <c r="N204" s="28">
        <v>222.3</v>
      </c>
      <c r="O204" s="39">
        <v>87444000</v>
      </c>
      <c r="P204" s="40">
        <v>1.2470040640522422E-2</v>
      </c>
    </row>
    <row r="205" spans="1:16" ht="12.75" customHeight="1">
      <c r="A205" s="28">
        <v>195</v>
      </c>
      <c r="B205" s="29" t="s">
        <v>47</v>
      </c>
      <c r="C205" s="30" t="s">
        <v>800</v>
      </c>
      <c r="D205" s="31">
        <v>44951</v>
      </c>
      <c r="E205" s="37">
        <v>437.6</v>
      </c>
      <c r="F205" s="37">
        <v>438.36666666666662</v>
      </c>
      <c r="G205" s="38">
        <v>434.23333333333323</v>
      </c>
      <c r="H205" s="38">
        <v>430.86666666666662</v>
      </c>
      <c r="I205" s="38">
        <v>426.73333333333323</v>
      </c>
      <c r="J205" s="38">
        <v>441.73333333333323</v>
      </c>
      <c r="K205" s="38">
        <v>445.86666666666656</v>
      </c>
      <c r="L205" s="38">
        <v>449.23333333333323</v>
      </c>
      <c r="M205" s="28">
        <v>442.5</v>
      </c>
      <c r="N205" s="28">
        <v>435</v>
      </c>
      <c r="O205" s="39">
        <v>9388800</v>
      </c>
      <c r="P205" s="40">
        <v>-6.2869117927224234E-3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H20" sqref="H20"/>
    </sheetView>
  </sheetViews>
  <sheetFormatPr defaultColWidth="17.332031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44949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0" t="s">
        <v>16</v>
      </c>
      <c r="B8" s="372"/>
      <c r="C8" s="376" t="s">
        <v>20</v>
      </c>
      <c r="D8" s="376" t="s">
        <v>21</v>
      </c>
      <c r="E8" s="367" t="s">
        <v>22</v>
      </c>
      <c r="F8" s="368"/>
      <c r="G8" s="369"/>
      <c r="H8" s="367" t="s">
        <v>23</v>
      </c>
      <c r="I8" s="368"/>
      <c r="J8" s="369"/>
      <c r="K8" s="23"/>
      <c r="L8" s="50"/>
      <c r="M8" s="50"/>
      <c r="N8" s="1"/>
      <c r="O8" s="1"/>
    </row>
    <row r="9" spans="1:15" ht="36" customHeight="1">
      <c r="A9" s="374"/>
      <c r="B9" s="375"/>
      <c r="C9" s="375"/>
      <c r="D9" s="37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18027.650000000001</v>
      </c>
      <c r="D10" s="259">
        <v>18063.100000000002</v>
      </c>
      <c r="E10" s="259">
        <v>17980.750000000004</v>
      </c>
      <c r="F10" s="259">
        <v>17933.850000000002</v>
      </c>
      <c r="G10" s="259">
        <v>17851.500000000004</v>
      </c>
      <c r="H10" s="259">
        <v>18110.000000000004</v>
      </c>
      <c r="I10" s="259">
        <v>18192.350000000002</v>
      </c>
      <c r="J10" s="259">
        <v>18239.250000000004</v>
      </c>
      <c r="K10" s="259">
        <v>18145.45</v>
      </c>
      <c r="L10" s="259">
        <v>18016.2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42506.8</v>
      </c>
      <c r="D11" s="259">
        <v>42527.383333333331</v>
      </c>
      <c r="E11" s="259">
        <v>42345.566666666666</v>
      </c>
      <c r="F11" s="259">
        <v>42184.333333333336</v>
      </c>
      <c r="G11" s="259">
        <v>42002.51666666667</v>
      </c>
      <c r="H11" s="259">
        <v>42688.616666666661</v>
      </c>
      <c r="I11" s="259">
        <v>42870.433333333327</v>
      </c>
      <c r="J11" s="259">
        <v>43031.666666666657</v>
      </c>
      <c r="K11" s="259">
        <v>42709.2</v>
      </c>
      <c r="L11" s="259">
        <v>42366.15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2875.4</v>
      </c>
      <c r="D12" s="232">
        <v>2876.0833333333335</v>
      </c>
      <c r="E12" s="232">
        <v>2864.5166666666669</v>
      </c>
      <c r="F12" s="232">
        <v>2853.6333333333332</v>
      </c>
      <c r="G12" s="232">
        <v>2842.0666666666666</v>
      </c>
      <c r="H12" s="232">
        <v>2886.9666666666672</v>
      </c>
      <c r="I12" s="232">
        <v>2898.5333333333338</v>
      </c>
      <c r="J12" s="232">
        <v>2909.4166666666674</v>
      </c>
      <c r="K12" s="232">
        <v>2887.65</v>
      </c>
      <c r="L12" s="232">
        <v>2865.2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5257.35</v>
      </c>
      <c r="D13" s="232">
        <v>5269.95</v>
      </c>
      <c r="E13" s="232">
        <v>5234.75</v>
      </c>
      <c r="F13" s="232">
        <v>5212.1500000000005</v>
      </c>
      <c r="G13" s="232">
        <v>5176.9500000000007</v>
      </c>
      <c r="H13" s="232">
        <v>5292.5499999999993</v>
      </c>
      <c r="I13" s="232">
        <v>5327.7499999999982</v>
      </c>
      <c r="J13" s="232">
        <v>5350.3499999999985</v>
      </c>
      <c r="K13" s="232">
        <v>5305.15</v>
      </c>
      <c r="L13" s="232">
        <v>5247.35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29529.65</v>
      </c>
      <c r="D14" s="232">
        <v>29597.716666666664</v>
      </c>
      <c r="E14" s="232">
        <v>29411.633333333328</v>
      </c>
      <c r="F14" s="232">
        <v>29293.616666666665</v>
      </c>
      <c r="G14" s="232">
        <v>29107.533333333329</v>
      </c>
      <c r="H14" s="232">
        <v>29715.733333333326</v>
      </c>
      <c r="I14" s="232">
        <v>29901.816666666662</v>
      </c>
      <c r="J14" s="232">
        <v>30019.833333333325</v>
      </c>
      <c r="K14" s="232">
        <v>29783.8</v>
      </c>
      <c r="L14" s="232">
        <v>29479.7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4507</v>
      </c>
      <c r="D15" s="232">
        <v>4511.4666666666662</v>
      </c>
      <c r="E15" s="232">
        <v>4494.1333333333323</v>
      </c>
      <c r="F15" s="232">
        <v>4481.2666666666664</v>
      </c>
      <c r="G15" s="232">
        <v>4463.9333333333325</v>
      </c>
      <c r="H15" s="232">
        <v>4524.3333333333321</v>
      </c>
      <c r="I15" s="232">
        <v>4541.6666666666661</v>
      </c>
      <c r="J15" s="232">
        <v>4554.5333333333319</v>
      </c>
      <c r="K15" s="232">
        <v>4528.8</v>
      </c>
      <c r="L15" s="232">
        <v>4498.6000000000004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8687.15</v>
      </c>
      <c r="D16" s="232">
        <v>8711.6999999999989</v>
      </c>
      <c r="E16" s="232">
        <v>8652.9499999999971</v>
      </c>
      <c r="F16" s="232">
        <v>8618.7499999999982</v>
      </c>
      <c r="G16" s="232">
        <v>8559.9999999999964</v>
      </c>
      <c r="H16" s="232">
        <v>8745.8999999999978</v>
      </c>
      <c r="I16" s="232">
        <v>8804.6500000000015</v>
      </c>
      <c r="J16" s="232">
        <v>8838.8499999999985</v>
      </c>
      <c r="K16" s="232">
        <v>8770.4500000000007</v>
      </c>
      <c r="L16" s="232">
        <v>8677.5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2933.75</v>
      </c>
      <c r="D17" s="232">
        <v>2930.2333333333336</v>
      </c>
      <c r="E17" s="232">
        <v>2914.6166666666672</v>
      </c>
      <c r="F17" s="232">
        <v>2895.4833333333336</v>
      </c>
      <c r="G17" s="232">
        <v>2879.8666666666672</v>
      </c>
      <c r="H17" s="232">
        <v>2949.3666666666672</v>
      </c>
      <c r="I17" s="232">
        <v>2964.983333333334</v>
      </c>
      <c r="J17" s="232">
        <v>2984.1166666666672</v>
      </c>
      <c r="K17" s="231">
        <v>2945.85</v>
      </c>
      <c r="L17" s="231">
        <v>2911.1</v>
      </c>
      <c r="M17" s="231">
        <v>1.3181499999999999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2355.6</v>
      </c>
      <c r="D18" s="232">
        <v>2369.7166666666667</v>
      </c>
      <c r="E18" s="232">
        <v>2336.4333333333334</v>
      </c>
      <c r="F18" s="232">
        <v>2317.2666666666669</v>
      </c>
      <c r="G18" s="232">
        <v>2283.9833333333336</v>
      </c>
      <c r="H18" s="232">
        <v>2388.8833333333332</v>
      </c>
      <c r="I18" s="232">
        <v>2422.166666666667</v>
      </c>
      <c r="J18" s="232">
        <v>2441.333333333333</v>
      </c>
      <c r="K18" s="231">
        <v>2403</v>
      </c>
      <c r="L18" s="231">
        <v>2350.5500000000002</v>
      </c>
      <c r="M18" s="231">
        <v>1.9956799999999999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616.35</v>
      </c>
      <c r="D19" s="232">
        <v>619.80000000000007</v>
      </c>
      <c r="E19" s="232">
        <v>610.45000000000016</v>
      </c>
      <c r="F19" s="232">
        <v>604.55000000000007</v>
      </c>
      <c r="G19" s="232">
        <v>595.20000000000016</v>
      </c>
      <c r="H19" s="232">
        <v>625.70000000000016</v>
      </c>
      <c r="I19" s="232">
        <v>635.05000000000007</v>
      </c>
      <c r="J19" s="232">
        <v>640.95000000000016</v>
      </c>
      <c r="K19" s="231">
        <v>629.15</v>
      </c>
      <c r="L19" s="231">
        <v>613.9</v>
      </c>
      <c r="M19" s="231">
        <v>15.83943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21797.35</v>
      </c>
      <c r="D20" s="232">
        <v>21809.033333333333</v>
      </c>
      <c r="E20" s="232">
        <v>21621.066666666666</v>
      </c>
      <c r="F20" s="232">
        <v>21444.783333333333</v>
      </c>
      <c r="G20" s="232">
        <v>21256.816666666666</v>
      </c>
      <c r="H20" s="232">
        <v>21985.316666666666</v>
      </c>
      <c r="I20" s="232">
        <v>22173.283333333333</v>
      </c>
      <c r="J20" s="232">
        <v>22349.566666666666</v>
      </c>
      <c r="K20" s="231">
        <v>21997</v>
      </c>
      <c r="L20" s="231">
        <v>21632.75</v>
      </c>
      <c r="M20" s="231">
        <v>8.5059999999999997E-2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3456.15</v>
      </c>
      <c r="D21" s="232">
        <v>3458.15</v>
      </c>
      <c r="E21" s="232">
        <v>3438.9500000000003</v>
      </c>
      <c r="F21" s="232">
        <v>3421.75</v>
      </c>
      <c r="G21" s="232">
        <v>3402.55</v>
      </c>
      <c r="H21" s="232">
        <v>3475.3500000000004</v>
      </c>
      <c r="I21" s="232">
        <v>3494.55</v>
      </c>
      <c r="J21" s="232">
        <v>3511.7500000000005</v>
      </c>
      <c r="K21" s="231">
        <v>3477.35</v>
      </c>
      <c r="L21" s="231">
        <v>3440.95</v>
      </c>
      <c r="M21" s="231">
        <v>15.10258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1975.6</v>
      </c>
      <c r="D22" s="232">
        <v>1980.7</v>
      </c>
      <c r="E22" s="232">
        <v>1953.4</v>
      </c>
      <c r="F22" s="232">
        <v>1931.2</v>
      </c>
      <c r="G22" s="232">
        <v>1903.9</v>
      </c>
      <c r="H22" s="232">
        <v>2002.9</v>
      </c>
      <c r="I22" s="232">
        <v>2030.1999999999998</v>
      </c>
      <c r="J22" s="232">
        <v>2052.4</v>
      </c>
      <c r="K22" s="231">
        <v>2008</v>
      </c>
      <c r="L22" s="231">
        <v>1958.5</v>
      </c>
      <c r="M22" s="231">
        <v>28.375679999999999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774.45</v>
      </c>
      <c r="D23" s="232">
        <v>777.83333333333337</v>
      </c>
      <c r="E23" s="232">
        <v>769.06666666666672</v>
      </c>
      <c r="F23" s="232">
        <v>763.68333333333339</v>
      </c>
      <c r="G23" s="232">
        <v>754.91666666666674</v>
      </c>
      <c r="H23" s="232">
        <v>783.2166666666667</v>
      </c>
      <c r="I23" s="232">
        <v>791.98333333333335</v>
      </c>
      <c r="J23" s="232">
        <v>797.36666666666667</v>
      </c>
      <c r="K23" s="231">
        <v>786.6</v>
      </c>
      <c r="L23" s="231">
        <v>772.45</v>
      </c>
      <c r="M23" s="231">
        <v>33.286969999999997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3918.9</v>
      </c>
      <c r="D24" s="232">
        <v>3885.2999999999997</v>
      </c>
      <c r="E24" s="232">
        <v>3835.5999999999995</v>
      </c>
      <c r="F24" s="232">
        <v>3752.2999999999997</v>
      </c>
      <c r="G24" s="232">
        <v>3702.5999999999995</v>
      </c>
      <c r="H24" s="232">
        <v>3968.5999999999995</v>
      </c>
      <c r="I24" s="232">
        <v>4018.2999999999993</v>
      </c>
      <c r="J24" s="232">
        <v>4101.5999999999995</v>
      </c>
      <c r="K24" s="231">
        <v>3935</v>
      </c>
      <c r="L24" s="231">
        <v>3802</v>
      </c>
      <c r="M24" s="231">
        <v>4.4752099999999997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2737.95</v>
      </c>
      <c r="D25" s="232">
        <v>2728.8333333333335</v>
      </c>
      <c r="E25" s="232">
        <v>2702.666666666667</v>
      </c>
      <c r="F25" s="232">
        <v>2667.3833333333337</v>
      </c>
      <c r="G25" s="232">
        <v>2641.2166666666672</v>
      </c>
      <c r="H25" s="232">
        <v>2764.1166666666668</v>
      </c>
      <c r="I25" s="232">
        <v>2790.2833333333338</v>
      </c>
      <c r="J25" s="232">
        <v>2825.5666666666666</v>
      </c>
      <c r="K25" s="231">
        <v>2755</v>
      </c>
      <c r="L25" s="231">
        <v>2693.55</v>
      </c>
      <c r="M25" s="231">
        <v>4.5920800000000002</v>
      </c>
      <c r="N25" s="1"/>
      <c r="O25" s="1"/>
    </row>
    <row r="26" spans="1:15" ht="12.75" customHeight="1">
      <c r="A26" s="214">
        <v>17</v>
      </c>
      <c r="B26" s="217" t="s">
        <v>847</v>
      </c>
      <c r="C26" s="231">
        <v>554.45000000000005</v>
      </c>
      <c r="D26" s="232">
        <v>555.6</v>
      </c>
      <c r="E26" s="232">
        <v>551.30000000000007</v>
      </c>
      <c r="F26" s="232">
        <v>548.15000000000009</v>
      </c>
      <c r="G26" s="232">
        <v>543.85000000000014</v>
      </c>
      <c r="H26" s="232">
        <v>558.75</v>
      </c>
      <c r="I26" s="232">
        <v>563.04999999999995</v>
      </c>
      <c r="J26" s="232">
        <v>566.19999999999993</v>
      </c>
      <c r="K26" s="231">
        <v>559.9</v>
      </c>
      <c r="L26" s="231">
        <v>552.45000000000005</v>
      </c>
      <c r="M26" s="231">
        <v>6.6849299999999996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145.6</v>
      </c>
      <c r="D27" s="232">
        <v>146.46666666666667</v>
      </c>
      <c r="E27" s="232">
        <v>144.23333333333335</v>
      </c>
      <c r="F27" s="232">
        <v>142.86666666666667</v>
      </c>
      <c r="G27" s="232">
        <v>140.63333333333335</v>
      </c>
      <c r="H27" s="232">
        <v>147.83333333333334</v>
      </c>
      <c r="I27" s="232">
        <v>150.06666666666663</v>
      </c>
      <c r="J27" s="232">
        <v>151.43333333333334</v>
      </c>
      <c r="K27" s="231">
        <v>148.69999999999999</v>
      </c>
      <c r="L27" s="231">
        <v>145.1</v>
      </c>
      <c r="M27" s="231">
        <v>15.01294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259.60000000000002</v>
      </c>
      <c r="D28" s="232">
        <v>259.4666666666667</v>
      </c>
      <c r="E28" s="232">
        <v>257.18333333333339</v>
      </c>
      <c r="F28" s="232">
        <v>254.76666666666671</v>
      </c>
      <c r="G28" s="232">
        <v>252.48333333333341</v>
      </c>
      <c r="H28" s="232">
        <v>261.88333333333338</v>
      </c>
      <c r="I28" s="232">
        <v>264.16666666666669</v>
      </c>
      <c r="J28" s="232">
        <v>266.58333333333337</v>
      </c>
      <c r="K28" s="231">
        <v>261.75</v>
      </c>
      <c r="L28" s="231">
        <v>257.05</v>
      </c>
      <c r="M28" s="231">
        <v>9.6634200000000003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3032.4</v>
      </c>
      <c r="D29" s="232">
        <v>3038.7999999999997</v>
      </c>
      <c r="E29" s="232">
        <v>3003.5999999999995</v>
      </c>
      <c r="F29" s="232">
        <v>2974.7999999999997</v>
      </c>
      <c r="G29" s="232">
        <v>2939.5999999999995</v>
      </c>
      <c r="H29" s="232">
        <v>3067.5999999999995</v>
      </c>
      <c r="I29" s="232">
        <v>3102.7999999999993</v>
      </c>
      <c r="J29" s="232">
        <v>3131.5999999999995</v>
      </c>
      <c r="K29" s="231">
        <v>3074</v>
      </c>
      <c r="L29" s="231">
        <v>3010</v>
      </c>
      <c r="M29" s="231">
        <v>0.29915000000000003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517.75</v>
      </c>
      <c r="D30" s="232">
        <v>518.7166666666667</v>
      </c>
      <c r="E30" s="232">
        <v>514.43333333333339</v>
      </c>
      <c r="F30" s="232">
        <v>511.11666666666667</v>
      </c>
      <c r="G30" s="232">
        <v>506.83333333333337</v>
      </c>
      <c r="H30" s="232">
        <v>522.03333333333342</v>
      </c>
      <c r="I30" s="232">
        <v>526.31666666666672</v>
      </c>
      <c r="J30" s="232">
        <v>529.63333333333344</v>
      </c>
      <c r="K30" s="231">
        <v>523</v>
      </c>
      <c r="L30" s="231">
        <v>515.4</v>
      </c>
      <c r="M30" s="231">
        <v>26.565480000000001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4285.25</v>
      </c>
      <c r="D31" s="232">
        <v>4290.6333333333341</v>
      </c>
      <c r="E31" s="232">
        <v>4258.8166666666684</v>
      </c>
      <c r="F31" s="232">
        <v>4232.3833333333341</v>
      </c>
      <c r="G31" s="232">
        <v>4200.5666666666684</v>
      </c>
      <c r="H31" s="232">
        <v>4317.0666666666684</v>
      </c>
      <c r="I31" s="232">
        <v>4348.8833333333341</v>
      </c>
      <c r="J31" s="232">
        <v>4375.3166666666684</v>
      </c>
      <c r="K31" s="231">
        <v>4322.45</v>
      </c>
      <c r="L31" s="231">
        <v>4264.2</v>
      </c>
      <c r="M31" s="231">
        <v>2.42706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144.05000000000001</v>
      </c>
      <c r="D32" s="232">
        <v>144.70000000000002</v>
      </c>
      <c r="E32" s="232">
        <v>143.10000000000002</v>
      </c>
      <c r="F32" s="232">
        <v>142.15</v>
      </c>
      <c r="G32" s="232">
        <v>140.55000000000001</v>
      </c>
      <c r="H32" s="232">
        <v>145.65000000000003</v>
      </c>
      <c r="I32" s="232">
        <v>147.25</v>
      </c>
      <c r="J32" s="232">
        <v>148.20000000000005</v>
      </c>
      <c r="K32" s="231">
        <v>146.30000000000001</v>
      </c>
      <c r="L32" s="231">
        <v>143.75</v>
      </c>
      <c r="M32" s="231">
        <v>73.196340000000006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2787.8</v>
      </c>
      <c r="D33" s="232">
        <v>2805.6</v>
      </c>
      <c r="E33" s="232">
        <v>2763.2</v>
      </c>
      <c r="F33" s="232">
        <v>2738.6</v>
      </c>
      <c r="G33" s="232">
        <v>2696.2</v>
      </c>
      <c r="H33" s="232">
        <v>2830.2</v>
      </c>
      <c r="I33" s="232">
        <v>2872.6000000000004</v>
      </c>
      <c r="J33" s="232">
        <v>2897.2</v>
      </c>
      <c r="K33" s="231">
        <v>2848</v>
      </c>
      <c r="L33" s="231">
        <v>2781</v>
      </c>
      <c r="M33" s="231">
        <v>31.710049999999999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1995.1</v>
      </c>
      <c r="D34" s="232">
        <v>2003.6333333333332</v>
      </c>
      <c r="E34" s="232">
        <v>1977.4666666666665</v>
      </c>
      <c r="F34" s="232">
        <v>1959.8333333333333</v>
      </c>
      <c r="G34" s="232">
        <v>1933.6666666666665</v>
      </c>
      <c r="H34" s="232">
        <v>2021.2666666666664</v>
      </c>
      <c r="I34" s="232">
        <v>2047.4333333333334</v>
      </c>
      <c r="J34" s="232">
        <v>2065.0666666666666</v>
      </c>
      <c r="K34" s="231">
        <v>2029.8</v>
      </c>
      <c r="L34" s="231">
        <v>1986</v>
      </c>
      <c r="M34" s="231">
        <v>3.64608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444.7</v>
      </c>
      <c r="D35" s="232">
        <v>445.45</v>
      </c>
      <c r="E35" s="232">
        <v>442.25</v>
      </c>
      <c r="F35" s="232">
        <v>439.8</v>
      </c>
      <c r="G35" s="232">
        <v>436.6</v>
      </c>
      <c r="H35" s="232">
        <v>447.9</v>
      </c>
      <c r="I35" s="232">
        <v>451.09999999999991</v>
      </c>
      <c r="J35" s="232">
        <v>453.54999999999995</v>
      </c>
      <c r="K35" s="231">
        <v>448.65</v>
      </c>
      <c r="L35" s="231">
        <v>443</v>
      </c>
      <c r="M35" s="231">
        <v>8.2799200000000006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3513.75</v>
      </c>
      <c r="D36" s="232">
        <v>3534.5833333333335</v>
      </c>
      <c r="E36" s="232">
        <v>3489.166666666667</v>
      </c>
      <c r="F36" s="232">
        <v>3464.5833333333335</v>
      </c>
      <c r="G36" s="232">
        <v>3419.166666666667</v>
      </c>
      <c r="H36" s="232">
        <v>3559.166666666667</v>
      </c>
      <c r="I36" s="232">
        <v>3604.5833333333339</v>
      </c>
      <c r="J36" s="232">
        <v>3629.166666666667</v>
      </c>
      <c r="K36" s="231">
        <v>3580</v>
      </c>
      <c r="L36" s="231">
        <v>3510</v>
      </c>
      <c r="M36" s="231">
        <v>5.2263500000000001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930.55</v>
      </c>
      <c r="D37" s="232">
        <v>930.01666666666677</v>
      </c>
      <c r="E37" s="232">
        <v>925.18333333333351</v>
      </c>
      <c r="F37" s="232">
        <v>919.81666666666672</v>
      </c>
      <c r="G37" s="232">
        <v>914.98333333333346</v>
      </c>
      <c r="H37" s="232">
        <v>935.38333333333355</v>
      </c>
      <c r="I37" s="232">
        <v>940.21666666666681</v>
      </c>
      <c r="J37" s="232">
        <v>945.5833333333336</v>
      </c>
      <c r="K37" s="231">
        <v>934.85</v>
      </c>
      <c r="L37" s="231">
        <v>924.65</v>
      </c>
      <c r="M37" s="231">
        <v>45.113599999999998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3572.75</v>
      </c>
      <c r="D38" s="232">
        <v>3570.2000000000003</v>
      </c>
      <c r="E38" s="232">
        <v>3553.8000000000006</v>
      </c>
      <c r="F38" s="232">
        <v>3534.8500000000004</v>
      </c>
      <c r="G38" s="232">
        <v>3518.4500000000007</v>
      </c>
      <c r="H38" s="232">
        <v>3589.1500000000005</v>
      </c>
      <c r="I38" s="232">
        <v>3605.55</v>
      </c>
      <c r="J38" s="232">
        <v>3624.5000000000005</v>
      </c>
      <c r="K38" s="231">
        <v>3586.6</v>
      </c>
      <c r="L38" s="231">
        <v>3551.25</v>
      </c>
      <c r="M38" s="231">
        <v>1.91361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5860.4</v>
      </c>
      <c r="D39" s="232">
        <v>5905.7833333333328</v>
      </c>
      <c r="E39" s="232">
        <v>5791.8166666666657</v>
      </c>
      <c r="F39" s="232">
        <v>5723.2333333333327</v>
      </c>
      <c r="G39" s="232">
        <v>5609.2666666666655</v>
      </c>
      <c r="H39" s="232">
        <v>5974.3666666666659</v>
      </c>
      <c r="I39" s="232">
        <v>6088.333333333333</v>
      </c>
      <c r="J39" s="232">
        <v>6156.9166666666661</v>
      </c>
      <c r="K39" s="231">
        <v>6019.75</v>
      </c>
      <c r="L39" s="231">
        <v>5837.2</v>
      </c>
      <c r="M39" s="231">
        <v>8.3308999999999997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1333.2</v>
      </c>
      <c r="D40" s="232">
        <v>1340.4666666666669</v>
      </c>
      <c r="E40" s="232">
        <v>1319.2833333333338</v>
      </c>
      <c r="F40" s="232">
        <v>1305.3666666666668</v>
      </c>
      <c r="G40" s="232">
        <v>1284.1833333333336</v>
      </c>
      <c r="H40" s="232">
        <v>1354.3833333333339</v>
      </c>
      <c r="I40" s="232">
        <v>1375.5666666666668</v>
      </c>
      <c r="J40" s="232">
        <v>1389.483333333334</v>
      </c>
      <c r="K40" s="231">
        <v>1361.65</v>
      </c>
      <c r="L40" s="231">
        <v>1326.55</v>
      </c>
      <c r="M40" s="231">
        <v>20.916119999999999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5581.15</v>
      </c>
      <c r="D41" s="232">
        <v>5606.7666666666664</v>
      </c>
      <c r="E41" s="232">
        <v>5534.5333333333328</v>
      </c>
      <c r="F41" s="232">
        <v>5487.9166666666661</v>
      </c>
      <c r="G41" s="232">
        <v>5415.6833333333325</v>
      </c>
      <c r="H41" s="232">
        <v>5653.3833333333332</v>
      </c>
      <c r="I41" s="232">
        <v>5725.6166666666668</v>
      </c>
      <c r="J41" s="232">
        <v>5772.2333333333336</v>
      </c>
      <c r="K41" s="231">
        <v>5679</v>
      </c>
      <c r="L41" s="231">
        <v>5560.15</v>
      </c>
      <c r="M41" s="231">
        <v>0.34072000000000002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2225.35</v>
      </c>
      <c r="D42" s="232">
        <v>2222.4500000000003</v>
      </c>
      <c r="E42" s="232">
        <v>2209.9000000000005</v>
      </c>
      <c r="F42" s="232">
        <v>2194.4500000000003</v>
      </c>
      <c r="G42" s="232">
        <v>2181.9000000000005</v>
      </c>
      <c r="H42" s="232">
        <v>2237.9000000000005</v>
      </c>
      <c r="I42" s="232">
        <v>2250.4500000000007</v>
      </c>
      <c r="J42" s="232">
        <v>2265.9000000000005</v>
      </c>
      <c r="K42" s="231">
        <v>2235</v>
      </c>
      <c r="L42" s="231">
        <v>2207</v>
      </c>
      <c r="M42" s="231">
        <v>0.67098999999999998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237.15</v>
      </c>
      <c r="D43" s="232">
        <v>237.15</v>
      </c>
      <c r="E43" s="232">
        <v>232.5</v>
      </c>
      <c r="F43" s="232">
        <v>227.85</v>
      </c>
      <c r="G43" s="232">
        <v>223.2</v>
      </c>
      <c r="H43" s="232">
        <v>241.8</v>
      </c>
      <c r="I43" s="232">
        <v>246.45000000000005</v>
      </c>
      <c r="J43" s="232">
        <v>251.10000000000002</v>
      </c>
      <c r="K43" s="231">
        <v>241.8</v>
      </c>
      <c r="L43" s="231">
        <v>232.5</v>
      </c>
      <c r="M43" s="231">
        <v>70.488650000000007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179.35</v>
      </c>
      <c r="D44" s="232">
        <v>179.65</v>
      </c>
      <c r="E44" s="232">
        <v>177.5</v>
      </c>
      <c r="F44" s="232">
        <v>175.65</v>
      </c>
      <c r="G44" s="232">
        <v>173.5</v>
      </c>
      <c r="H44" s="232">
        <v>181.5</v>
      </c>
      <c r="I44" s="232">
        <v>183.65000000000003</v>
      </c>
      <c r="J44" s="232">
        <v>185.5</v>
      </c>
      <c r="K44" s="231">
        <v>181.8</v>
      </c>
      <c r="L44" s="231">
        <v>177.8</v>
      </c>
      <c r="M44" s="231">
        <v>206.20881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90.2</v>
      </c>
      <c r="D45" s="232">
        <v>90.350000000000009</v>
      </c>
      <c r="E45" s="232">
        <v>89.500000000000014</v>
      </c>
      <c r="F45" s="232">
        <v>88.800000000000011</v>
      </c>
      <c r="G45" s="232">
        <v>87.950000000000017</v>
      </c>
      <c r="H45" s="232">
        <v>91.050000000000011</v>
      </c>
      <c r="I45" s="232">
        <v>91.9</v>
      </c>
      <c r="J45" s="232">
        <v>92.600000000000009</v>
      </c>
      <c r="K45" s="231">
        <v>91.2</v>
      </c>
      <c r="L45" s="231">
        <v>89.65</v>
      </c>
      <c r="M45" s="231">
        <v>162.44436999999999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1565.95</v>
      </c>
      <c r="D46" s="232">
        <v>1572.8</v>
      </c>
      <c r="E46" s="232">
        <v>1554.6499999999999</v>
      </c>
      <c r="F46" s="232">
        <v>1543.35</v>
      </c>
      <c r="G46" s="232">
        <v>1525.1999999999998</v>
      </c>
      <c r="H46" s="232">
        <v>1584.1</v>
      </c>
      <c r="I46" s="232">
        <v>1602.25</v>
      </c>
      <c r="J46" s="232">
        <v>1613.55</v>
      </c>
      <c r="K46" s="231">
        <v>1590.95</v>
      </c>
      <c r="L46" s="231">
        <v>1561.5</v>
      </c>
      <c r="M46" s="231">
        <v>1.63504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557.15</v>
      </c>
      <c r="D47" s="232">
        <v>558.63333333333333</v>
      </c>
      <c r="E47" s="232">
        <v>551.76666666666665</v>
      </c>
      <c r="F47" s="232">
        <v>546.38333333333333</v>
      </c>
      <c r="G47" s="232">
        <v>539.51666666666665</v>
      </c>
      <c r="H47" s="232">
        <v>564.01666666666665</v>
      </c>
      <c r="I47" s="232">
        <v>570.88333333333321</v>
      </c>
      <c r="J47" s="232">
        <v>576.26666666666665</v>
      </c>
      <c r="K47" s="231">
        <v>565.5</v>
      </c>
      <c r="L47" s="231">
        <v>553.25</v>
      </c>
      <c r="M47" s="231">
        <v>8.4251799999999992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101.8</v>
      </c>
      <c r="D48" s="232">
        <v>102.26666666666665</v>
      </c>
      <c r="E48" s="232">
        <v>101.1333333333333</v>
      </c>
      <c r="F48" s="232">
        <v>100.46666666666664</v>
      </c>
      <c r="G48" s="232">
        <v>99.333333333333286</v>
      </c>
      <c r="H48" s="232">
        <v>102.93333333333331</v>
      </c>
      <c r="I48" s="232">
        <v>104.06666666666666</v>
      </c>
      <c r="J48" s="232">
        <v>104.73333333333332</v>
      </c>
      <c r="K48" s="231">
        <v>103.4</v>
      </c>
      <c r="L48" s="231">
        <v>101.6</v>
      </c>
      <c r="M48" s="231">
        <v>79.126999999999995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861.35</v>
      </c>
      <c r="D49" s="232">
        <v>867.9</v>
      </c>
      <c r="E49" s="232">
        <v>853.44999999999993</v>
      </c>
      <c r="F49" s="232">
        <v>845.55</v>
      </c>
      <c r="G49" s="232">
        <v>831.09999999999991</v>
      </c>
      <c r="H49" s="232">
        <v>875.8</v>
      </c>
      <c r="I49" s="232">
        <v>890.25</v>
      </c>
      <c r="J49" s="232">
        <v>898.15</v>
      </c>
      <c r="K49" s="231">
        <v>882.35</v>
      </c>
      <c r="L49" s="231">
        <v>860</v>
      </c>
      <c r="M49" s="231">
        <v>9.5648800000000005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80.8</v>
      </c>
      <c r="D50" s="232">
        <v>81.483333333333334</v>
      </c>
      <c r="E50" s="232">
        <v>79.616666666666674</v>
      </c>
      <c r="F50" s="232">
        <v>78.433333333333337</v>
      </c>
      <c r="G50" s="232">
        <v>76.566666666666677</v>
      </c>
      <c r="H50" s="232">
        <v>82.666666666666671</v>
      </c>
      <c r="I50" s="232">
        <v>84.533333333333317</v>
      </c>
      <c r="J50" s="232">
        <v>85.716666666666669</v>
      </c>
      <c r="K50" s="231">
        <v>83.35</v>
      </c>
      <c r="L50" s="231">
        <v>80.3</v>
      </c>
      <c r="M50" s="231">
        <v>341.88776999999999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346.35</v>
      </c>
      <c r="D51" s="232">
        <v>347.63333333333338</v>
      </c>
      <c r="E51" s="232">
        <v>344.26666666666677</v>
      </c>
      <c r="F51" s="232">
        <v>342.18333333333339</v>
      </c>
      <c r="G51" s="232">
        <v>338.81666666666678</v>
      </c>
      <c r="H51" s="232">
        <v>349.71666666666675</v>
      </c>
      <c r="I51" s="232">
        <v>353.08333333333343</v>
      </c>
      <c r="J51" s="232">
        <v>355.16666666666674</v>
      </c>
      <c r="K51" s="231">
        <v>351</v>
      </c>
      <c r="L51" s="231">
        <v>345.55</v>
      </c>
      <c r="M51" s="231">
        <v>19.967749999999999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764.45</v>
      </c>
      <c r="D52" s="232">
        <v>766.20000000000016</v>
      </c>
      <c r="E52" s="232">
        <v>756.5500000000003</v>
      </c>
      <c r="F52" s="232">
        <v>748.65000000000009</v>
      </c>
      <c r="G52" s="232">
        <v>739.00000000000023</v>
      </c>
      <c r="H52" s="232">
        <v>774.10000000000036</v>
      </c>
      <c r="I52" s="232">
        <v>783.75000000000023</v>
      </c>
      <c r="J52" s="232">
        <v>791.65000000000043</v>
      </c>
      <c r="K52" s="231">
        <v>775.85</v>
      </c>
      <c r="L52" s="231">
        <v>758.3</v>
      </c>
      <c r="M52" s="231">
        <v>62.897179999999999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244.95</v>
      </c>
      <c r="D53" s="232">
        <v>246.6</v>
      </c>
      <c r="E53" s="232">
        <v>242.79999999999998</v>
      </c>
      <c r="F53" s="232">
        <v>240.64999999999998</v>
      </c>
      <c r="G53" s="232">
        <v>236.84999999999997</v>
      </c>
      <c r="H53" s="232">
        <v>248.75</v>
      </c>
      <c r="I53" s="232">
        <v>252.55</v>
      </c>
      <c r="J53" s="232">
        <v>254.70000000000002</v>
      </c>
      <c r="K53" s="231">
        <v>250.4</v>
      </c>
      <c r="L53" s="231">
        <v>244.45</v>
      </c>
      <c r="M53" s="231">
        <v>12.258430000000001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16954.55</v>
      </c>
      <c r="D54" s="232">
        <v>16968.733333333334</v>
      </c>
      <c r="E54" s="232">
        <v>16796.766666666666</v>
      </c>
      <c r="F54" s="232">
        <v>16638.983333333334</v>
      </c>
      <c r="G54" s="232">
        <v>16467.016666666666</v>
      </c>
      <c r="H54" s="232">
        <v>17126.516666666666</v>
      </c>
      <c r="I54" s="232">
        <v>17298.483333333334</v>
      </c>
      <c r="J54" s="232">
        <v>17456.266666666666</v>
      </c>
      <c r="K54" s="231">
        <v>17140.7</v>
      </c>
      <c r="L54" s="231">
        <v>16810.95</v>
      </c>
      <c r="M54" s="231">
        <v>0.13266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4318.95</v>
      </c>
      <c r="D55" s="232">
        <v>4331.2666666666673</v>
      </c>
      <c r="E55" s="232">
        <v>4300.5333333333347</v>
      </c>
      <c r="F55" s="232">
        <v>4282.1166666666677</v>
      </c>
      <c r="G55" s="232">
        <v>4251.383333333335</v>
      </c>
      <c r="H55" s="232">
        <v>4349.6833333333343</v>
      </c>
      <c r="I55" s="232">
        <v>4380.4166666666661</v>
      </c>
      <c r="J55" s="232">
        <v>4398.8333333333339</v>
      </c>
      <c r="K55" s="231">
        <v>4362</v>
      </c>
      <c r="L55" s="231">
        <v>4312.8500000000004</v>
      </c>
      <c r="M55" s="231">
        <v>1.5448599999999999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318.95</v>
      </c>
      <c r="D56" s="232">
        <v>321.11666666666662</v>
      </c>
      <c r="E56" s="232">
        <v>315.88333333333321</v>
      </c>
      <c r="F56" s="232">
        <v>312.81666666666661</v>
      </c>
      <c r="G56" s="232">
        <v>307.5833333333332</v>
      </c>
      <c r="H56" s="232">
        <v>324.18333333333322</v>
      </c>
      <c r="I56" s="232">
        <v>329.41666666666669</v>
      </c>
      <c r="J56" s="232">
        <v>332.48333333333323</v>
      </c>
      <c r="K56" s="231">
        <v>326.35000000000002</v>
      </c>
      <c r="L56" s="231">
        <v>318.05</v>
      </c>
      <c r="M56" s="231">
        <v>67.981430000000003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706.25</v>
      </c>
      <c r="D57" s="232">
        <v>706.2833333333333</v>
      </c>
      <c r="E57" s="232">
        <v>701.21666666666658</v>
      </c>
      <c r="F57" s="232">
        <v>696.18333333333328</v>
      </c>
      <c r="G57" s="232">
        <v>691.11666666666656</v>
      </c>
      <c r="H57" s="232">
        <v>711.31666666666661</v>
      </c>
      <c r="I57" s="232">
        <v>716.38333333333321</v>
      </c>
      <c r="J57" s="232">
        <v>721.41666666666663</v>
      </c>
      <c r="K57" s="231">
        <v>711.35</v>
      </c>
      <c r="L57" s="231">
        <v>701.25</v>
      </c>
      <c r="M57" s="231">
        <v>9.6473700000000004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1053.45</v>
      </c>
      <c r="D58" s="232">
        <v>1056.9666666666665</v>
      </c>
      <c r="E58" s="232">
        <v>1046.9333333333329</v>
      </c>
      <c r="F58" s="232">
        <v>1040.4166666666665</v>
      </c>
      <c r="G58" s="232">
        <v>1030.383333333333</v>
      </c>
      <c r="H58" s="232">
        <v>1063.4833333333329</v>
      </c>
      <c r="I58" s="232">
        <v>1073.5166666666662</v>
      </c>
      <c r="J58" s="232">
        <v>1080.0333333333328</v>
      </c>
      <c r="K58" s="231">
        <v>1067</v>
      </c>
      <c r="L58" s="231">
        <v>1050.45</v>
      </c>
      <c r="M58" s="231">
        <v>9.5422999999999991</v>
      </c>
      <c r="N58" s="1"/>
      <c r="O58" s="1"/>
    </row>
    <row r="59" spans="1:15" ht="12.75" customHeight="1">
      <c r="A59" s="214">
        <v>50</v>
      </c>
      <c r="B59" s="217" t="s">
        <v>805</v>
      </c>
      <c r="C59" s="231">
        <v>1421.5</v>
      </c>
      <c r="D59" s="232">
        <v>1426.8166666666666</v>
      </c>
      <c r="E59" s="232">
        <v>1411.6833333333332</v>
      </c>
      <c r="F59" s="232">
        <v>1401.8666666666666</v>
      </c>
      <c r="G59" s="232">
        <v>1386.7333333333331</v>
      </c>
      <c r="H59" s="232">
        <v>1436.6333333333332</v>
      </c>
      <c r="I59" s="232">
        <v>1451.7666666666664</v>
      </c>
      <c r="J59" s="232">
        <v>1461.5833333333333</v>
      </c>
      <c r="K59" s="231">
        <v>1441.95</v>
      </c>
      <c r="L59" s="231">
        <v>1417</v>
      </c>
      <c r="M59" s="231">
        <v>0.25774999999999998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227</v>
      </c>
      <c r="D60" s="232">
        <v>226.33333333333334</v>
      </c>
      <c r="E60" s="232">
        <v>223.41666666666669</v>
      </c>
      <c r="F60" s="232">
        <v>219.83333333333334</v>
      </c>
      <c r="G60" s="232">
        <v>216.91666666666669</v>
      </c>
      <c r="H60" s="232">
        <v>229.91666666666669</v>
      </c>
      <c r="I60" s="232">
        <v>232.83333333333337</v>
      </c>
      <c r="J60" s="232">
        <v>236.41666666666669</v>
      </c>
      <c r="K60" s="231">
        <v>229.25</v>
      </c>
      <c r="L60" s="231">
        <v>222.75</v>
      </c>
      <c r="M60" s="231">
        <v>134.44946999999999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4102</v>
      </c>
      <c r="D61" s="232">
        <v>4131</v>
      </c>
      <c r="E61" s="232">
        <v>4012</v>
      </c>
      <c r="F61" s="232">
        <v>3922</v>
      </c>
      <c r="G61" s="232">
        <v>3803</v>
      </c>
      <c r="H61" s="232">
        <v>4221</v>
      </c>
      <c r="I61" s="232">
        <v>4340</v>
      </c>
      <c r="J61" s="232">
        <v>4430</v>
      </c>
      <c r="K61" s="231">
        <v>4250</v>
      </c>
      <c r="L61" s="231">
        <v>4041</v>
      </c>
      <c r="M61" s="231">
        <v>19.868220000000001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1500.05</v>
      </c>
      <c r="D62" s="232">
        <v>1499.6833333333332</v>
      </c>
      <c r="E62" s="232">
        <v>1492.2166666666662</v>
      </c>
      <c r="F62" s="232">
        <v>1484.383333333333</v>
      </c>
      <c r="G62" s="232">
        <v>1476.9166666666661</v>
      </c>
      <c r="H62" s="232">
        <v>1507.5166666666664</v>
      </c>
      <c r="I62" s="232">
        <v>1514.9833333333331</v>
      </c>
      <c r="J62" s="232">
        <v>1522.8166666666666</v>
      </c>
      <c r="K62" s="231">
        <v>1507.15</v>
      </c>
      <c r="L62" s="231">
        <v>1491.85</v>
      </c>
      <c r="M62" s="231">
        <v>2.1883699999999999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705.65</v>
      </c>
      <c r="D63" s="232">
        <v>708.25</v>
      </c>
      <c r="E63" s="232">
        <v>700</v>
      </c>
      <c r="F63" s="232">
        <v>694.35</v>
      </c>
      <c r="G63" s="232">
        <v>686.1</v>
      </c>
      <c r="H63" s="232">
        <v>713.9</v>
      </c>
      <c r="I63" s="232">
        <v>722.15</v>
      </c>
      <c r="J63" s="232">
        <v>727.8</v>
      </c>
      <c r="K63" s="231">
        <v>716.5</v>
      </c>
      <c r="L63" s="231">
        <v>702.6</v>
      </c>
      <c r="M63" s="231">
        <v>9.0370000000000008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866.45</v>
      </c>
      <c r="D64" s="232">
        <v>869.98333333333323</v>
      </c>
      <c r="E64" s="232">
        <v>857.96666666666647</v>
      </c>
      <c r="F64" s="232">
        <v>849.48333333333323</v>
      </c>
      <c r="G64" s="232">
        <v>837.46666666666647</v>
      </c>
      <c r="H64" s="232">
        <v>878.46666666666647</v>
      </c>
      <c r="I64" s="232">
        <v>890.48333333333312</v>
      </c>
      <c r="J64" s="232">
        <v>898.96666666666647</v>
      </c>
      <c r="K64" s="231">
        <v>882</v>
      </c>
      <c r="L64" s="231">
        <v>861.5</v>
      </c>
      <c r="M64" s="231">
        <v>2.2134800000000001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323.25</v>
      </c>
      <c r="D65" s="232">
        <v>324.21666666666664</v>
      </c>
      <c r="E65" s="232">
        <v>321.2833333333333</v>
      </c>
      <c r="F65" s="232">
        <v>319.31666666666666</v>
      </c>
      <c r="G65" s="232">
        <v>316.38333333333333</v>
      </c>
      <c r="H65" s="232">
        <v>326.18333333333328</v>
      </c>
      <c r="I65" s="232">
        <v>329.11666666666656</v>
      </c>
      <c r="J65" s="232">
        <v>331.08333333333326</v>
      </c>
      <c r="K65" s="231">
        <v>327.14999999999998</v>
      </c>
      <c r="L65" s="231">
        <v>322.25</v>
      </c>
      <c r="M65" s="231">
        <v>8.8972899999999999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1447.25</v>
      </c>
      <c r="D66" s="232">
        <v>1451.0666666666666</v>
      </c>
      <c r="E66" s="232">
        <v>1436.2833333333333</v>
      </c>
      <c r="F66" s="232">
        <v>1425.3166666666666</v>
      </c>
      <c r="G66" s="232">
        <v>1410.5333333333333</v>
      </c>
      <c r="H66" s="232">
        <v>1462.0333333333333</v>
      </c>
      <c r="I66" s="232">
        <v>1476.8166666666666</v>
      </c>
      <c r="J66" s="232">
        <v>1487.7833333333333</v>
      </c>
      <c r="K66" s="231">
        <v>1465.85</v>
      </c>
      <c r="L66" s="231">
        <v>1440.1</v>
      </c>
      <c r="M66" s="231">
        <v>5.1452400000000003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369.3</v>
      </c>
      <c r="D67" s="232">
        <v>371.23333333333335</v>
      </c>
      <c r="E67" s="232">
        <v>366.61666666666667</v>
      </c>
      <c r="F67" s="232">
        <v>363.93333333333334</v>
      </c>
      <c r="G67" s="232">
        <v>359.31666666666666</v>
      </c>
      <c r="H67" s="232">
        <v>373.91666666666669</v>
      </c>
      <c r="I67" s="232">
        <v>378.53333333333336</v>
      </c>
      <c r="J67" s="232">
        <v>381.2166666666667</v>
      </c>
      <c r="K67" s="231">
        <v>375.85</v>
      </c>
      <c r="L67" s="231">
        <v>368.55</v>
      </c>
      <c r="M67" s="231">
        <v>39.880740000000003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566</v>
      </c>
      <c r="D68" s="232">
        <v>561.86666666666667</v>
      </c>
      <c r="E68" s="232">
        <v>555.23333333333335</v>
      </c>
      <c r="F68" s="232">
        <v>544.4666666666667</v>
      </c>
      <c r="G68" s="232">
        <v>537.83333333333337</v>
      </c>
      <c r="H68" s="232">
        <v>572.63333333333333</v>
      </c>
      <c r="I68" s="232">
        <v>579.26666666666677</v>
      </c>
      <c r="J68" s="232">
        <v>590.0333333333333</v>
      </c>
      <c r="K68" s="231">
        <v>568.5</v>
      </c>
      <c r="L68" s="231">
        <v>551.1</v>
      </c>
      <c r="M68" s="231">
        <v>25.110759999999999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1839.1</v>
      </c>
      <c r="D69" s="232">
        <v>1851.8666666666666</v>
      </c>
      <c r="E69" s="232">
        <v>1817.1833333333332</v>
      </c>
      <c r="F69" s="232">
        <v>1795.2666666666667</v>
      </c>
      <c r="G69" s="232">
        <v>1760.5833333333333</v>
      </c>
      <c r="H69" s="232">
        <v>1873.7833333333331</v>
      </c>
      <c r="I69" s="232">
        <v>1908.4666666666665</v>
      </c>
      <c r="J69" s="232">
        <v>1930.383333333333</v>
      </c>
      <c r="K69" s="231">
        <v>1886.55</v>
      </c>
      <c r="L69" s="231">
        <v>1829.95</v>
      </c>
      <c r="M69" s="231">
        <v>1.26074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1887.55</v>
      </c>
      <c r="D70" s="232">
        <v>1901.5166666666667</v>
      </c>
      <c r="E70" s="232">
        <v>1869.0333333333333</v>
      </c>
      <c r="F70" s="232">
        <v>1850.5166666666667</v>
      </c>
      <c r="G70" s="232">
        <v>1818.0333333333333</v>
      </c>
      <c r="H70" s="232">
        <v>1920.0333333333333</v>
      </c>
      <c r="I70" s="232">
        <v>1952.5166666666664</v>
      </c>
      <c r="J70" s="232">
        <v>1971.0333333333333</v>
      </c>
      <c r="K70" s="231">
        <v>1934</v>
      </c>
      <c r="L70" s="231">
        <v>1883</v>
      </c>
      <c r="M70" s="231">
        <v>2.3341500000000002</v>
      </c>
      <c r="N70" s="1"/>
      <c r="O70" s="1"/>
    </row>
    <row r="71" spans="1:15" ht="12.75" customHeight="1">
      <c r="A71" s="214">
        <v>62</v>
      </c>
      <c r="B71" s="217" t="s">
        <v>848</v>
      </c>
      <c r="C71" s="231">
        <v>306.2</v>
      </c>
      <c r="D71" s="232">
        <v>305.13333333333338</v>
      </c>
      <c r="E71" s="232">
        <v>300.76666666666677</v>
      </c>
      <c r="F71" s="232">
        <v>295.33333333333337</v>
      </c>
      <c r="G71" s="232">
        <v>290.96666666666675</v>
      </c>
      <c r="H71" s="232">
        <v>310.56666666666678</v>
      </c>
      <c r="I71" s="232">
        <v>314.93333333333345</v>
      </c>
      <c r="J71" s="232">
        <v>320.36666666666679</v>
      </c>
      <c r="K71" s="231">
        <v>309.5</v>
      </c>
      <c r="L71" s="231">
        <v>299.7</v>
      </c>
      <c r="M71" s="231">
        <v>9.1599000000000004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3343.15</v>
      </c>
      <c r="D72" s="232">
        <v>3359.7999999999997</v>
      </c>
      <c r="E72" s="232">
        <v>3319.5999999999995</v>
      </c>
      <c r="F72" s="232">
        <v>3296.0499999999997</v>
      </c>
      <c r="G72" s="232">
        <v>3255.8499999999995</v>
      </c>
      <c r="H72" s="232">
        <v>3383.3499999999995</v>
      </c>
      <c r="I72" s="232">
        <v>3423.5499999999993</v>
      </c>
      <c r="J72" s="232">
        <v>3447.0999999999995</v>
      </c>
      <c r="K72" s="231">
        <v>3400</v>
      </c>
      <c r="L72" s="231">
        <v>3336.25</v>
      </c>
      <c r="M72" s="231">
        <v>1.6853499999999999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3516</v>
      </c>
      <c r="D73" s="232">
        <v>3529.4500000000003</v>
      </c>
      <c r="E73" s="232">
        <v>3484.6500000000005</v>
      </c>
      <c r="F73" s="232">
        <v>3453.3</v>
      </c>
      <c r="G73" s="232">
        <v>3408.5000000000005</v>
      </c>
      <c r="H73" s="232">
        <v>3560.8000000000006</v>
      </c>
      <c r="I73" s="232">
        <v>3605.6000000000008</v>
      </c>
      <c r="J73" s="232">
        <v>3636.9500000000007</v>
      </c>
      <c r="K73" s="231">
        <v>3574.25</v>
      </c>
      <c r="L73" s="231">
        <v>3498.1</v>
      </c>
      <c r="M73" s="231">
        <v>1.3451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2105.9</v>
      </c>
      <c r="D74" s="232">
        <v>2116.9666666666667</v>
      </c>
      <c r="E74" s="232">
        <v>2088.9333333333334</v>
      </c>
      <c r="F74" s="232">
        <v>2071.9666666666667</v>
      </c>
      <c r="G74" s="232">
        <v>2043.9333333333334</v>
      </c>
      <c r="H74" s="232">
        <v>2133.9333333333334</v>
      </c>
      <c r="I74" s="232">
        <v>2161.9666666666672</v>
      </c>
      <c r="J74" s="232">
        <v>2178.9333333333334</v>
      </c>
      <c r="K74" s="231">
        <v>2145</v>
      </c>
      <c r="L74" s="231">
        <v>2100</v>
      </c>
      <c r="M74" s="231">
        <v>1.3019000000000001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4350.6000000000004</v>
      </c>
      <c r="D75" s="232">
        <v>4337.2166666666672</v>
      </c>
      <c r="E75" s="232">
        <v>4293.3833333333341</v>
      </c>
      <c r="F75" s="232">
        <v>4236.166666666667</v>
      </c>
      <c r="G75" s="232">
        <v>4192.3333333333339</v>
      </c>
      <c r="H75" s="232">
        <v>4394.4333333333343</v>
      </c>
      <c r="I75" s="232">
        <v>4438.2666666666664</v>
      </c>
      <c r="J75" s="232">
        <v>4495.4833333333345</v>
      </c>
      <c r="K75" s="231">
        <v>4381.05</v>
      </c>
      <c r="L75" s="231">
        <v>4280</v>
      </c>
      <c r="M75" s="231">
        <v>2.3653499999999998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3150.5</v>
      </c>
      <c r="D76" s="232">
        <v>3162.1666666666665</v>
      </c>
      <c r="E76" s="232">
        <v>3129.4333333333329</v>
      </c>
      <c r="F76" s="232">
        <v>3108.3666666666663</v>
      </c>
      <c r="G76" s="232">
        <v>3075.6333333333328</v>
      </c>
      <c r="H76" s="232">
        <v>3183.2333333333331</v>
      </c>
      <c r="I76" s="232">
        <v>3215.9666666666667</v>
      </c>
      <c r="J76" s="232">
        <v>3237.0333333333333</v>
      </c>
      <c r="K76" s="231">
        <v>3194.9</v>
      </c>
      <c r="L76" s="231">
        <v>3141.1</v>
      </c>
      <c r="M76" s="231">
        <v>3.8988100000000001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424.45</v>
      </c>
      <c r="D77" s="232">
        <v>426.95</v>
      </c>
      <c r="E77" s="232">
        <v>419.5</v>
      </c>
      <c r="F77" s="232">
        <v>414.55</v>
      </c>
      <c r="G77" s="232">
        <v>407.1</v>
      </c>
      <c r="H77" s="232">
        <v>431.9</v>
      </c>
      <c r="I77" s="232">
        <v>439.34999999999991</v>
      </c>
      <c r="J77" s="232">
        <v>444.29999999999995</v>
      </c>
      <c r="K77" s="231">
        <v>434.4</v>
      </c>
      <c r="L77" s="231">
        <v>422</v>
      </c>
      <c r="M77" s="231">
        <v>5.6606399999999999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2094.9</v>
      </c>
      <c r="D78" s="232">
        <v>2093.2833333333333</v>
      </c>
      <c r="E78" s="232">
        <v>2077.5666666666666</v>
      </c>
      <c r="F78" s="232">
        <v>2060.2333333333331</v>
      </c>
      <c r="G78" s="232">
        <v>2044.5166666666664</v>
      </c>
      <c r="H78" s="232">
        <v>2110.6166666666668</v>
      </c>
      <c r="I78" s="232">
        <v>2126.333333333333</v>
      </c>
      <c r="J78" s="232">
        <v>2143.666666666667</v>
      </c>
      <c r="K78" s="231">
        <v>2109</v>
      </c>
      <c r="L78" s="231">
        <v>2075.9499999999998</v>
      </c>
      <c r="M78" s="231">
        <v>1.1707700000000001</v>
      </c>
      <c r="N78" s="1"/>
      <c r="O78" s="1"/>
    </row>
    <row r="79" spans="1:15" ht="12.75" customHeight="1">
      <c r="A79" s="214">
        <v>70</v>
      </c>
      <c r="B79" s="217" t="s">
        <v>806</v>
      </c>
      <c r="C79" s="231">
        <v>127.2</v>
      </c>
      <c r="D79" s="232">
        <v>128.08333333333334</v>
      </c>
      <c r="E79" s="232">
        <v>125.61666666666667</v>
      </c>
      <c r="F79" s="232">
        <v>124.03333333333333</v>
      </c>
      <c r="G79" s="232">
        <v>121.56666666666666</v>
      </c>
      <c r="H79" s="232">
        <v>129.66666666666669</v>
      </c>
      <c r="I79" s="232">
        <v>132.13333333333333</v>
      </c>
      <c r="J79" s="232">
        <v>133.7166666666667</v>
      </c>
      <c r="K79" s="231">
        <v>130.55000000000001</v>
      </c>
      <c r="L79" s="231">
        <v>126.5</v>
      </c>
      <c r="M79" s="231">
        <v>84.896739999999994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134.25</v>
      </c>
      <c r="D80" s="232">
        <v>134.98333333333332</v>
      </c>
      <c r="E80" s="232">
        <v>132.76666666666665</v>
      </c>
      <c r="F80" s="232">
        <v>131.28333333333333</v>
      </c>
      <c r="G80" s="232">
        <v>129.06666666666666</v>
      </c>
      <c r="H80" s="232">
        <v>136.46666666666664</v>
      </c>
      <c r="I80" s="232">
        <v>138.68333333333328</v>
      </c>
      <c r="J80" s="232">
        <v>140.16666666666663</v>
      </c>
      <c r="K80" s="231">
        <v>137.19999999999999</v>
      </c>
      <c r="L80" s="231">
        <v>133.5</v>
      </c>
      <c r="M80" s="231">
        <v>118.20995000000001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284.3</v>
      </c>
      <c r="D81" s="232">
        <v>285.25</v>
      </c>
      <c r="E81" s="232">
        <v>282.05</v>
      </c>
      <c r="F81" s="232">
        <v>279.8</v>
      </c>
      <c r="G81" s="232">
        <v>276.60000000000002</v>
      </c>
      <c r="H81" s="232">
        <v>287.5</v>
      </c>
      <c r="I81" s="232">
        <v>290.70000000000005</v>
      </c>
      <c r="J81" s="232">
        <v>292.95</v>
      </c>
      <c r="K81" s="231">
        <v>288.45</v>
      </c>
      <c r="L81" s="231">
        <v>283</v>
      </c>
      <c r="M81" s="231">
        <v>5.6812199999999997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99</v>
      </c>
      <c r="D82" s="232">
        <v>98.533333333333346</v>
      </c>
      <c r="E82" s="232">
        <v>97.866666666666688</v>
      </c>
      <c r="F82" s="232">
        <v>96.733333333333348</v>
      </c>
      <c r="G82" s="232">
        <v>96.066666666666691</v>
      </c>
      <c r="H82" s="232">
        <v>99.666666666666686</v>
      </c>
      <c r="I82" s="232">
        <v>100.33333333333334</v>
      </c>
      <c r="J82" s="232">
        <v>101.46666666666668</v>
      </c>
      <c r="K82" s="231">
        <v>99.2</v>
      </c>
      <c r="L82" s="231">
        <v>97.4</v>
      </c>
      <c r="M82" s="231">
        <v>136.15996999999999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1386.65</v>
      </c>
      <c r="D83" s="232">
        <v>1389.9166666666667</v>
      </c>
      <c r="E83" s="232">
        <v>1377.7333333333336</v>
      </c>
      <c r="F83" s="232">
        <v>1368.8166666666668</v>
      </c>
      <c r="G83" s="232">
        <v>1356.6333333333337</v>
      </c>
      <c r="H83" s="232">
        <v>1398.8333333333335</v>
      </c>
      <c r="I83" s="232">
        <v>1411.0166666666664</v>
      </c>
      <c r="J83" s="232">
        <v>1419.9333333333334</v>
      </c>
      <c r="K83" s="231">
        <v>1402.1</v>
      </c>
      <c r="L83" s="231">
        <v>1381</v>
      </c>
      <c r="M83" s="231">
        <v>3.1661899999999998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932.4</v>
      </c>
      <c r="D84" s="232">
        <v>936.19999999999993</v>
      </c>
      <c r="E84" s="232">
        <v>926.19999999999982</v>
      </c>
      <c r="F84" s="232">
        <v>919.99999999999989</v>
      </c>
      <c r="G84" s="232">
        <v>909.99999999999977</v>
      </c>
      <c r="H84" s="232">
        <v>942.39999999999986</v>
      </c>
      <c r="I84" s="232">
        <v>952.40000000000009</v>
      </c>
      <c r="J84" s="232">
        <v>958.59999999999991</v>
      </c>
      <c r="K84" s="231">
        <v>946.2</v>
      </c>
      <c r="L84" s="231">
        <v>930</v>
      </c>
      <c r="M84" s="231">
        <v>16.161809999999999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1231.1500000000001</v>
      </c>
      <c r="D85" s="232">
        <v>1239.6833333333334</v>
      </c>
      <c r="E85" s="232">
        <v>1219.4666666666667</v>
      </c>
      <c r="F85" s="232">
        <v>1207.7833333333333</v>
      </c>
      <c r="G85" s="232">
        <v>1187.5666666666666</v>
      </c>
      <c r="H85" s="232">
        <v>1251.3666666666668</v>
      </c>
      <c r="I85" s="232">
        <v>1271.5833333333335</v>
      </c>
      <c r="J85" s="232">
        <v>1283.2666666666669</v>
      </c>
      <c r="K85" s="231">
        <v>1259.9000000000001</v>
      </c>
      <c r="L85" s="231">
        <v>1228</v>
      </c>
      <c r="M85" s="231">
        <v>1.97627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1655.35</v>
      </c>
      <c r="D86" s="232">
        <v>1665.0166666666667</v>
      </c>
      <c r="E86" s="232">
        <v>1642.5833333333333</v>
      </c>
      <c r="F86" s="232">
        <v>1629.8166666666666</v>
      </c>
      <c r="G86" s="232">
        <v>1607.3833333333332</v>
      </c>
      <c r="H86" s="232">
        <v>1677.7833333333333</v>
      </c>
      <c r="I86" s="232">
        <v>1700.2166666666667</v>
      </c>
      <c r="J86" s="232">
        <v>1712.9833333333333</v>
      </c>
      <c r="K86" s="231">
        <v>1687.45</v>
      </c>
      <c r="L86" s="231">
        <v>1652.25</v>
      </c>
      <c r="M86" s="231">
        <v>3.15787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460.85</v>
      </c>
      <c r="D87" s="232">
        <v>459.59999999999997</v>
      </c>
      <c r="E87" s="232">
        <v>454.49999999999994</v>
      </c>
      <c r="F87" s="232">
        <v>448.15</v>
      </c>
      <c r="G87" s="232">
        <v>443.04999999999995</v>
      </c>
      <c r="H87" s="232">
        <v>465.94999999999993</v>
      </c>
      <c r="I87" s="232">
        <v>471.04999999999995</v>
      </c>
      <c r="J87" s="232">
        <v>477.39999999999992</v>
      </c>
      <c r="K87" s="231">
        <v>464.7</v>
      </c>
      <c r="L87" s="231">
        <v>453.25</v>
      </c>
      <c r="M87" s="231">
        <v>7.56534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266.45</v>
      </c>
      <c r="D88" s="232">
        <v>267.88333333333333</v>
      </c>
      <c r="E88" s="232">
        <v>264.56666666666666</v>
      </c>
      <c r="F88" s="232">
        <v>262.68333333333334</v>
      </c>
      <c r="G88" s="232">
        <v>259.36666666666667</v>
      </c>
      <c r="H88" s="232">
        <v>269.76666666666665</v>
      </c>
      <c r="I88" s="232">
        <v>273.08333333333326</v>
      </c>
      <c r="J88" s="232">
        <v>274.96666666666664</v>
      </c>
      <c r="K88" s="231">
        <v>271.2</v>
      </c>
      <c r="L88" s="231">
        <v>266</v>
      </c>
      <c r="M88" s="231">
        <v>2.6878700000000002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1107.8</v>
      </c>
      <c r="D89" s="232">
        <v>1112.0833333333333</v>
      </c>
      <c r="E89" s="232">
        <v>1102.7666666666664</v>
      </c>
      <c r="F89" s="232">
        <v>1097.7333333333331</v>
      </c>
      <c r="G89" s="232">
        <v>1088.4166666666663</v>
      </c>
      <c r="H89" s="232">
        <v>1117.1166666666666</v>
      </c>
      <c r="I89" s="232">
        <v>1126.4333333333336</v>
      </c>
      <c r="J89" s="232">
        <v>1131.4666666666667</v>
      </c>
      <c r="K89" s="231">
        <v>1121.4000000000001</v>
      </c>
      <c r="L89" s="231">
        <v>1107.05</v>
      </c>
      <c r="M89" s="231">
        <v>47.47128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2022.15</v>
      </c>
      <c r="D90" s="232">
        <v>2035.5166666666667</v>
      </c>
      <c r="E90" s="232">
        <v>2003.1833333333334</v>
      </c>
      <c r="F90" s="232">
        <v>1984.2166666666667</v>
      </c>
      <c r="G90" s="232">
        <v>1951.8833333333334</v>
      </c>
      <c r="H90" s="232">
        <v>2054.4833333333336</v>
      </c>
      <c r="I90" s="232">
        <v>2086.8166666666666</v>
      </c>
      <c r="J90" s="232">
        <v>2105.7833333333333</v>
      </c>
      <c r="K90" s="231">
        <v>2067.85</v>
      </c>
      <c r="L90" s="231">
        <v>2016.55</v>
      </c>
      <c r="M90" s="231">
        <v>1.4144699999999999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1660.95</v>
      </c>
      <c r="D91" s="232">
        <v>1657.7833333333335</v>
      </c>
      <c r="E91" s="232">
        <v>1646.5666666666671</v>
      </c>
      <c r="F91" s="232">
        <v>1632.1833333333336</v>
      </c>
      <c r="G91" s="232">
        <v>1620.9666666666672</v>
      </c>
      <c r="H91" s="232">
        <v>1672.166666666667</v>
      </c>
      <c r="I91" s="232">
        <v>1683.3833333333337</v>
      </c>
      <c r="J91" s="232">
        <v>1697.7666666666669</v>
      </c>
      <c r="K91" s="231">
        <v>1669</v>
      </c>
      <c r="L91" s="231">
        <v>1643.4</v>
      </c>
      <c r="M91" s="231">
        <v>94.217020000000005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590.54999999999995</v>
      </c>
      <c r="D92" s="232">
        <v>595.73333333333323</v>
      </c>
      <c r="E92" s="232">
        <v>583.06666666666649</v>
      </c>
      <c r="F92" s="232">
        <v>575.58333333333326</v>
      </c>
      <c r="G92" s="232">
        <v>562.91666666666652</v>
      </c>
      <c r="H92" s="232">
        <v>603.21666666666647</v>
      </c>
      <c r="I92" s="232">
        <v>615.88333333333321</v>
      </c>
      <c r="J92" s="232">
        <v>623.36666666666645</v>
      </c>
      <c r="K92" s="231">
        <v>608.4</v>
      </c>
      <c r="L92" s="231">
        <v>588.25</v>
      </c>
      <c r="M92" s="231">
        <v>42.552019999999999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1153.5999999999999</v>
      </c>
      <c r="D93" s="232">
        <v>1168.3666666666666</v>
      </c>
      <c r="E93" s="232">
        <v>1121.833333333333</v>
      </c>
      <c r="F93" s="232">
        <v>1090.0666666666664</v>
      </c>
      <c r="G93" s="232">
        <v>1043.5333333333328</v>
      </c>
      <c r="H93" s="232">
        <v>1200.1333333333332</v>
      </c>
      <c r="I93" s="232">
        <v>1246.6666666666665</v>
      </c>
      <c r="J93" s="232">
        <v>1278.4333333333334</v>
      </c>
      <c r="K93" s="231">
        <v>1214.9000000000001</v>
      </c>
      <c r="L93" s="231">
        <v>1136.5999999999999</v>
      </c>
      <c r="M93" s="231">
        <v>30.375260000000001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2746.45</v>
      </c>
      <c r="D94" s="232">
        <v>2747.7666666666664</v>
      </c>
      <c r="E94" s="232">
        <v>2728.0333333333328</v>
      </c>
      <c r="F94" s="232">
        <v>2709.6166666666663</v>
      </c>
      <c r="G94" s="232">
        <v>2689.8833333333328</v>
      </c>
      <c r="H94" s="232">
        <v>2766.1833333333329</v>
      </c>
      <c r="I94" s="232">
        <v>2785.9166666666665</v>
      </c>
      <c r="J94" s="232">
        <v>2804.333333333333</v>
      </c>
      <c r="K94" s="231">
        <v>2767.5</v>
      </c>
      <c r="L94" s="231">
        <v>2729.35</v>
      </c>
      <c r="M94" s="231">
        <v>3.0039899999999999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489.95</v>
      </c>
      <c r="D95" s="232">
        <v>493.25</v>
      </c>
      <c r="E95" s="232">
        <v>484.95</v>
      </c>
      <c r="F95" s="232">
        <v>479.95</v>
      </c>
      <c r="G95" s="232">
        <v>471.65</v>
      </c>
      <c r="H95" s="232">
        <v>498.25</v>
      </c>
      <c r="I95" s="232">
        <v>506.54999999999995</v>
      </c>
      <c r="J95" s="232">
        <v>511.55</v>
      </c>
      <c r="K95" s="231">
        <v>501.55</v>
      </c>
      <c r="L95" s="231">
        <v>488.25</v>
      </c>
      <c r="M95" s="231">
        <v>56.645879999999998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2509.5</v>
      </c>
      <c r="D96" s="232">
        <v>2492.9166666666665</v>
      </c>
      <c r="E96" s="232">
        <v>2463.833333333333</v>
      </c>
      <c r="F96" s="232">
        <v>2418.1666666666665</v>
      </c>
      <c r="G96" s="232">
        <v>2389.083333333333</v>
      </c>
      <c r="H96" s="232">
        <v>2538.583333333333</v>
      </c>
      <c r="I96" s="232">
        <v>2567.6666666666661</v>
      </c>
      <c r="J96" s="232">
        <v>2613.333333333333</v>
      </c>
      <c r="K96" s="231">
        <v>2522</v>
      </c>
      <c r="L96" s="231">
        <v>2447.25</v>
      </c>
      <c r="M96" s="231">
        <v>8.7910299999999992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245.9</v>
      </c>
      <c r="D97" s="232">
        <v>245.71666666666667</v>
      </c>
      <c r="E97" s="232">
        <v>243.43333333333334</v>
      </c>
      <c r="F97" s="232">
        <v>240.96666666666667</v>
      </c>
      <c r="G97" s="232">
        <v>238.68333333333334</v>
      </c>
      <c r="H97" s="232">
        <v>248.18333333333334</v>
      </c>
      <c r="I97" s="232">
        <v>250.4666666666667</v>
      </c>
      <c r="J97" s="232">
        <v>252.93333333333334</v>
      </c>
      <c r="K97" s="231">
        <v>248</v>
      </c>
      <c r="L97" s="231">
        <v>243.25</v>
      </c>
      <c r="M97" s="231">
        <v>60.858449999999998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2548.75</v>
      </c>
      <c r="D98" s="232">
        <v>2563.2666666666669</v>
      </c>
      <c r="E98" s="232">
        <v>2521.5333333333338</v>
      </c>
      <c r="F98" s="232">
        <v>2494.3166666666671</v>
      </c>
      <c r="G98" s="232">
        <v>2452.5833333333339</v>
      </c>
      <c r="H98" s="232">
        <v>2590.4833333333336</v>
      </c>
      <c r="I98" s="232">
        <v>2632.2166666666662</v>
      </c>
      <c r="J98" s="232">
        <v>2659.4333333333334</v>
      </c>
      <c r="K98" s="231">
        <v>2605</v>
      </c>
      <c r="L98" s="231">
        <v>2536.0500000000002</v>
      </c>
      <c r="M98" s="231">
        <v>45.695489999999999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353</v>
      </c>
      <c r="D99" s="232">
        <v>350</v>
      </c>
      <c r="E99" s="232">
        <v>343.2</v>
      </c>
      <c r="F99" s="232">
        <v>333.4</v>
      </c>
      <c r="G99" s="232">
        <v>326.59999999999997</v>
      </c>
      <c r="H99" s="232">
        <v>359.8</v>
      </c>
      <c r="I99" s="232">
        <v>366.59999999999997</v>
      </c>
      <c r="J99" s="232">
        <v>376.40000000000003</v>
      </c>
      <c r="K99" s="231">
        <v>356.8</v>
      </c>
      <c r="L99" s="231">
        <v>340.2</v>
      </c>
      <c r="M99" s="231">
        <v>58.186129999999999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40511.800000000003</v>
      </c>
      <c r="D100" s="232">
        <v>40402.716666666667</v>
      </c>
      <c r="E100" s="232">
        <v>40055.933333333334</v>
      </c>
      <c r="F100" s="232">
        <v>39600.066666666666</v>
      </c>
      <c r="G100" s="232">
        <v>39253.283333333333</v>
      </c>
      <c r="H100" s="232">
        <v>40858.583333333336</v>
      </c>
      <c r="I100" s="232">
        <v>41205.366666666676</v>
      </c>
      <c r="J100" s="232">
        <v>41661.233333333337</v>
      </c>
      <c r="K100" s="231">
        <v>40749.5</v>
      </c>
      <c r="L100" s="231">
        <v>39946.85</v>
      </c>
      <c r="M100" s="231">
        <v>3.5369999999999999E-2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2715.95</v>
      </c>
      <c r="D101" s="232">
        <v>2713</v>
      </c>
      <c r="E101" s="232">
        <v>2694</v>
      </c>
      <c r="F101" s="232">
        <v>2672.05</v>
      </c>
      <c r="G101" s="232">
        <v>2653.05</v>
      </c>
      <c r="H101" s="232">
        <v>2734.95</v>
      </c>
      <c r="I101" s="232">
        <v>2753.95</v>
      </c>
      <c r="J101" s="232">
        <v>2775.8999999999996</v>
      </c>
      <c r="K101" s="231">
        <v>2732</v>
      </c>
      <c r="L101" s="231">
        <v>2691.05</v>
      </c>
      <c r="M101" s="231">
        <v>19.106490000000001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870.35</v>
      </c>
      <c r="D102" s="232">
        <v>870.79999999999984</v>
      </c>
      <c r="E102" s="232">
        <v>865.09999999999968</v>
      </c>
      <c r="F102" s="232">
        <v>859.8499999999998</v>
      </c>
      <c r="G102" s="232">
        <v>854.14999999999964</v>
      </c>
      <c r="H102" s="232">
        <v>876.04999999999973</v>
      </c>
      <c r="I102" s="232">
        <v>881.74999999999977</v>
      </c>
      <c r="J102" s="232">
        <v>886.99999999999977</v>
      </c>
      <c r="K102" s="231">
        <v>876.5</v>
      </c>
      <c r="L102" s="231">
        <v>865.55</v>
      </c>
      <c r="M102" s="231">
        <v>81.271619999999999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1153.5</v>
      </c>
      <c r="D103" s="232">
        <v>1158.8166666666666</v>
      </c>
      <c r="E103" s="232">
        <v>1144.6833333333332</v>
      </c>
      <c r="F103" s="232">
        <v>1135.8666666666666</v>
      </c>
      <c r="G103" s="232">
        <v>1121.7333333333331</v>
      </c>
      <c r="H103" s="232">
        <v>1167.6333333333332</v>
      </c>
      <c r="I103" s="232">
        <v>1181.7666666666664</v>
      </c>
      <c r="J103" s="232">
        <v>1190.5833333333333</v>
      </c>
      <c r="K103" s="231">
        <v>1172.95</v>
      </c>
      <c r="L103" s="231">
        <v>1150</v>
      </c>
      <c r="M103" s="231">
        <v>30.377030000000001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470.7</v>
      </c>
      <c r="D104" s="232">
        <v>473.7166666666667</v>
      </c>
      <c r="E104" s="232">
        <v>464.23333333333341</v>
      </c>
      <c r="F104" s="232">
        <v>457.76666666666671</v>
      </c>
      <c r="G104" s="232">
        <v>448.28333333333342</v>
      </c>
      <c r="H104" s="232">
        <v>480.18333333333339</v>
      </c>
      <c r="I104" s="232">
        <v>489.66666666666674</v>
      </c>
      <c r="J104" s="232">
        <v>496.13333333333338</v>
      </c>
      <c r="K104" s="231">
        <v>483.2</v>
      </c>
      <c r="L104" s="231">
        <v>467.25</v>
      </c>
      <c r="M104" s="231">
        <v>27.30762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500.1</v>
      </c>
      <c r="D105" s="232">
        <v>501.18333333333334</v>
      </c>
      <c r="E105" s="232">
        <v>492.4666666666667</v>
      </c>
      <c r="F105" s="232">
        <v>484.83333333333337</v>
      </c>
      <c r="G105" s="232">
        <v>476.11666666666673</v>
      </c>
      <c r="H105" s="232">
        <v>508.81666666666666</v>
      </c>
      <c r="I105" s="232">
        <v>517.5333333333333</v>
      </c>
      <c r="J105" s="232">
        <v>525.16666666666663</v>
      </c>
      <c r="K105" s="231">
        <v>509.9</v>
      </c>
      <c r="L105" s="231">
        <v>493.55</v>
      </c>
      <c r="M105" s="231">
        <v>6.5652400000000002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59.35</v>
      </c>
      <c r="D106" s="232">
        <v>59.6</v>
      </c>
      <c r="E106" s="232">
        <v>58.95</v>
      </c>
      <c r="F106" s="232">
        <v>58.550000000000004</v>
      </c>
      <c r="G106" s="232">
        <v>57.900000000000006</v>
      </c>
      <c r="H106" s="232">
        <v>60</v>
      </c>
      <c r="I106" s="232">
        <v>60.649999999999991</v>
      </c>
      <c r="J106" s="232">
        <v>61.05</v>
      </c>
      <c r="K106" s="231">
        <v>60.25</v>
      </c>
      <c r="L106" s="231">
        <v>59.2</v>
      </c>
      <c r="M106" s="231">
        <v>199.02180000000001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334.6</v>
      </c>
      <c r="D107" s="232">
        <v>333.01666666666665</v>
      </c>
      <c r="E107" s="232">
        <v>330.83333333333331</v>
      </c>
      <c r="F107" s="232">
        <v>327.06666666666666</v>
      </c>
      <c r="G107" s="232">
        <v>324.88333333333333</v>
      </c>
      <c r="H107" s="232">
        <v>336.7833333333333</v>
      </c>
      <c r="I107" s="232">
        <v>338.9666666666667</v>
      </c>
      <c r="J107" s="232">
        <v>342.73333333333329</v>
      </c>
      <c r="K107" s="231">
        <v>335.2</v>
      </c>
      <c r="L107" s="231">
        <v>329.25</v>
      </c>
      <c r="M107" s="231">
        <v>131.03664000000001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4549.6000000000004</v>
      </c>
      <c r="D108" s="232">
        <v>4581.3166666666666</v>
      </c>
      <c r="E108" s="232">
        <v>4464.2833333333328</v>
      </c>
      <c r="F108" s="232">
        <v>4378.9666666666662</v>
      </c>
      <c r="G108" s="232">
        <v>4261.9333333333325</v>
      </c>
      <c r="H108" s="232">
        <v>4666.6333333333332</v>
      </c>
      <c r="I108" s="232">
        <v>4783.6666666666679</v>
      </c>
      <c r="J108" s="232">
        <v>4868.9833333333336</v>
      </c>
      <c r="K108" s="231">
        <v>4698.3500000000004</v>
      </c>
      <c r="L108" s="231">
        <v>4496</v>
      </c>
      <c r="M108" s="231">
        <v>3.0937100000000002</v>
      </c>
      <c r="N108" s="1"/>
      <c r="O108" s="1"/>
    </row>
    <row r="109" spans="1:15" ht="12.75" customHeight="1">
      <c r="A109" s="214">
        <v>100</v>
      </c>
      <c r="B109" s="217" t="s">
        <v>386</v>
      </c>
      <c r="C109" s="231">
        <v>286.89999999999998</v>
      </c>
      <c r="D109" s="232">
        <v>287.66666666666669</v>
      </c>
      <c r="E109" s="232">
        <v>284.78333333333336</v>
      </c>
      <c r="F109" s="232">
        <v>282.66666666666669</v>
      </c>
      <c r="G109" s="232">
        <v>279.78333333333336</v>
      </c>
      <c r="H109" s="232">
        <v>289.78333333333336</v>
      </c>
      <c r="I109" s="232">
        <v>292.66666666666669</v>
      </c>
      <c r="J109" s="232">
        <v>294.78333333333336</v>
      </c>
      <c r="K109" s="231">
        <v>290.55</v>
      </c>
      <c r="L109" s="231">
        <v>285.55</v>
      </c>
      <c r="M109" s="231">
        <v>7.0977499999999996</v>
      </c>
      <c r="N109" s="1"/>
      <c r="O109" s="1"/>
    </row>
    <row r="110" spans="1:15" ht="12.75" customHeight="1">
      <c r="A110" s="214">
        <v>101</v>
      </c>
      <c r="B110" s="217" t="s">
        <v>387</v>
      </c>
      <c r="C110" s="231">
        <v>135.69999999999999</v>
      </c>
      <c r="D110" s="232">
        <v>136.43333333333334</v>
      </c>
      <c r="E110" s="232">
        <v>134.06666666666666</v>
      </c>
      <c r="F110" s="232">
        <v>132.43333333333334</v>
      </c>
      <c r="G110" s="232">
        <v>130.06666666666666</v>
      </c>
      <c r="H110" s="232">
        <v>138.06666666666666</v>
      </c>
      <c r="I110" s="232">
        <v>140.43333333333334</v>
      </c>
      <c r="J110" s="232">
        <v>142.06666666666666</v>
      </c>
      <c r="K110" s="231">
        <v>138.80000000000001</v>
      </c>
      <c r="L110" s="231">
        <v>134.80000000000001</v>
      </c>
      <c r="M110" s="231">
        <v>27.694179999999999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295.55</v>
      </c>
      <c r="D111" s="232">
        <v>296.83333333333331</v>
      </c>
      <c r="E111" s="232">
        <v>292.46666666666664</v>
      </c>
      <c r="F111" s="232">
        <v>289.38333333333333</v>
      </c>
      <c r="G111" s="232">
        <v>285.01666666666665</v>
      </c>
      <c r="H111" s="232">
        <v>299.91666666666663</v>
      </c>
      <c r="I111" s="232">
        <v>304.2833333333333</v>
      </c>
      <c r="J111" s="232">
        <v>307.36666666666662</v>
      </c>
      <c r="K111" s="231">
        <v>301.2</v>
      </c>
      <c r="L111" s="231">
        <v>293.75</v>
      </c>
      <c r="M111" s="231">
        <v>29.658850000000001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82.9</v>
      </c>
      <c r="D112" s="232">
        <v>83.066666666666663</v>
      </c>
      <c r="E112" s="232">
        <v>82.583333333333329</v>
      </c>
      <c r="F112" s="232">
        <v>82.266666666666666</v>
      </c>
      <c r="G112" s="232">
        <v>81.783333333333331</v>
      </c>
      <c r="H112" s="232">
        <v>83.383333333333326</v>
      </c>
      <c r="I112" s="232">
        <v>83.866666666666674</v>
      </c>
      <c r="J112" s="232">
        <v>84.183333333333323</v>
      </c>
      <c r="K112" s="231">
        <v>83.55</v>
      </c>
      <c r="L112" s="231">
        <v>82.75</v>
      </c>
      <c r="M112" s="231">
        <v>94.115620000000007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641.45000000000005</v>
      </c>
      <c r="D113" s="232">
        <v>643.9666666666667</v>
      </c>
      <c r="E113" s="232">
        <v>635.98333333333335</v>
      </c>
      <c r="F113" s="232">
        <v>630.51666666666665</v>
      </c>
      <c r="G113" s="232">
        <v>622.5333333333333</v>
      </c>
      <c r="H113" s="232">
        <v>649.43333333333339</v>
      </c>
      <c r="I113" s="232">
        <v>657.41666666666674</v>
      </c>
      <c r="J113" s="232">
        <v>662.88333333333344</v>
      </c>
      <c r="K113" s="231">
        <v>651.95000000000005</v>
      </c>
      <c r="L113" s="231">
        <v>638.5</v>
      </c>
      <c r="M113" s="231">
        <v>17.59179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424.9</v>
      </c>
      <c r="D114" s="232">
        <v>426.5</v>
      </c>
      <c r="E114" s="232">
        <v>418.35</v>
      </c>
      <c r="F114" s="232">
        <v>411.8</v>
      </c>
      <c r="G114" s="232">
        <v>403.65000000000003</v>
      </c>
      <c r="H114" s="232">
        <v>433.05</v>
      </c>
      <c r="I114" s="232">
        <v>441.2</v>
      </c>
      <c r="J114" s="232">
        <v>447.75</v>
      </c>
      <c r="K114" s="231">
        <v>434.65</v>
      </c>
      <c r="L114" s="231">
        <v>419.95</v>
      </c>
      <c r="M114" s="231">
        <v>19.867550000000001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171.45</v>
      </c>
      <c r="D115" s="232">
        <v>172.93333333333331</v>
      </c>
      <c r="E115" s="232">
        <v>169.06666666666661</v>
      </c>
      <c r="F115" s="232">
        <v>166.68333333333331</v>
      </c>
      <c r="G115" s="232">
        <v>162.81666666666661</v>
      </c>
      <c r="H115" s="232">
        <v>175.31666666666661</v>
      </c>
      <c r="I115" s="232">
        <v>179.18333333333334</v>
      </c>
      <c r="J115" s="232">
        <v>181.56666666666661</v>
      </c>
      <c r="K115" s="231">
        <v>176.8</v>
      </c>
      <c r="L115" s="231">
        <v>170.55</v>
      </c>
      <c r="M115" s="231">
        <v>31.22484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1202.45</v>
      </c>
      <c r="D116" s="232">
        <v>1209.6499999999999</v>
      </c>
      <c r="E116" s="232">
        <v>1191.2999999999997</v>
      </c>
      <c r="F116" s="232">
        <v>1180.1499999999999</v>
      </c>
      <c r="G116" s="232">
        <v>1161.7999999999997</v>
      </c>
      <c r="H116" s="232">
        <v>1220.7999999999997</v>
      </c>
      <c r="I116" s="232">
        <v>1239.1499999999996</v>
      </c>
      <c r="J116" s="232">
        <v>1250.2999999999997</v>
      </c>
      <c r="K116" s="231">
        <v>1228</v>
      </c>
      <c r="L116" s="231">
        <v>1198.5</v>
      </c>
      <c r="M116" s="231">
        <v>41.440330000000003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3670.55</v>
      </c>
      <c r="D117" s="232">
        <v>3687.5</v>
      </c>
      <c r="E117" s="232">
        <v>3645.05</v>
      </c>
      <c r="F117" s="232">
        <v>3619.55</v>
      </c>
      <c r="G117" s="232">
        <v>3577.1000000000004</v>
      </c>
      <c r="H117" s="232">
        <v>3713</v>
      </c>
      <c r="I117" s="232">
        <v>3755.45</v>
      </c>
      <c r="J117" s="232">
        <v>3780.95</v>
      </c>
      <c r="K117" s="231">
        <v>3729.95</v>
      </c>
      <c r="L117" s="231">
        <v>3662</v>
      </c>
      <c r="M117" s="231">
        <v>1.59873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1525.55</v>
      </c>
      <c r="D118" s="232">
        <v>1531.5166666666667</v>
      </c>
      <c r="E118" s="232">
        <v>1518.0333333333333</v>
      </c>
      <c r="F118" s="232">
        <v>1510.5166666666667</v>
      </c>
      <c r="G118" s="232">
        <v>1497.0333333333333</v>
      </c>
      <c r="H118" s="232">
        <v>1539.0333333333333</v>
      </c>
      <c r="I118" s="232">
        <v>1552.5166666666664</v>
      </c>
      <c r="J118" s="232">
        <v>1560.0333333333333</v>
      </c>
      <c r="K118" s="231">
        <v>1545</v>
      </c>
      <c r="L118" s="231">
        <v>1524</v>
      </c>
      <c r="M118" s="231">
        <v>64.964290000000005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2099.85</v>
      </c>
      <c r="D119" s="232">
        <v>2117.25</v>
      </c>
      <c r="E119" s="232">
        <v>2069.5</v>
      </c>
      <c r="F119" s="232">
        <v>2039.15</v>
      </c>
      <c r="G119" s="232">
        <v>1991.4</v>
      </c>
      <c r="H119" s="232">
        <v>2147.6</v>
      </c>
      <c r="I119" s="232">
        <v>2195.35</v>
      </c>
      <c r="J119" s="232">
        <v>2225.6999999999998</v>
      </c>
      <c r="K119" s="231">
        <v>2165</v>
      </c>
      <c r="L119" s="231">
        <v>2086.9</v>
      </c>
      <c r="M119" s="231">
        <v>9.2454999999999998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862.1</v>
      </c>
      <c r="D120" s="232">
        <v>865.4</v>
      </c>
      <c r="E120" s="232">
        <v>854.65</v>
      </c>
      <c r="F120" s="232">
        <v>847.2</v>
      </c>
      <c r="G120" s="232">
        <v>836.45</v>
      </c>
      <c r="H120" s="232">
        <v>872.84999999999991</v>
      </c>
      <c r="I120" s="232">
        <v>883.59999999999991</v>
      </c>
      <c r="J120" s="232">
        <v>891.04999999999984</v>
      </c>
      <c r="K120" s="231">
        <v>876.15</v>
      </c>
      <c r="L120" s="231">
        <v>857.95</v>
      </c>
      <c r="M120" s="231">
        <v>1.4041699999999999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262.35000000000002</v>
      </c>
      <c r="D121" s="232">
        <v>264.33333333333331</v>
      </c>
      <c r="E121" s="232">
        <v>259.81666666666661</v>
      </c>
      <c r="F121" s="232">
        <v>257.2833333333333</v>
      </c>
      <c r="G121" s="232">
        <v>252.76666666666659</v>
      </c>
      <c r="H121" s="232">
        <v>266.86666666666662</v>
      </c>
      <c r="I121" s="232">
        <v>271.38333333333338</v>
      </c>
      <c r="J121" s="232">
        <v>273.91666666666663</v>
      </c>
      <c r="K121" s="231">
        <v>268.85000000000002</v>
      </c>
      <c r="L121" s="231">
        <v>261.8</v>
      </c>
      <c r="M121" s="231">
        <v>4.5052000000000003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741.45</v>
      </c>
      <c r="D122" s="232">
        <v>747.94999999999993</v>
      </c>
      <c r="E122" s="232">
        <v>731.89999999999986</v>
      </c>
      <c r="F122" s="232">
        <v>722.34999999999991</v>
      </c>
      <c r="G122" s="232">
        <v>706.29999999999984</v>
      </c>
      <c r="H122" s="232">
        <v>757.49999999999989</v>
      </c>
      <c r="I122" s="232">
        <v>773.54999999999984</v>
      </c>
      <c r="J122" s="232">
        <v>783.09999999999991</v>
      </c>
      <c r="K122" s="231">
        <v>764</v>
      </c>
      <c r="L122" s="231">
        <v>738.4</v>
      </c>
      <c r="M122" s="231">
        <v>30.01352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601.1</v>
      </c>
      <c r="D123" s="232">
        <v>602.56666666666661</v>
      </c>
      <c r="E123" s="232">
        <v>596.13333333333321</v>
      </c>
      <c r="F123" s="232">
        <v>591.16666666666663</v>
      </c>
      <c r="G123" s="232">
        <v>584.73333333333323</v>
      </c>
      <c r="H123" s="232">
        <v>607.53333333333319</v>
      </c>
      <c r="I123" s="232">
        <v>613.96666666666658</v>
      </c>
      <c r="J123" s="232">
        <v>618.93333333333317</v>
      </c>
      <c r="K123" s="231">
        <v>609</v>
      </c>
      <c r="L123" s="231">
        <v>597.6</v>
      </c>
      <c r="M123" s="231">
        <v>12.5517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510</v>
      </c>
      <c r="D124" s="232">
        <v>510.84999999999997</v>
      </c>
      <c r="E124" s="232">
        <v>506.69999999999993</v>
      </c>
      <c r="F124" s="232">
        <v>503.4</v>
      </c>
      <c r="G124" s="232">
        <v>499.24999999999994</v>
      </c>
      <c r="H124" s="232">
        <v>514.14999999999986</v>
      </c>
      <c r="I124" s="232">
        <v>518.29999999999995</v>
      </c>
      <c r="J124" s="232">
        <v>521.59999999999991</v>
      </c>
      <c r="K124" s="231">
        <v>515</v>
      </c>
      <c r="L124" s="231">
        <v>507.55</v>
      </c>
      <c r="M124" s="231">
        <v>18.338059999999999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1762.9</v>
      </c>
      <c r="D125" s="232">
        <v>1766.2666666666667</v>
      </c>
      <c r="E125" s="232">
        <v>1753.6333333333332</v>
      </c>
      <c r="F125" s="232">
        <v>1744.3666666666666</v>
      </c>
      <c r="G125" s="232">
        <v>1731.7333333333331</v>
      </c>
      <c r="H125" s="232">
        <v>1775.5333333333333</v>
      </c>
      <c r="I125" s="232">
        <v>1788.166666666667</v>
      </c>
      <c r="J125" s="232">
        <v>1797.4333333333334</v>
      </c>
      <c r="K125" s="231">
        <v>1778.9</v>
      </c>
      <c r="L125" s="231">
        <v>1757</v>
      </c>
      <c r="M125" s="231">
        <v>42.702939999999998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94.7</v>
      </c>
      <c r="D126" s="232">
        <v>95.15000000000002</v>
      </c>
      <c r="E126" s="232">
        <v>93.650000000000034</v>
      </c>
      <c r="F126" s="232">
        <v>92.600000000000009</v>
      </c>
      <c r="G126" s="232">
        <v>91.100000000000023</v>
      </c>
      <c r="H126" s="232">
        <v>96.200000000000045</v>
      </c>
      <c r="I126" s="232">
        <v>97.700000000000017</v>
      </c>
      <c r="J126" s="232">
        <v>98.750000000000057</v>
      </c>
      <c r="K126" s="231">
        <v>96.65</v>
      </c>
      <c r="L126" s="231">
        <v>94.1</v>
      </c>
      <c r="M126" s="231">
        <v>67.078019999999995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3230.7</v>
      </c>
      <c r="D127" s="232">
        <v>3266.2000000000003</v>
      </c>
      <c r="E127" s="232">
        <v>3180.3500000000004</v>
      </c>
      <c r="F127" s="232">
        <v>3130</v>
      </c>
      <c r="G127" s="232">
        <v>3044.15</v>
      </c>
      <c r="H127" s="232">
        <v>3316.5500000000006</v>
      </c>
      <c r="I127" s="232">
        <v>3402.4</v>
      </c>
      <c r="J127" s="232">
        <v>3452.7500000000009</v>
      </c>
      <c r="K127" s="231">
        <v>3352.05</v>
      </c>
      <c r="L127" s="231">
        <v>3215.85</v>
      </c>
      <c r="M127" s="231">
        <v>10.079549999999999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389.5</v>
      </c>
      <c r="D128" s="232">
        <v>390.36666666666662</v>
      </c>
      <c r="E128" s="232">
        <v>386.23333333333323</v>
      </c>
      <c r="F128" s="232">
        <v>382.96666666666664</v>
      </c>
      <c r="G128" s="232">
        <v>378.83333333333326</v>
      </c>
      <c r="H128" s="232">
        <v>393.63333333333321</v>
      </c>
      <c r="I128" s="232">
        <v>397.76666666666654</v>
      </c>
      <c r="J128" s="232">
        <v>401.03333333333319</v>
      </c>
      <c r="K128" s="231">
        <v>394.5</v>
      </c>
      <c r="L128" s="231">
        <v>387.1</v>
      </c>
      <c r="M128" s="231">
        <v>10.286379999999999</v>
      </c>
      <c r="N128" s="1"/>
      <c r="O128" s="1"/>
    </row>
    <row r="129" spans="1:15" ht="12.75" customHeight="1">
      <c r="A129" s="214">
        <v>120</v>
      </c>
      <c r="B129" s="217" t="s">
        <v>880</v>
      </c>
      <c r="C129" s="231">
        <v>4268.05</v>
      </c>
      <c r="D129" s="232">
        <v>4273.3666666666659</v>
      </c>
      <c r="E129" s="232">
        <v>4199.7333333333318</v>
      </c>
      <c r="F129" s="232">
        <v>4131.4166666666661</v>
      </c>
      <c r="G129" s="232">
        <v>4057.7833333333319</v>
      </c>
      <c r="H129" s="232">
        <v>4341.6833333333316</v>
      </c>
      <c r="I129" s="232">
        <v>4415.3166666666648</v>
      </c>
      <c r="J129" s="232">
        <v>4483.6333333333314</v>
      </c>
      <c r="K129" s="231">
        <v>4347</v>
      </c>
      <c r="L129" s="231">
        <v>4205.05</v>
      </c>
      <c r="M129" s="231">
        <v>4.4962999999999997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2249.9499999999998</v>
      </c>
      <c r="D130" s="232">
        <v>2262.0166666666669</v>
      </c>
      <c r="E130" s="232">
        <v>2226.3833333333337</v>
      </c>
      <c r="F130" s="232">
        <v>2202.8166666666666</v>
      </c>
      <c r="G130" s="232">
        <v>2167.1833333333334</v>
      </c>
      <c r="H130" s="232">
        <v>2285.5833333333339</v>
      </c>
      <c r="I130" s="232">
        <v>2321.2166666666672</v>
      </c>
      <c r="J130" s="232">
        <v>2344.7833333333342</v>
      </c>
      <c r="K130" s="231">
        <v>2297.65</v>
      </c>
      <c r="L130" s="231">
        <v>2238.4499999999998</v>
      </c>
      <c r="M130" s="231">
        <v>19.624099999999999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347.1</v>
      </c>
      <c r="D131" s="232">
        <v>349.36666666666662</v>
      </c>
      <c r="E131" s="232">
        <v>344.23333333333323</v>
      </c>
      <c r="F131" s="232">
        <v>341.36666666666662</v>
      </c>
      <c r="G131" s="232">
        <v>336.23333333333323</v>
      </c>
      <c r="H131" s="232">
        <v>352.23333333333323</v>
      </c>
      <c r="I131" s="232">
        <v>357.36666666666656</v>
      </c>
      <c r="J131" s="232">
        <v>360.23333333333323</v>
      </c>
      <c r="K131" s="231">
        <v>354.5</v>
      </c>
      <c r="L131" s="231">
        <v>346.5</v>
      </c>
      <c r="M131" s="231">
        <v>9.5203399999999991</v>
      </c>
      <c r="N131" s="1"/>
      <c r="O131" s="1"/>
    </row>
    <row r="132" spans="1:15" ht="12.75" customHeight="1">
      <c r="A132" s="214">
        <v>123</v>
      </c>
      <c r="B132" s="217" t="s">
        <v>849</v>
      </c>
      <c r="C132" s="231">
        <v>698.55</v>
      </c>
      <c r="D132" s="232">
        <v>699.65</v>
      </c>
      <c r="E132" s="232">
        <v>694</v>
      </c>
      <c r="F132" s="232">
        <v>689.45</v>
      </c>
      <c r="G132" s="232">
        <v>683.80000000000007</v>
      </c>
      <c r="H132" s="232">
        <v>704.19999999999993</v>
      </c>
      <c r="I132" s="232">
        <v>709.8499999999998</v>
      </c>
      <c r="J132" s="232">
        <v>714.39999999999986</v>
      </c>
      <c r="K132" s="231">
        <v>705.3</v>
      </c>
      <c r="L132" s="231">
        <v>695.1</v>
      </c>
      <c r="M132" s="231">
        <v>5.2869999999999999</v>
      </c>
      <c r="N132" s="1"/>
      <c r="O132" s="1"/>
    </row>
    <row r="133" spans="1:15" ht="12.75" customHeight="1">
      <c r="A133" s="214">
        <v>124</v>
      </c>
      <c r="B133" s="217" t="s">
        <v>413</v>
      </c>
      <c r="C133" s="231">
        <v>3390.85</v>
      </c>
      <c r="D133" s="232">
        <v>3393.2666666666664</v>
      </c>
      <c r="E133" s="232">
        <v>3363.583333333333</v>
      </c>
      <c r="F133" s="232">
        <v>3336.3166666666666</v>
      </c>
      <c r="G133" s="232">
        <v>3306.6333333333332</v>
      </c>
      <c r="H133" s="232">
        <v>3420.5333333333328</v>
      </c>
      <c r="I133" s="232">
        <v>3450.2166666666662</v>
      </c>
      <c r="J133" s="232">
        <v>3477.4833333333327</v>
      </c>
      <c r="K133" s="231">
        <v>3422.95</v>
      </c>
      <c r="L133" s="231">
        <v>3366</v>
      </c>
      <c r="M133" s="231">
        <v>0.43287999999999999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755.05</v>
      </c>
      <c r="D134" s="232">
        <v>756.36666666666667</v>
      </c>
      <c r="E134" s="232">
        <v>749.98333333333335</v>
      </c>
      <c r="F134" s="232">
        <v>744.91666666666663</v>
      </c>
      <c r="G134" s="232">
        <v>738.5333333333333</v>
      </c>
      <c r="H134" s="232">
        <v>761.43333333333339</v>
      </c>
      <c r="I134" s="232">
        <v>767.81666666666683</v>
      </c>
      <c r="J134" s="232">
        <v>772.88333333333344</v>
      </c>
      <c r="K134" s="231">
        <v>762.75</v>
      </c>
      <c r="L134" s="231">
        <v>751.3</v>
      </c>
      <c r="M134" s="231">
        <v>4.0935300000000003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89557</v>
      </c>
      <c r="D135" s="232">
        <v>90003.849999999991</v>
      </c>
      <c r="E135" s="232">
        <v>88808.799999999988</v>
      </c>
      <c r="F135" s="232">
        <v>88060.599999999991</v>
      </c>
      <c r="G135" s="232">
        <v>86865.549999999988</v>
      </c>
      <c r="H135" s="232">
        <v>90752.049999999988</v>
      </c>
      <c r="I135" s="232">
        <v>91947.1</v>
      </c>
      <c r="J135" s="232">
        <v>92695.299999999988</v>
      </c>
      <c r="K135" s="231">
        <v>91198.9</v>
      </c>
      <c r="L135" s="231">
        <v>89255.65</v>
      </c>
      <c r="M135" s="231">
        <v>7.2109999999999994E-2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234.5</v>
      </c>
      <c r="D136" s="232">
        <v>234.91666666666666</v>
      </c>
      <c r="E136" s="232">
        <v>233.13333333333333</v>
      </c>
      <c r="F136" s="232">
        <v>231.76666666666668</v>
      </c>
      <c r="G136" s="232">
        <v>229.98333333333335</v>
      </c>
      <c r="H136" s="232">
        <v>236.2833333333333</v>
      </c>
      <c r="I136" s="232">
        <v>238.06666666666666</v>
      </c>
      <c r="J136" s="232">
        <v>239.43333333333328</v>
      </c>
      <c r="K136" s="231">
        <v>236.7</v>
      </c>
      <c r="L136" s="231">
        <v>233.55</v>
      </c>
      <c r="M136" s="231">
        <v>10.483549999999999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1314.75</v>
      </c>
      <c r="D137" s="232">
        <v>1317.1333333333334</v>
      </c>
      <c r="E137" s="232">
        <v>1309.2666666666669</v>
      </c>
      <c r="F137" s="232">
        <v>1303.7833333333335</v>
      </c>
      <c r="G137" s="232">
        <v>1295.916666666667</v>
      </c>
      <c r="H137" s="232">
        <v>1322.6166666666668</v>
      </c>
      <c r="I137" s="232">
        <v>1330.4833333333331</v>
      </c>
      <c r="J137" s="232">
        <v>1335.9666666666667</v>
      </c>
      <c r="K137" s="231">
        <v>1325</v>
      </c>
      <c r="L137" s="231">
        <v>1311.65</v>
      </c>
      <c r="M137" s="231">
        <v>13.32666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505.2</v>
      </c>
      <c r="D138" s="232">
        <v>502.39999999999992</v>
      </c>
      <c r="E138" s="232">
        <v>498.14999999999986</v>
      </c>
      <c r="F138" s="232">
        <v>491.09999999999997</v>
      </c>
      <c r="G138" s="232">
        <v>486.84999999999991</v>
      </c>
      <c r="H138" s="232">
        <v>509.44999999999982</v>
      </c>
      <c r="I138" s="232">
        <v>513.69999999999993</v>
      </c>
      <c r="J138" s="232">
        <v>520.74999999999977</v>
      </c>
      <c r="K138" s="231">
        <v>506.65</v>
      </c>
      <c r="L138" s="231">
        <v>495.35</v>
      </c>
      <c r="M138" s="231">
        <v>32.987209999999997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8439.7999999999993</v>
      </c>
      <c r="D139" s="232">
        <v>8450.6</v>
      </c>
      <c r="E139" s="232">
        <v>8401.2000000000007</v>
      </c>
      <c r="F139" s="232">
        <v>8362.6</v>
      </c>
      <c r="G139" s="232">
        <v>8313.2000000000007</v>
      </c>
      <c r="H139" s="232">
        <v>8489.2000000000007</v>
      </c>
      <c r="I139" s="232">
        <v>8538.5999999999985</v>
      </c>
      <c r="J139" s="232">
        <v>8577.2000000000007</v>
      </c>
      <c r="K139" s="231">
        <v>8500</v>
      </c>
      <c r="L139" s="231">
        <v>8412</v>
      </c>
      <c r="M139" s="231">
        <v>3.4633699999999998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835.75</v>
      </c>
      <c r="D140" s="232">
        <v>835.19999999999993</v>
      </c>
      <c r="E140" s="232">
        <v>828.59999999999991</v>
      </c>
      <c r="F140" s="232">
        <v>821.44999999999993</v>
      </c>
      <c r="G140" s="232">
        <v>814.84999999999991</v>
      </c>
      <c r="H140" s="232">
        <v>842.34999999999991</v>
      </c>
      <c r="I140" s="232">
        <v>848.95</v>
      </c>
      <c r="J140" s="232">
        <v>856.09999999999991</v>
      </c>
      <c r="K140" s="231">
        <v>841.8</v>
      </c>
      <c r="L140" s="231">
        <v>828.05</v>
      </c>
      <c r="M140" s="231">
        <v>20.462260000000001</v>
      </c>
      <c r="N140" s="1"/>
      <c r="O140" s="1"/>
    </row>
    <row r="141" spans="1:15" ht="12.75" customHeight="1">
      <c r="A141" s="214">
        <v>132</v>
      </c>
      <c r="B141" s="217" t="s">
        <v>421</v>
      </c>
      <c r="C141" s="231">
        <v>438.4</v>
      </c>
      <c r="D141" s="232">
        <v>441.83333333333331</v>
      </c>
      <c r="E141" s="232">
        <v>432.56666666666661</v>
      </c>
      <c r="F141" s="232">
        <v>426.73333333333329</v>
      </c>
      <c r="G141" s="232">
        <v>417.46666666666658</v>
      </c>
      <c r="H141" s="232">
        <v>447.66666666666663</v>
      </c>
      <c r="I141" s="232">
        <v>456.93333333333339</v>
      </c>
      <c r="J141" s="232">
        <v>462.76666666666665</v>
      </c>
      <c r="K141" s="231">
        <v>451.1</v>
      </c>
      <c r="L141" s="231">
        <v>436</v>
      </c>
      <c r="M141" s="231">
        <v>10.59249</v>
      </c>
      <c r="N141" s="1"/>
      <c r="O141" s="1"/>
    </row>
    <row r="142" spans="1:15" ht="12.75" customHeight="1">
      <c r="A142" s="214">
        <v>133</v>
      </c>
      <c r="B142" s="217" t="s">
        <v>850</v>
      </c>
      <c r="C142" s="231">
        <v>51.2</v>
      </c>
      <c r="D142" s="232">
        <v>51.29999999999999</v>
      </c>
      <c r="E142" s="232">
        <v>50.699999999999982</v>
      </c>
      <c r="F142" s="232">
        <v>50.199999999999989</v>
      </c>
      <c r="G142" s="232">
        <v>49.59999999999998</v>
      </c>
      <c r="H142" s="232">
        <v>51.799999999999983</v>
      </c>
      <c r="I142" s="232">
        <v>52.399999999999991</v>
      </c>
      <c r="J142" s="232">
        <v>52.899999999999984</v>
      </c>
      <c r="K142" s="231">
        <v>51.9</v>
      </c>
      <c r="L142" s="231">
        <v>50.8</v>
      </c>
      <c r="M142" s="231">
        <v>17.727779999999999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2024.65</v>
      </c>
      <c r="D143" s="232">
        <v>2011</v>
      </c>
      <c r="E143" s="232">
        <v>1973.6</v>
      </c>
      <c r="F143" s="232">
        <v>1922.55</v>
      </c>
      <c r="G143" s="232">
        <v>1885.1499999999999</v>
      </c>
      <c r="H143" s="232">
        <v>2062.0500000000002</v>
      </c>
      <c r="I143" s="232">
        <v>2099.4499999999998</v>
      </c>
      <c r="J143" s="232">
        <v>2150.5</v>
      </c>
      <c r="K143" s="231">
        <v>2048.4</v>
      </c>
      <c r="L143" s="231">
        <v>1959.95</v>
      </c>
      <c r="M143" s="231">
        <v>12.60169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1052.45</v>
      </c>
      <c r="D144" s="232">
        <v>1054.7833333333335</v>
      </c>
      <c r="E144" s="232">
        <v>1044.7166666666672</v>
      </c>
      <c r="F144" s="232">
        <v>1036.9833333333336</v>
      </c>
      <c r="G144" s="232">
        <v>1026.9166666666672</v>
      </c>
      <c r="H144" s="232">
        <v>1062.5166666666671</v>
      </c>
      <c r="I144" s="232">
        <v>1072.5833333333333</v>
      </c>
      <c r="J144" s="232">
        <v>1080.3166666666671</v>
      </c>
      <c r="K144" s="231">
        <v>1064.8499999999999</v>
      </c>
      <c r="L144" s="231">
        <v>1047.05</v>
      </c>
      <c r="M144" s="231">
        <v>4.9904700000000002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168.7</v>
      </c>
      <c r="D145" s="232">
        <v>168.75</v>
      </c>
      <c r="E145" s="232">
        <v>167.6</v>
      </c>
      <c r="F145" s="232">
        <v>166.5</v>
      </c>
      <c r="G145" s="232">
        <v>165.35</v>
      </c>
      <c r="H145" s="232">
        <v>169.85</v>
      </c>
      <c r="I145" s="232">
        <v>170.99999999999997</v>
      </c>
      <c r="J145" s="232">
        <v>172.1</v>
      </c>
      <c r="K145" s="231">
        <v>169.9</v>
      </c>
      <c r="L145" s="231">
        <v>167.65</v>
      </c>
      <c r="M145" s="231">
        <v>85.453590000000005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83.95</v>
      </c>
      <c r="D146" s="232">
        <v>84.600000000000009</v>
      </c>
      <c r="E146" s="232">
        <v>83.100000000000023</v>
      </c>
      <c r="F146" s="232">
        <v>82.250000000000014</v>
      </c>
      <c r="G146" s="232">
        <v>80.750000000000028</v>
      </c>
      <c r="H146" s="232">
        <v>85.450000000000017</v>
      </c>
      <c r="I146" s="232">
        <v>86.949999999999989</v>
      </c>
      <c r="J146" s="232">
        <v>87.800000000000011</v>
      </c>
      <c r="K146" s="231">
        <v>86.1</v>
      </c>
      <c r="L146" s="231">
        <v>83.75</v>
      </c>
      <c r="M146" s="231">
        <v>123.31004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4065.1</v>
      </c>
      <c r="D147" s="232">
        <v>4080.7166666666667</v>
      </c>
      <c r="E147" s="232">
        <v>4018.6333333333332</v>
      </c>
      <c r="F147" s="232">
        <v>3972.1666666666665</v>
      </c>
      <c r="G147" s="232">
        <v>3910.083333333333</v>
      </c>
      <c r="H147" s="232">
        <v>4127.1833333333334</v>
      </c>
      <c r="I147" s="232">
        <v>4189.2666666666664</v>
      </c>
      <c r="J147" s="232">
        <v>4235.7333333333336</v>
      </c>
      <c r="K147" s="231">
        <v>4142.8</v>
      </c>
      <c r="L147" s="231">
        <v>4034.25</v>
      </c>
      <c r="M147" s="231">
        <v>0.70720000000000005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19200.05</v>
      </c>
      <c r="D148" s="232">
        <v>19339.249999999996</v>
      </c>
      <c r="E148" s="232">
        <v>19010.649999999994</v>
      </c>
      <c r="F148" s="232">
        <v>18821.249999999996</v>
      </c>
      <c r="G148" s="232">
        <v>18492.649999999994</v>
      </c>
      <c r="H148" s="232">
        <v>19528.649999999994</v>
      </c>
      <c r="I148" s="232">
        <v>19857.249999999993</v>
      </c>
      <c r="J148" s="232">
        <v>20046.649999999994</v>
      </c>
      <c r="K148" s="231">
        <v>19667.849999999999</v>
      </c>
      <c r="L148" s="231">
        <v>19149.849999999999</v>
      </c>
      <c r="M148" s="231">
        <v>0.72021999999999997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246.25</v>
      </c>
      <c r="D149" s="232">
        <v>247.44999999999996</v>
      </c>
      <c r="E149" s="232">
        <v>244.49999999999991</v>
      </c>
      <c r="F149" s="232">
        <v>242.74999999999994</v>
      </c>
      <c r="G149" s="232">
        <v>239.7999999999999</v>
      </c>
      <c r="H149" s="232">
        <v>249.19999999999993</v>
      </c>
      <c r="I149" s="232">
        <v>252.14999999999998</v>
      </c>
      <c r="J149" s="232">
        <v>253.89999999999995</v>
      </c>
      <c r="K149" s="231">
        <v>250.4</v>
      </c>
      <c r="L149" s="231">
        <v>245.7</v>
      </c>
      <c r="M149" s="231">
        <v>1.7116400000000001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831.55</v>
      </c>
      <c r="D150" s="232">
        <v>833.79999999999984</v>
      </c>
      <c r="E150" s="232">
        <v>824.79999999999973</v>
      </c>
      <c r="F150" s="232">
        <v>818.04999999999984</v>
      </c>
      <c r="G150" s="232">
        <v>809.04999999999973</v>
      </c>
      <c r="H150" s="232">
        <v>840.54999999999973</v>
      </c>
      <c r="I150" s="232">
        <v>849.55</v>
      </c>
      <c r="J150" s="232">
        <v>856.29999999999973</v>
      </c>
      <c r="K150" s="231">
        <v>842.8</v>
      </c>
      <c r="L150" s="231">
        <v>827.05</v>
      </c>
      <c r="M150" s="231">
        <v>2.55003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151.6</v>
      </c>
      <c r="D151" s="232">
        <v>151.55000000000001</v>
      </c>
      <c r="E151" s="232">
        <v>150.60000000000002</v>
      </c>
      <c r="F151" s="232">
        <v>149.60000000000002</v>
      </c>
      <c r="G151" s="232">
        <v>148.65000000000003</v>
      </c>
      <c r="H151" s="232">
        <v>152.55000000000001</v>
      </c>
      <c r="I151" s="232">
        <v>153.5</v>
      </c>
      <c r="J151" s="232">
        <v>154.5</v>
      </c>
      <c r="K151" s="231">
        <v>152.5</v>
      </c>
      <c r="L151" s="231">
        <v>150.55000000000001</v>
      </c>
      <c r="M151" s="231">
        <v>175.12691000000001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235.55</v>
      </c>
      <c r="D152" s="232">
        <v>234.95000000000002</v>
      </c>
      <c r="E152" s="232">
        <v>232.40000000000003</v>
      </c>
      <c r="F152" s="232">
        <v>229.25000000000003</v>
      </c>
      <c r="G152" s="232">
        <v>226.70000000000005</v>
      </c>
      <c r="H152" s="232">
        <v>238.10000000000002</v>
      </c>
      <c r="I152" s="232">
        <v>240.65000000000003</v>
      </c>
      <c r="J152" s="232">
        <v>243.8</v>
      </c>
      <c r="K152" s="231">
        <v>237.5</v>
      </c>
      <c r="L152" s="231">
        <v>231.8</v>
      </c>
      <c r="M152" s="231">
        <v>7.68126</v>
      </c>
      <c r="N152" s="1"/>
      <c r="O152" s="1"/>
    </row>
    <row r="153" spans="1:15" ht="12.75" customHeight="1">
      <c r="A153" s="214">
        <v>144</v>
      </c>
      <c r="B153" s="217" t="s">
        <v>807</v>
      </c>
      <c r="C153" s="231">
        <v>550.85</v>
      </c>
      <c r="D153" s="232">
        <v>546.06666666666661</v>
      </c>
      <c r="E153" s="232">
        <v>537.13333333333321</v>
      </c>
      <c r="F153" s="232">
        <v>523.41666666666663</v>
      </c>
      <c r="G153" s="232">
        <v>514.48333333333323</v>
      </c>
      <c r="H153" s="232">
        <v>559.78333333333319</v>
      </c>
      <c r="I153" s="232">
        <v>568.71666666666658</v>
      </c>
      <c r="J153" s="232">
        <v>582.43333333333317</v>
      </c>
      <c r="K153" s="231">
        <v>555</v>
      </c>
      <c r="L153" s="231">
        <v>532.35</v>
      </c>
      <c r="M153" s="231">
        <v>58.020359999999997</v>
      </c>
      <c r="N153" s="1"/>
      <c r="O153" s="1"/>
    </row>
    <row r="154" spans="1:15" ht="12.75" customHeight="1">
      <c r="A154" s="214">
        <v>145</v>
      </c>
      <c r="B154" s="217" t="s">
        <v>433</v>
      </c>
      <c r="C154" s="231">
        <v>3042.65</v>
      </c>
      <c r="D154" s="232">
        <v>3061.3666666666663</v>
      </c>
      <c r="E154" s="232">
        <v>3012.7333333333327</v>
      </c>
      <c r="F154" s="232">
        <v>2982.8166666666662</v>
      </c>
      <c r="G154" s="232">
        <v>2934.1833333333325</v>
      </c>
      <c r="H154" s="232">
        <v>3091.2833333333328</v>
      </c>
      <c r="I154" s="232">
        <v>3139.916666666667</v>
      </c>
      <c r="J154" s="232">
        <v>3169.833333333333</v>
      </c>
      <c r="K154" s="231">
        <v>3110</v>
      </c>
      <c r="L154" s="231">
        <v>3031.45</v>
      </c>
      <c r="M154" s="231">
        <v>0.82126999999999994</v>
      </c>
      <c r="N154" s="1"/>
      <c r="O154" s="1"/>
    </row>
    <row r="155" spans="1:15" ht="12.75" customHeight="1">
      <c r="A155" s="214">
        <v>146</v>
      </c>
      <c r="B155" s="217" t="s">
        <v>808</v>
      </c>
      <c r="C155" s="231">
        <v>434.4</v>
      </c>
      <c r="D155" s="232">
        <v>436.76666666666665</v>
      </c>
      <c r="E155" s="232">
        <v>429.63333333333333</v>
      </c>
      <c r="F155" s="232">
        <v>424.86666666666667</v>
      </c>
      <c r="G155" s="232">
        <v>417.73333333333335</v>
      </c>
      <c r="H155" s="232">
        <v>441.5333333333333</v>
      </c>
      <c r="I155" s="232">
        <v>448.66666666666663</v>
      </c>
      <c r="J155" s="232">
        <v>453.43333333333328</v>
      </c>
      <c r="K155" s="231">
        <v>443.9</v>
      </c>
      <c r="L155" s="231">
        <v>432</v>
      </c>
      <c r="M155" s="231">
        <v>11.983079999999999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3238.15</v>
      </c>
      <c r="D156" s="232">
        <v>3243.8333333333335</v>
      </c>
      <c r="E156" s="232">
        <v>3216.8666666666668</v>
      </c>
      <c r="F156" s="232">
        <v>3195.5833333333335</v>
      </c>
      <c r="G156" s="232">
        <v>3168.6166666666668</v>
      </c>
      <c r="H156" s="232">
        <v>3265.1166666666668</v>
      </c>
      <c r="I156" s="232">
        <v>3292.083333333333</v>
      </c>
      <c r="J156" s="232">
        <v>3313.3666666666668</v>
      </c>
      <c r="K156" s="231">
        <v>3270.8</v>
      </c>
      <c r="L156" s="231">
        <v>3222.55</v>
      </c>
      <c r="M156" s="231">
        <v>0.75378000000000001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40235.300000000003</v>
      </c>
      <c r="D157" s="232">
        <v>40377.716666666667</v>
      </c>
      <c r="E157" s="232">
        <v>39907.583333333336</v>
      </c>
      <c r="F157" s="232">
        <v>39579.866666666669</v>
      </c>
      <c r="G157" s="232">
        <v>39109.733333333337</v>
      </c>
      <c r="H157" s="232">
        <v>40705.433333333334</v>
      </c>
      <c r="I157" s="232">
        <v>41175.566666666666</v>
      </c>
      <c r="J157" s="232">
        <v>41503.283333333333</v>
      </c>
      <c r="K157" s="231">
        <v>40847.85</v>
      </c>
      <c r="L157" s="231">
        <v>40050</v>
      </c>
      <c r="M157" s="231">
        <v>0.20058999999999999</v>
      </c>
      <c r="N157" s="1"/>
      <c r="O157" s="1"/>
    </row>
    <row r="158" spans="1:15" ht="12.75" customHeight="1">
      <c r="A158" s="214">
        <v>149</v>
      </c>
      <c r="B158" s="217" t="s">
        <v>851</v>
      </c>
      <c r="C158" s="231">
        <v>1196.05</v>
      </c>
      <c r="D158" s="232">
        <v>1196.0833333333333</v>
      </c>
      <c r="E158" s="232">
        <v>1180.1666666666665</v>
      </c>
      <c r="F158" s="232">
        <v>1164.2833333333333</v>
      </c>
      <c r="G158" s="232">
        <v>1148.3666666666666</v>
      </c>
      <c r="H158" s="232">
        <v>1211.9666666666665</v>
      </c>
      <c r="I158" s="232">
        <v>1227.883333333333</v>
      </c>
      <c r="J158" s="232">
        <v>1243.7666666666664</v>
      </c>
      <c r="K158" s="231">
        <v>1212</v>
      </c>
      <c r="L158" s="231">
        <v>1180.2</v>
      </c>
      <c r="M158" s="231">
        <v>1.8716600000000001</v>
      </c>
      <c r="N158" s="1"/>
      <c r="O158" s="1"/>
    </row>
    <row r="159" spans="1:15" ht="12.75" customHeight="1">
      <c r="A159" s="214">
        <v>150</v>
      </c>
      <c r="B159" s="217" t="s">
        <v>438</v>
      </c>
      <c r="C159" s="231">
        <v>4323.5</v>
      </c>
      <c r="D159" s="232">
        <v>4306.4833333333336</v>
      </c>
      <c r="E159" s="232">
        <v>4253.0166666666673</v>
      </c>
      <c r="F159" s="232">
        <v>4182.5333333333338</v>
      </c>
      <c r="G159" s="232">
        <v>4129.0666666666675</v>
      </c>
      <c r="H159" s="232">
        <v>4376.9666666666672</v>
      </c>
      <c r="I159" s="232">
        <v>4430.4333333333343</v>
      </c>
      <c r="J159" s="232">
        <v>4500.916666666667</v>
      </c>
      <c r="K159" s="231">
        <v>4359.95</v>
      </c>
      <c r="L159" s="231">
        <v>4236</v>
      </c>
      <c r="M159" s="231">
        <v>7.3821000000000003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222.95</v>
      </c>
      <c r="D160" s="232">
        <v>223.33333333333334</v>
      </c>
      <c r="E160" s="232">
        <v>221.66666666666669</v>
      </c>
      <c r="F160" s="232">
        <v>220.38333333333335</v>
      </c>
      <c r="G160" s="232">
        <v>218.7166666666667</v>
      </c>
      <c r="H160" s="232">
        <v>224.61666666666667</v>
      </c>
      <c r="I160" s="232">
        <v>226.28333333333336</v>
      </c>
      <c r="J160" s="232">
        <v>227.56666666666666</v>
      </c>
      <c r="K160" s="231">
        <v>225</v>
      </c>
      <c r="L160" s="231">
        <v>222.05</v>
      </c>
      <c r="M160" s="231">
        <v>15.818860000000001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2402.6</v>
      </c>
      <c r="D161" s="232">
        <v>2415.5333333333333</v>
      </c>
      <c r="E161" s="232">
        <v>2382.0666666666666</v>
      </c>
      <c r="F161" s="232">
        <v>2361.5333333333333</v>
      </c>
      <c r="G161" s="232">
        <v>2328.0666666666666</v>
      </c>
      <c r="H161" s="232">
        <v>2436.0666666666666</v>
      </c>
      <c r="I161" s="232">
        <v>2469.5333333333328</v>
      </c>
      <c r="J161" s="232">
        <v>2490.0666666666666</v>
      </c>
      <c r="K161" s="231">
        <v>2449</v>
      </c>
      <c r="L161" s="231">
        <v>2395</v>
      </c>
      <c r="M161" s="231">
        <v>2.4673099999999999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2761.2</v>
      </c>
      <c r="D162" s="232">
        <v>2787.9166666666665</v>
      </c>
      <c r="E162" s="232">
        <v>2724.6333333333332</v>
      </c>
      <c r="F162" s="232">
        <v>2688.0666666666666</v>
      </c>
      <c r="G162" s="232">
        <v>2624.7833333333333</v>
      </c>
      <c r="H162" s="232">
        <v>2824.4833333333331</v>
      </c>
      <c r="I162" s="232">
        <v>2887.7666666666669</v>
      </c>
      <c r="J162" s="232">
        <v>2924.333333333333</v>
      </c>
      <c r="K162" s="231">
        <v>2851.2</v>
      </c>
      <c r="L162" s="231">
        <v>2751.35</v>
      </c>
      <c r="M162" s="231">
        <v>4.7959199999999997</v>
      </c>
      <c r="N162" s="1"/>
      <c r="O162" s="1"/>
    </row>
    <row r="163" spans="1:15" ht="12.75" customHeight="1">
      <c r="A163" s="214">
        <v>154</v>
      </c>
      <c r="B163" s="217" t="s">
        <v>785</v>
      </c>
      <c r="C163" s="231">
        <v>291.85000000000002</v>
      </c>
      <c r="D163" s="232">
        <v>293.91666666666669</v>
      </c>
      <c r="E163" s="232">
        <v>287.93333333333339</v>
      </c>
      <c r="F163" s="232">
        <v>284.01666666666671</v>
      </c>
      <c r="G163" s="232">
        <v>278.03333333333342</v>
      </c>
      <c r="H163" s="232">
        <v>297.83333333333337</v>
      </c>
      <c r="I163" s="232">
        <v>303.81666666666661</v>
      </c>
      <c r="J163" s="232">
        <v>307.73333333333335</v>
      </c>
      <c r="K163" s="231">
        <v>299.89999999999998</v>
      </c>
      <c r="L163" s="231">
        <v>290</v>
      </c>
      <c r="M163" s="231">
        <v>13.184950000000001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150.4</v>
      </c>
      <c r="D164" s="232">
        <v>151.03333333333333</v>
      </c>
      <c r="E164" s="232">
        <v>149.36666666666667</v>
      </c>
      <c r="F164" s="232">
        <v>148.33333333333334</v>
      </c>
      <c r="G164" s="232">
        <v>146.66666666666669</v>
      </c>
      <c r="H164" s="232">
        <v>152.06666666666666</v>
      </c>
      <c r="I164" s="232">
        <v>153.73333333333335</v>
      </c>
      <c r="J164" s="232">
        <v>154.76666666666665</v>
      </c>
      <c r="K164" s="231">
        <v>152.69999999999999</v>
      </c>
      <c r="L164" s="231">
        <v>150</v>
      </c>
      <c r="M164" s="231">
        <v>46.041559999999997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223.25</v>
      </c>
      <c r="D165" s="232">
        <v>222.71666666666667</v>
      </c>
      <c r="E165" s="232">
        <v>221.53333333333333</v>
      </c>
      <c r="F165" s="232">
        <v>219.81666666666666</v>
      </c>
      <c r="G165" s="232">
        <v>218.63333333333333</v>
      </c>
      <c r="H165" s="232">
        <v>224.43333333333334</v>
      </c>
      <c r="I165" s="232">
        <v>225.61666666666667</v>
      </c>
      <c r="J165" s="232">
        <v>227.33333333333334</v>
      </c>
      <c r="K165" s="231">
        <v>223.9</v>
      </c>
      <c r="L165" s="231">
        <v>221</v>
      </c>
      <c r="M165" s="231">
        <v>75.844840000000005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442.7</v>
      </c>
      <c r="D166" s="232">
        <v>443.51666666666665</v>
      </c>
      <c r="E166" s="232">
        <v>440.18333333333328</v>
      </c>
      <c r="F166" s="232">
        <v>437.66666666666663</v>
      </c>
      <c r="G166" s="232">
        <v>434.33333333333326</v>
      </c>
      <c r="H166" s="232">
        <v>446.0333333333333</v>
      </c>
      <c r="I166" s="232">
        <v>449.36666666666667</v>
      </c>
      <c r="J166" s="232">
        <v>451.88333333333333</v>
      </c>
      <c r="K166" s="231">
        <v>446.85</v>
      </c>
      <c r="L166" s="231">
        <v>441</v>
      </c>
      <c r="M166" s="231">
        <v>3.8043200000000001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13607.35</v>
      </c>
      <c r="D167" s="232">
        <v>13664.916666666666</v>
      </c>
      <c r="E167" s="232">
        <v>13492.433333333332</v>
      </c>
      <c r="F167" s="232">
        <v>13377.516666666666</v>
      </c>
      <c r="G167" s="232">
        <v>13205.033333333333</v>
      </c>
      <c r="H167" s="232">
        <v>13779.833333333332</v>
      </c>
      <c r="I167" s="232">
        <v>13952.316666666666</v>
      </c>
      <c r="J167" s="232">
        <v>14067.233333333332</v>
      </c>
      <c r="K167" s="231">
        <v>13837.4</v>
      </c>
      <c r="L167" s="231">
        <v>13550</v>
      </c>
      <c r="M167" s="231">
        <v>1.66E-2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56.95</v>
      </c>
      <c r="D168" s="232">
        <v>57.266666666666673</v>
      </c>
      <c r="E168" s="232">
        <v>56.433333333333344</v>
      </c>
      <c r="F168" s="232">
        <v>55.916666666666671</v>
      </c>
      <c r="G168" s="232">
        <v>55.083333333333343</v>
      </c>
      <c r="H168" s="232">
        <v>57.783333333333346</v>
      </c>
      <c r="I168" s="232">
        <v>58.616666666666674</v>
      </c>
      <c r="J168" s="232">
        <v>59.133333333333347</v>
      </c>
      <c r="K168" s="231">
        <v>58.1</v>
      </c>
      <c r="L168" s="231">
        <v>56.75</v>
      </c>
      <c r="M168" s="231">
        <v>608.93155000000002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124.1</v>
      </c>
      <c r="D169" s="232">
        <v>124.31666666666666</v>
      </c>
      <c r="E169" s="232">
        <v>123.13333333333333</v>
      </c>
      <c r="F169" s="232">
        <v>122.16666666666666</v>
      </c>
      <c r="G169" s="232">
        <v>120.98333333333332</v>
      </c>
      <c r="H169" s="232">
        <v>125.28333333333333</v>
      </c>
      <c r="I169" s="232">
        <v>126.46666666666667</v>
      </c>
      <c r="J169" s="232">
        <v>127.43333333333334</v>
      </c>
      <c r="K169" s="231">
        <v>125.5</v>
      </c>
      <c r="L169" s="231">
        <v>123.35</v>
      </c>
      <c r="M169" s="231">
        <v>96.536919999999995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2442.65</v>
      </c>
      <c r="D170" s="232">
        <v>2451.6333333333332</v>
      </c>
      <c r="E170" s="232">
        <v>2428.2666666666664</v>
      </c>
      <c r="F170" s="232">
        <v>2413.8833333333332</v>
      </c>
      <c r="G170" s="232">
        <v>2390.5166666666664</v>
      </c>
      <c r="H170" s="232">
        <v>2466.0166666666664</v>
      </c>
      <c r="I170" s="232">
        <v>2489.3833333333332</v>
      </c>
      <c r="J170" s="232">
        <v>2503.7666666666664</v>
      </c>
      <c r="K170" s="231">
        <v>2475</v>
      </c>
      <c r="L170" s="231">
        <v>2437.25</v>
      </c>
      <c r="M170" s="231">
        <v>68.90325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752.45</v>
      </c>
      <c r="D171" s="232">
        <v>758.11666666666667</v>
      </c>
      <c r="E171" s="232">
        <v>745.33333333333337</v>
      </c>
      <c r="F171" s="232">
        <v>738.2166666666667</v>
      </c>
      <c r="G171" s="232">
        <v>725.43333333333339</v>
      </c>
      <c r="H171" s="232">
        <v>765.23333333333335</v>
      </c>
      <c r="I171" s="232">
        <v>778.01666666666665</v>
      </c>
      <c r="J171" s="232">
        <v>785.13333333333333</v>
      </c>
      <c r="K171" s="231">
        <v>770.9</v>
      </c>
      <c r="L171" s="231">
        <v>751</v>
      </c>
      <c r="M171" s="231">
        <v>15.220129999999999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1296.0999999999999</v>
      </c>
      <c r="D172" s="232">
        <v>1304.8</v>
      </c>
      <c r="E172" s="232">
        <v>1283.6499999999999</v>
      </c>
      <c r="F172" s="232">
        <v>1271.1999999999998</v>
      </c>
      <c r="G172" s="232">
        <v>1250.0499999999997</v>
      </c>
      <c r="H172" s="232">
        <v>1317.25</v>
      </c>
      <c r="I172" s="232">
        <v>1338.4</v>
      </c>
      <c r="J172" s="232">
        <v>1350.8500000000001</v>
      </c>
      <c r="K172" s="231">
        <v>1325.95</v>
      </c>
      <c r="L172" s="231">
        <v>1292.3499999999999</v>
      </c>
      <c r="M172" s="231">
        <v>9.6685499999999998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2105.1999999999998</v>
      </c>
      <c r="D173" s="232">
        <v>2117.0333333333333</v>
      </c>
      <c r="E173" s="232">
        <v>2089.1666666666665</v>
      </c>
      <c r="F173" s="232">
        <v>2073.1333333333332</v>
      </c>
      <c r="G173" s="232">
        <v>2045.2666666666664</v>
      </c>
      <c r="H173" s="232">
        <v>2133.0666666666666</v>
      </c>
      <c r="I173" s="232">
        <v>2160.9333333333334</v>
      </c>
      <c r="J173" s="232">
        <v>2176.9666666666667</v>
      </c>
      <c r="K173" s="231">
        <v>2144.9</v>
      </c>
      <c r="L173" s="231">
        <v>2101</v>
      </c>
      <c r="M173" s="231">
        <v>3.93215</v>
      </c>
      <c r="N173" s="1"/>
      <c r="O173" s="1"/>
    </row>
    <row r="174" spans="1:15" ht="12.75" customHeight="1">
      <c r="A174" s="214">
        <v>165</v>
      </c>
      <c r="B174" s="217" t="s">
        <v>804</v>
      </c>
      <c r="C174" s="231">
        <v>73</v>
      </c>
      <c r="D174" s="232">
        <v>73.25</v>
      </c>
      <c r="E174" s="232">
        <v>72.2</v>
      </c>
      <c r="F174" s="232">
        <v>71.400000000000006</v>
      </c>
      <c r="G174" s="232">
        <v>70.350000000000009</v>
      </c>
      <c r="H174" s="232">
        <v>74.05</v>
      </c>
      <c r="I174" s="232">
        <v>75.100000000000009</v>
      </c>
      <c r="J174" s="232">
        <v>75.899999999999991</v>
      </c>
      <c r="K174" s="231">
        <v>74.3</v>
      </c>
      <c r="L174" s="231">
        <v>72.45</v>
      </c>
      <c r="M174" s="231">
        <v>222.76297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24420.95</v>
      </c>
      <c r="D175" s="232">
        <v>24464.649999999998</v>
      </c>
      <c r="E175" s="232">
        <v>24156.299999999996</v>
      </c>
      <c r="F175" s="232">
        <v>23891.649999999998</v>
      </c>
      <c r="G175" s="232">
        <v>23583.299999999996</v>
      </c>
      <c r="H175" s="232">
        <v>24729.299999999996</v>
      </c>
      <c r="I175" s="232">
        <v>25037.649999999994</v>
      </c>
      <c r="J175" s="232">
        <v>25302.299999999996</v>
      </c>
      <c r="K175" s="231">
        <v>24773</v>
      </c>
      <c r="L175" s="231">
        <v>24200</v>
      </c>
      <c r="M175" s="231">
        <v>0.44330000000000003</v>
      </c>
      <c r="N175" s="1"/>
      <c r="O175" s="1"/>
    </row>
    <row r="176" spans="1:15" ht="12.75" customHeight="1">
      <c r="A176" s="214">
        <v>167</v>
      </c>
      <c r="B176" t="s">
        <v>958</v>
      </c>
      <c r="C176" s="341" t="e">
        <v>#N/A</v>
      </c>
      <c r="D176" s="342" t="e">
        <v>#N/A</v>
      </c>
      <c r="E176" s="342" t="e">
        <v>#N/A</v>
      </c>
      <c r="F176" s="342" t="e">
        <v>#N/A</v>
      </c>
      <c r="G176" s="342" t="e">
        <v>#N/A</v>
      </c>
      <c r="H176" s="342" t="e">
        <v>#N/A</v>
      </c>
      <c r="I176" s="342" t="e">
        <v>#N/A</v>
      </c>
      <c r="J176" s="342" t="e">
        <v>#N/A</v>
      </c>
      <c r="K176" s="341" t="e">
        <v>#N/A</v>
      </c>
      <c r="L176" s="341" t="e">
        <v>#N/A</v>
      </c>
      <c r="M176" s="341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3060.9</v>
      </c>
      <c r="D177" s="232">
        <v>3070.85</v>
      </c>
      <c r="E177" s="232">
        <v>3034.2</v>
      </c>
      <c r="F177" s="232">
        <v>3007.5</v>
      </c>
      <c r="G177" s="232">
        <v>2970.85</v>
      </c>
      <c r="H177" s="232">
        <v>3097.5499999999997</v>
      </c>
      <c r="I177" s="232">
        <v>3134.2000000000003</v>
      </c>
      <c r="J177" s="232">
        <v>3160.8999999999996</v>
      </c>
      <c r="K177" s="231">
        <v>3107.5</v>
      </c>
      <c r="L177" s="231">
        <v>3044.15</v>
      </c>
      <c r="M177" s="231">
        <v>6.1983300000000003</v>
      </c>
      <c r="N177" s="1"/>
      <c r="O177" s="1"/>
    </row>
    <row r="178" spans="1:15" ht="12.75" customHeight="1">
      <c r="A178" s="214">
        <v>169</v>
      </c>
      <c r="B178" s="217" t="s">
        <v>799</v>
      </c>
      <c r="C178" s="231">
        <v>407.95</v>
      </c>
      <c r="D178" s="232">
        <v>410.35000000000008</v>
      </c>
      <c r="E178" s="232">
        <v>404.70000000000016</v>
      </c>
      <c r="F178" s="232">
        <v>401.4500000000001</v>
      </c>
      <c r="G178" s="232">
        <v>395.80000000000018</v>
      </c>
      <c r="H178" s="232">
        <v>413.60000000000014</v>
      </c>
      <c r="I178" s="232">
        <v>419.25000000000011</v>
      </c>
      <c r="J178" s="232">
        <v>422.50000000000011</v>
      </c>
      <c r="K178" s="231">
        <v>416</v>
      </c>
      <c r="L178" s="231">
        <v>407.1</v>
      </c>
      <c r="M178" s="231">
        <v>6.4108999999999998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592.20000000000005</v>
      </c>
      <c r="D179" s="232">
        <v>593.20000000000005</v>
      </c>
      <c r="E179" s="232">
        <v>589.80000000000007</v>
      </c>
      <c r="F179" s="232">
        <v>587.4</v>
      </c>
      <c r="G179" s="232">
        <v>584</v>
      </c>
      <c r="H179" s="232">
        <v>595.60000000000014</v>
      </c>
      <c r="I179" s="232">
        <v>599.00000000000023</v>
      </c>
      <c r="J179" s="232">
        <v>601.4000000000002</v>
      </c>
      <c r="K179" s="231">
        <v>596.6</v>
      </c>
      <c r="L179" s="231">
        <v>590.79999999999995</v>
      </c>
      <c r="M179" s="231">
        <v>67.506069999999994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91.5</v>
      </c>
      <c r="D180" s="232">
        <v>91.883333333333326</v>
      </c>
      <c r="E180" s="232">
        <v>90.816666666666649</v>
      </c>
      <c r="F180" s="232">
        <v>90.133333333333326</v>
      </c>
      <c r="G180" s="232">
        <v>89.066666666666649</v>
      </c>
      <c r="H180" s="232">
        <v>92.566666666666649</v>
      </c>
      <c r="I180" s="232">
        <v>93.633333333333312</v>
      </c>
      <c r="J180" s="232">
        <v>94.316666666666649</v>
      </c>
      <c r="K180" s="231">
        <v>92.95</v>
      </c>
      <c r="L180" s="231">
        <v>91.2</v>
      </c>
      <c r="M180" s="231">
        <v>278.55347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1030.3499999999999</v>
      </c>
      <c r="D181" s="232">
        <v>1031.5666666666666</v>
      </c>
      <c r="E181" s="232">
        <v>1015.6333333333332</v>
      </c>
      <c r="F181" s="232">
        <v>1000.9166666666666</v>
      </c>
      <c r="G181" s="232">
        <v>984.98333333333323</v>
      </c>
      <c r="H181" s="232">
        <v>1046.2833333333333</v>
      </c>
      <c r="I181" s="232">
        <v>1062.2166666666667</v>
      </c>
      <c r="J181" s="232">
        <v>1076.9333333333332</v>
      </c>
      <c r="K181" s="231">
        <v>1047.5</v>
      </c>
      <c r="L181" s="231">
        <v>1016.85</v>
      </c>
      <c r="M181" s="231">
        <v>29.63571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484.6</v>
      </c>
      <c r="D182" s="232">
        <v>485.01666666666665</v>
      </c>
      <c r="E182" s="232">
        <v>481.08333333333331</v>
      </c>
      <c r="F182" s="232">
        <v>477.56666666666666</v>
      </c>
      <c r="G182" s="232">
        <v>473.63333333333333</v>
      </c>
      <c r="H182" s="232">
        <v>488.5333333333333</v>
      </c>
      <c r="I182" s="232">
        <v>492.4666666666667</v>
      </c>
      <c r="J182" s="232">
        <v>495.98333333333329</v>
      </c>
      <c r="K182" s="231">
        <v>488.95</v>
      </c>
      <c r="L182" s="231">
        <v>481.5</v>
      </c>
      <c r="M182" s="231">
        <v>3.2942499999999999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605.15</v>
      </c>
      <c r="D183" s="232">
        <v>605.08333333333337</v>
      </c>
      <c r="E183" s="232">
        <v>602.06666666666672</v>
      </c>
      <c r="F183" s="232">
        <v>598.98333333333335</v>
      </c>
      <c r="G183" s="232">
        <v>595.9666666666667</v>
      </c>
      <c r="H183" s="232">
        <v>608.16666666666674</v>
      </c>
      <c r="I183" s="232">
        <v>611.18333333333339</v>
      </c>
      <c r="J183" s="232">
        <v>614.26666666666677</v>
      </c>
      <c r="K183" s="231">
        <v>608.1</v>
      </c>
      <c r="L183" s="231">
        <v>602</v>
      </c>
      <c r="M183" s="231">
        <v>2.2009400000000001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969.9</v>
      </c>
      <c r="D184" s="232">
        <v>983.91666666666663</v>
      </c>
      <c r="E184" s="232">
        <v>953.5333333333333</v>
      </c>
      <c r="F184" s="232">
        <v>937.16666666666663</v>
      </c>
      <c r="G184" s="232">
        <v>906.7833333333333</v>
      </c>
      <c r="H184" s="232">
        <v>1000.2833333333333</v>
      </c>
      <c r="I184" s="232">
        <v>1030.6666666666667</v>
      </c>
      <c r="J184" s="232">
        <v>1047.0333333333333</v>
      </c>
      <c r="K184" s="231">
        <v>1014.3</v>
      </c>
      <c r="L184" s="231">
        <v>967.55</v>
      </c>
      <c r="M184" s="231">
        <v>16.971509999999999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975.85</v>
      </c>
      <c r="D185" s="232">
        <v>978.85</v>
      </c>
      <c r="E185" s="232">
        <v>970</v>
      </c>
      <c r="F185" s="232">
        <v>964.15</v>
      </c>
      <c r="G185" s="232">
        <v>955.3</v>
      </c>
      <c r="H185" s="232">
        <v>984.7</v>
      </c>
      <c r="I185" s="232">
        <v>993.55000000000018</v>
      </c>
      <c r="J185" s="232">
        <v>999.40000000000009</v>
      </c>
      <c r="K185" s="231">
        <v>987.7</v>
      </c>
      <c r="L185" s="231">
        <v>973</v>
      </c>
      <c r="M185" s="231">
        <v>4.1824599999999998</v>
      </c>
      <c r="N185" s="1"/>
      <c r="O185" s="1"/>
    </row>
    <row r="186" spans="1:15" ht="12.75" customHeight="1">
      <c r="A186" s="214">
        <v>177</v>
      </c>
      <c r="B186" s="217" t="s">
        <v>488</v>
      </c>
      <c r="C186" s="231">
        <v>1346</v>
      </c>
      <c r="D186" s="232">
        <v>1353.3166666666666</v>
      </c>
      <c r="E186" s="232">
        <v>1331.6833333333332</v>
      </c>
      <c r="F186" s="232">
        <v>1317.3666666666666</v>
      </c>
      <c r="G186" s="232">
        <v>1295.7333333333331</v>
      </c>
      <c r="H186" s="232">
        <v>1367.6333333333332</v>
      </c>
      <c r="I186" s="232">
        <v>1389.2666666666664</v>
      </c>
      <c r="J186" s="232">
        <v>1403.5833333333333</v>
      </c>
      <c r="K186" s="231">
        <v>1374.95</v>
      </c>
      <c r="L186" s="231">
        <v>1339</v>
      </c>
      <c r="M186" s="231">
        <v>3.35914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3363.1</v>
      </c>
      <c r="D187" s="232">
        <v>3371.1166666666668</v>
      </c>
      <c r="E187" s="232">
        <v>3347.5833333333335</v>
      </c>
      <c r="F187" s="232">
        <v>3332.0666666666666</v>
      </c>
      <c r="G187" s="232">
        <v>3308.5333333333333</v>
      </c>
      <c r="H187" s="232">
        <v>3386.6333333333337</v>
      </c>
      <c r="I187" s="232">
        <v>3410.1666666666665</v>
      </c>
      <c r="J187" s="232">
        <v>3425.6833333333338</v>
      </c>
      <c r="K187" s="231">
        <v>3394.65</v>
      </c>
      <c r="L187" s="231">
        <v>3355.6</v>
      </c>
      <c r="M187" s="231">
        <v>15.29349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738.45</v>
      </c>
      <c r="D188" s="232">
        <v>739.11666666666667</v>
      </c>
      <c r="E188" s="232">
        <v>735.33333333333337</v>
      </c>
      <c r="F188" s="232">
        <v>732.2166666666667</v>
      </c>
      <c r="G188" s="232">
        <v>728.43333333333339</v>
      </c>
      <c r="H188" s="232">
        <v>742.23333333333335</v>
      </c>
      <c r="I188" s="232">
        <v>746.01666666666665</v>
      </c>
      <c r="J188" s="232">
        <v>749.13333333333333</v>
      </c>
      <c r="K188" s="231">
        <v>742.9</v>
      </c>
      <c r="L188" s="231">
        <v>736</v>
      </c>
      <c r="M188" s="231">
        <v>8.7883200000000006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6378.3</v>
      </c>
      <c r="D189" s="232">
        <v>6353.55</v>
      </c>
      <c r="E189" s="232">
        <v>6308.3</v>
      </c>
      <c r="F189" s="232">
        <v>6238.3</v>
      </c>
      <c r="G189" s="232">
        <v>6193.05</v>
      </c>
      <c r="H189" s="232">
        <v>6423.55</v>
      </c>
      <c r="I189" s="232">
        <v>6468.8</v>
      </c>
      <c r="J189" s="232">
        <v>6538.8</v>
      </c>
      <c r="K189" s="231">
        <v>6398.8</v>
      </c>
      <c r="L189" s="231">
        <v>6283.55</v>
      </c>
      <c r="M189" s="231">
        <v>1.4500900000000001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403.15</v>
      </c>
      <c r="D190" s="232">
        <v>405.61666666666662</v>
      </c>
      <c r="E190" s="232">
        <v>398.73333333333323</v>
      </c>
      <c r="F190" s="232">
        <v>394.31666666666661</v>
      </c>
      <c r="G190" s="232">
        <v>387.43333333333322</v>
      </c>
      <c r="H190" s="232">
        <v>410.03333333333325</v>
      </c>
      <c r="I190" s="232">
        <v>416.91666666666657</v>
      </c>
      <c r="J190" s="232">
        <v>421.33333333333326</v>
      </c>
      <c r="K190" s="231">
        <v>412.5</v>
      </c>
      <c r="L190" s="231">
        <v>401.2</v>
      </c>
      <c r="M190" s="231">
        <v>239.06113999999999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207.2</v>
      </c>
      <c r="D191" s="232">
        <v>206.93333333333331</v>
      </c>
      <c r="E191" s="232">
        <v>205.36666666666662</v>
      </c>
      <c r="F191" s="232">
        <v>203.5333333333333</v>
      </c>
      <c r="G191" s="232">
        <v>201.96666666666661</v>
      </c>
      <c r="H191" s="232">
        <v>208.76666666666662</v>
      </c>
      <c r="I191" s="232">
        <v>210.33333333333329</v>
      </c>
      <c r="J191" s="232">
        <v>212.16666666666663</v>
      </c>
      <c r="K191" s="231">
        <v>208.5</v>
      </c>
      <c r="L191" s="231">
        <v>205.1</v>
      </c>
      <c r="M191" s="231">
        <v>63.629779999999997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122.95</v>
      </c>
      <c r="D192" s="232">
        <v>123.05</v>
      </c>
      <c r="E192" s="232">
        <v>121.89999999999999</v>
      </c>
      <c r="F192" s="232">
        <v>120.85</v>
      </c>
      <c r="G192" s="232">
        <v>119.69999999999999</v>
      </c>
      <c r="H192" s="232">
        <v>124.1</v>
      </c>
      <c r="I192" s="232">
        <v>125.25</v>
      </c>
      <c r="J192" s="232">
        <v>126.3</v>
      </c>
      <c r="K192" s="231">
        <v>124.2</v>
      </c>
      <c r="L192" s="231">
        <v>122</v>
      </c>
      <c r="M192" s="231">
        <v>377.84498000000002</v>
      </c>
      <c r="N192" s="1"/>
      <c r="O192" s="1"/>
    </row>
    <row r="193" spans="1:15" ht="12.75" customHeight="1">
      <c r="A193" s="214">
        <v>184</v>
      </c>
      <c r="B193" s="217" t="s">
        <v>788</v>
      </c>
      <c r="C193" s="231">
        <v>84.65</v>
      </c>
      <c r="D193" s="232">
        <v>85.45</v>
      </c>
      <c r="E193" s="232">
        <v>83.7</v>
      </c>
      <c r="F193" s="232">
        <v>82.75</v>
      </c>
      <c r="G193" s="232">
        <v>81</v>
      </c>
      <c r="H193" s="232">
        <v>86.4</v>
      </c>
      <c r="I193" s="232">
        <v>88.15</v>
      </c>
      <c r="J193" s="232">
        <v>89.100000000000009</v>
      </c>
      <c r="K193" s="231">
        <v>87.2</v>
      </c>
      <c r="L193" s="231">
        <v>84.5</v>
      </c>
      <c r="M193" s="231">
        <v>6.8606299999999996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1046.5</v>
      </c>
      <c r="D194" s="232">
        <v>1048.6166666666666</v>
      </c>
      <c r="E194" s="232">
        <v>1039.7333333333331</v>
      </c>
      <c r="F194" s="232">
        <v>1032.9666666666665</v>
      </c>
      <c r="G194" s="232">
        <v>1024.083333333333</v>
      </c>
      <c r="H194" s="232">
        <v>1055.3833333333332</v>
      </c>
      <c r="I194" s="232">
        <v>1064.2666666666669</v>
      </c>
      <c r="J194" s="232">
        <v>1071.0333333333333</v>
      </c>
      <c r="K194" s="231">
        <v>1057.5</v>
      </c>
      <c r="L194" s="231">
        <v>1041.8499999999999</v>
      </c>
      <c r="M194" s="231">
        <v>11.605169999999999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704.75</v>
      </c>
      <c r="D195" s="232">
        <v>707.7166666666667</v>
      </c>
      <c r="E195" s="232">
        <v>700.03333333333342</v>
      </c>
      <c r="F195" s="232">
        <v>695.31666666666672</v>
      </c>
      <c r="G195" s="232">
        <v>687.63333333333344</v>
      </c>
      <c r="H195" s="232">
        <v>712.43333333333339</v>
      </c>
      <c r="I195" s="232">
        <v>720.11666666666679</v>
      </c>
      <c r="J195" s="232">
        <v>724.83333333333337</v>
      </c>
      <c r="K195" s="231">
        <v>715.4</v>
      </c>
      <c r="L195" s="231">
        <v>703</v>
      </c>
      <c r="M195" s="231">
        <v>0.92232999999999998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2371.3000000000002</v>
      </c>
      <c r="D196" s="232">
        <v>2373.75</v>
      </c>
      <c r="E196" s="232">
        <v>2350.5500000000002</v>
      </c>
      <c r="F196" s="232">
        <v>2329.8000000000002</v>
      </c>
      <c r="G196" s="232">
        <v>2306.6000000000004</v>
      </c>
      <c r="H196" s="232">
        <v>2394.5</v>
      </c>
      <c r="I196" s="232">
        <v>2417.6999999999998</v>
      </c>
      <c r="J196" s="232">
        <v>2438.4499999999998</v>
      </c>
      <c r="K196" s="231">
        <v>2396.9499999999998</v>
      </c>
      <c r="L196" s="231">
        <v>2353</v>
      </c>
      <c r="M196" s="231">
        <v>12.299020000000001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1582.05</v>
      </c>
      <c r="D197" s="232">
        <v>1584.0166666666667</v>
      </c>
      <c r="E197" s="232">
        <v>1567.4833333333333</v>
      </c>
      <c r="F197" s="232">
        <v>1552.9166666666667</v>
      </c>
      <c r="G197" s="232">
        <v>1536.3833333333334</v>
      </c>
      <c r="H197" s="232">
        <v>1598.5833333333333</v>
      </c>
      <c r="I197" s="232">
        <v>1615.1166666666666</v>
      </c>
      <c r="J197" s="232">
        <v>1629.6833333333332</v>
      </c>
      <c r="K197" s="231">
        <v>1600.55</v>
      </c>
      <c r="L197" s="231">
        <v>1569.45</v>
      </c>
      <c r="M197" s="231">
        <v>2.2101899999999999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460</v>
      </c>
      <c r="D198" s="232">
        <v>458.81666666666666</v>
      </c>
      <c r="E198" s="232">
        <v>452.63333333333333</v>
      </c>
      <c r="F198" s="232">
        <v>445.26666666666665</v>
      </c>
      <c r="G198" s="232">
        <v>439.08333333333331</v>
      </c>
      <c r="H198" s="232">
        <v>466.18333333333334</v>
      </c>
      <c r="I198" s="232">
        <v>472.36666666666662</v>
      </c>
      <c r="J198" s="232">
        <v>479.73333333333335</v>
      </c>
      <c r="K198" s="231">
        <v>465</v>
      </c>
      <c r="L198" s="231">
        <v>451.45</v>
      </c>
      <c r="M198" s="231">
        <v>4.8845799999999997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1182.3</v>
      </c>
      <c r="D199" s="232">
        <v>1188.9333333333334</v>
      </c>
      <c r="E199" s="232">
        <v>1170.3666666666668</v>
      </c>
      <c r="F199" s="232">
        <v>1158.4333333333334</v>
      </c>
      <c r="G199" s="232">
        <v>1139.8666666666668</v>
      </c>
      <c r="H199" s="232">
        <v>1200.8666666666668</v>
      </c>
      <c r="I199" s="232">
        <v>1219.4333333333334</v>
      </c>
      <c r="J199" s="232">
        <v>1231.3666666666668</v>
      </c>
      <c r="K199" s="231">
        <v>1207.5</v>
      </c>
      <c r="L199" s="231">
        <v>1177</v>
      </c>
      <c r="M199" s="231">
        <v>3.7394799999999999</v>
      </c>
      <c r="N199" s="1"/>
      <c r="O199" s="1"/>
    </row>
    <row r="200" spans="1:15" ht="12.75" customHeight="1">
      <c r="A200" s="214">
        <v>191</v>
      </c>
      <c r="B200" s="217" t="s">
        <v>495</v>
      </c>
      <c r="C200" s="231">
        <v>32.85</v>
      </c>
      <c r="D200" s="232">
        <v>33.1</v>
      </c>
      <c r="E200" s="232">
        <v>32.5</v>
      </c>
      <c r="F200" s="232">
        <v>32.15</v>
      </c>
      <c r="G200" s="232">
        <v>31.549999999999997</v>
      </c>
      <c r="H200" s="232">
        <v>33.450000000000003</v>
      </c>
      <c r="I200" s="232">
        <v>34.050000000000011</v>
      </c>
      <c r="J200" s="232">
        <v>34.400000000000006</v>
      </c>
      <c r="K200" s="231">
        <v>33.700000000000003</v>
      </c>
      <c r="L200" s="231">
        <v>32.75</v>
      </c>
      <c r="M200" s="231">
        <v>30.774460000000001</v>
      </c>
      <c r="N200" s="1"/>
      <c r="O200" s="1"/>
    </row>
    <row r="201" spans="1:15" ht="12.75" customHeight="1">
      <c r="A201" s="214">
        <v>192</v>
      </c>
      <c r="B201" s="217" t="s">
        <v>497</v>
      </c>
      <c r="C201" s="231">
        <v>2634.75</v>
      </c>
      <c r="D201" s="232">
        <v>2619.6</v>
      </c>
      <c r="E201" s="232">
        <v>2595.1999999999998</v>
      </c>
      <c r="F201" s="232">
        <v>2555.65</v>
      </c>
      <c r="G201" s="232">
        <v>2531.25</v>
      </c>
      <c r="H201" s="232">
        <v>2659.1499999999996</v>
      </c>
      <c r="I201" s="232">
        <v>2683.55</v>
      </c>
      <c r="J201" s="232">
        <v>2723.0999999999995</v>
      </c>
      <c r="K201" s="231">
        <v>2644</v>
      </c>
      <c r="L201" s="231">
        <v>2580.0500000000002</v>
      </c>
      <c r="M201" s="231">
        <v>1.0650299999999999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737.8</v>
      </c>
      <c r="D202" s="232">
        <v>740.46666666666658</v>
      </c>
      <c r="E202" s="232">
        <v>732.53333333333319</v>
      </c>
      <c r="F202" s="232">
        <v>727.26666666666665</v>
      </c>
      <c r="G202" s="232">
        <v>719.33333333333326</v>
      </c>
      <c r="H202" s="232">
        <v>745.73333333333312</v>
      </c>
      <c r="I202" s="232">
        <v>753.66666666666652</v>
      </c>
      <c r="J202" s="232">
        <v>758.93333333333305</v>
      </c>
      <c r="K202" s="231">
        <v>748.4</v>
      </c>
      <c r="L202" s="231">
        <v>735.2</v>
      </c>
      <c r="M202" s="231">
        <v>9.7949699999999993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7177.15</v>
      </c>
      <c r="D203" s="232">
        <v>7197.3833333333341</v>
      </c>
      <c r="E203" s="232">
        <v>7129.7666666666682</v>
      </c>
      <c r="F203" s="232">
        <v>7082.3833333333341</v>
      </c>
      <c r="G203" s="232">
        <v>7014.7666666666682</v>
      </c>
      <c r="H203" s="232">
        <v>7244.7666666666682</v>
      </c>
      <c r="I203" s="232">
        <v>7312.383333333335</v>
      </c>
      <c r="J203" s="232">
        <v>7359.7666666666682</v>
      </c>
      <c r="K203" s="231">
        <v>7265</v>
      </c>
      <c r="L203" s="231">
        <v>7150</v>
      </c>
      <c r="M203" s="231">
        <v>3.5329199999999998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81.25</v>
      </c>
      <c r="D204" s="232">
        <v>81.8</v>
      </c>
      <c r="E204" s="232">
        <v>80.099999999999994</v>
      </c>
      <c r="F204" s="232">
        <v>78.95</v>
      </c>
      <c r="G204" s="232">
        <v>77.25</v>
      </c>
      <c r="H204" s="232">
        <v>82.949999999999989</v>
      </c>
      <c r="I204" s="232">
        <v>84.65</v>
      </c>
      <c r="J204" s="232">
        <v>85.799999999999983</v>
      </c>
      <c r="K204" s="231">
        <v>83.5</v>
      </c>
      <c r="L204" s="231">
        <v>80.650000000000006</v>
      </c>
      <c r="M204" s="231">
        <v>257.50876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1568.7</v>
      </c>
      <c r="D205" s="232">
        <v>1574.3833333333332</v>
      </c>
      <c r="E205" s="232">
        <v>1553.9166666666665</v>
      </c>
      <c r="F205" s="232">
        <v>1539.1333333333332</v>
      </c>
      <c r="G205" s="232">
        <v>1518.6666666666665</v>
      </c>
      <c r="H205" s="232">
        <v>1589.1666666666665</v>
      </c>
      <c r="I205" s="232">
        <v>1609.6333333333332</v>
      </c>
      <c r="J205" s="232">
        <v>1624.4166666666665</v>
      </c>
      <c r="K205" s="231">
        <v>1594.85</v>
      </c>
      <c r="L205" s="231">
        <v>1559.6</v>
      </c>
      <c r="M205" s="231">
        <v>1.1858500000000001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821.95</v>
      </c>
      <c r="D206" s="232">
        <v>825.98333333333346</v>
      </c>
      <c r="E206" s="232">
        <v>814.8666666666669</v>
      </c>
      <c r="F206" s="232">
        <v>807.78333333333342</v>
      </c>
      <c r="G206" s="232">
        <v>796.66666666666686</v>
      </c>
      <c r="H206" s="232">
        <v>833.06666666666695</v>
      </c>
      <c r="I206" s="232">
        <v>844.18333333333351</v>
      </c>
      <c r="J206" s="232">
        <v>851.26666666666699</v>
      </c>
      <c r="K206" s="231">
        <v>837.1</v>
      </c>
      <c r="L206" s="231">
        <v>818.9</v>
      </c>
      <c r="M206" s="231">
        <v>8.06691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1232.6500000000001</v>
      </c>
      <c r="D207" s="232">
        <v>1230.8500000000001</v>
      </c>
      <c r="E207" s="232">
        <v>1223.8000000000002</v>
      </c>
      <c r="F207" s="232">
        <v>1214.95</v>
      </c>
      <c r="G207" s="232">
        <v>1207.9000000000001</v>
      </c>
      <c r="H207" s="232">
        <v>1239.7000000000003</v>
      </c>
      <c r="I207" s="232">
        <v>1246.75</v>
      </c>
      <c r="J207" s="232">
        <v>1255.6000000000004</v>
      </c>
      <c r="K207" s="231">
        <v>1237.9000000000001</v>
      </c>
      <c r="L207" s="231">
        <v>1222</v>
      </c>
      <c r="M207" s="231">
        <v>11.722110000000001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330.9</v>
      </c>
      <c r="D208" s="232">
        <v>333.90000000000003</v>
      </c>
      <c r="E208" s="232">
        <v>327.05000000000007</v>
      </c>
      <c r="F208" s="232">
        <v>323.20000000000005</v>
      </c>
      <c r="G208" s="232">
        <v>316.35000000000008</v>
      </c>
      <c r="H208" s="232">
        <v>337.75000000000006</v>
      </c>
      <c r="I208" s="232">
        <v>344.60000000000008</v>
      </c>
      <c r="J208" s="232">
        <v>348.45000000000005</v>
      </c>
      <c r="K208" s="231">
        <v>340.75</v>
      </c>
      <c r="L208" s="231">
        <v>330.05</v>
      </c>
      <c r="M208" s="231">
        <v>190.53763000000001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7.25</v>
      </c>
      <c r="D209" s="232">
        <v>7.3</v>
      </c>
      <c r="E209" s="232">
        <v>7.1499999999999995</v>
      </c>
      <c r="F209" s="232">
        <v>7.05</v>
      </c>
      <c r="G209" s="232">
        <v>6.8999999999999995</v>
      </c>
      <c r="H209" s="232">
        <v>7.3999999999999995</v>
      </c>
      <c r="I209" s="232">
        <v>7.55</v>
      </c>
      <c r="J209" s="232">
        <v>7.6499999999999995</v>
      </c>
      <c r="K209" s="231">
        <v>7.45</v>
      </c>
      <c r="L209" s="231">
        <v>7.2</v>
      </c>
      <c r="M209" s="231">
        <v>515.97026000000005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780.05</v>
      </c>
      <c r="D210" s="232">
        <v>783.01666666666677</v>
      </c>
      <c r="E210" s="232">
        <v>775.03333333333353</v>
      </c>
      <c r="F210" s="232">
        <v>770.01666666666677</v>
      </c>
      <c r="G210" s="232">
        <v>762.03333333333353</v>
      </c>
      <c r="H210" s="232">
        <v>788.03333333333353</v>
      </c>
      <c r="I210" s="232">
        <v>796.01666666666688</v>
      </c>
      <c r="J210" s="232">
        <v>801.03333333333353</v>
      </c>
      <c r="K210" s="231">
        <v>791</v>
      </c>
      <c r="L210" s="231">
        <v>778</v>
      </c>
      <c r="M210" s="231">
        <v>13.07972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1423.9</v>
      </c>
      <c r="D211" s="232">
        <v>1429.75</v>
      </c>
      <c r="E211" s="232">
        <v>1415.5</v>
      </c>
      <c r="F211" s="232">
        <v>1407.1</v>
      </c>
      <c r="G211" s="232">
        <v>1392.85</v>
      </c>
      <c r="H211" s="232">
        <v>1438.15</v>
      </c>
      <c r="I211" s="232">
        <v>1452.4</v>
      </c>
      <c r="J211" s="232">
        <v>1460.8000000000002</v>
      </c>
      <c r="K211" s="231">
        <v>1444</v>
      </c>
      <c r="L211" s="231">
        <v>1421.35</v>
      </c>
      <c r="M211" s="231">
        <v>0.34604000000000001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403.15</v>
      </c>
      <c r="D212" s="232">
        <v>403.2833333333333</v>
      </c>
      <c r="E212" s="232">
        <v>401.16666666666663</v>
      </c>
      <c r="F212" s="232">
        <v>399.18333333333334</v>
      </c>
      <c r="G212" s="232">
        <v>397.06666666666666</v>
      </c>
      <c r="H212" s="232">
        <v>405.26666666666659</v>
      </c>
      <c r="I212" s="232">
        <v>407.38333333333327</v>
      </c>
      <c r="J212" s="232">
        <v>409.36666666666656</v>
      </c>
      <c r="K212" s="231">
        <v>405.4</v>
      </c>
      <c r="L212" s="231">
        <v>401.3</v>
      </c>
      <c r="M212" s="231">
        <v>46.328069999999997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19.75</v>
      </c>
      <c r="D213" s="232">
        <v>19.849999999999998</v>
      </c>
      <c r="E213" s="232">
        <v>19.549999999999997</v>
      </c>
      <c r="F213" s="232">
        <v>19.349999999999998</v>
      </c>
      <c r="G213" s="232">
        <v>19.049999999999997</v>
      </c>
      <c r="H213" s="232">
        <v>20.049999999999997</v>
      </c>
      <c r="I213" s="232">
        <v>20.350000000000001</v>
      </c>
      <c r="J213" s="232">
        <v>20.549999999999997</v>
      </c>
      <c r="K213" s="231">
        <v>20.149999999999999</v>
      </c>
      <c r="L213" s="231">
        <v>19.649999999999999</v>
      </c>
      <c r="M213" s="231">
        <v>1323.0680299999999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222.75</v>
      </c>
      <c r="D214" s="232">
        <v>223.78333333333333</v>
      </c>
      <c r="E214" s="232">
        <v>221.21666666666667</v>
      </c>
      <c r="F214" s="232">
        <v>219.68333333333334</v>
      </c>
      <c r="G214" s="232">
        <v>217.11666666666667</v>
      </c>
      <c r="H214" s="232">
        <v>225.31666666666666</v>
      </c>
      <c r="I214" s="232">
        <v>227.88333333333333</v>
      </c>
      <c r="J214" s="232">
        <v>229.41666666666666</v>
      </c>
      <c r="K214" s="231">
        <v>226.35</v>
      </c>
      <c r="L214" s="231">
        <v>222.25</v>
      </c>
      <c r="M214" s="231">
        <v>32.424610000000001</v>
      </c>
      <c r="N214" s="1"/>
      <c r="O214" s="1"/>
    </row>
    <row r="215" spans="1:15" ht="12.75" customHeight="1">
      <c r="A215" s="214">
        <v>206</v>
      </c>
      <c r="B215" s="217" t="s">
        <v>809</v>
      </c>
      <c r="C215" s="231">
        <v>51.45</v>
      </c>
      <c r="D215" s="232">
        <v>51.416666666666664</v>
      </c>
      <c r="E215" s="232">
        <v>50.583333333333329</v>
      </c>
      <c r="F215" s="232">
        <v>49.716666666666661</v>
      </c>
      <c r="G215" s="232">
        <v>48.883333333333326</v>
      </c>
      <c r="H215" s="232">
        <v>52.283333333333331</v>
      </c>
      <c r="I215" s="232">
        <v>53.11666666666666</v>
      </c>
      <c r="J215" s="232">
        <v>53.983333333333334</v>
      </c>
      <c r="K215" s="231">
        <v>52.25</v>
      </c>
      <c r="L215" s="231">
        <v>50.55</v>
      </c>
      <c r="M215" s="231">
        <v>473.55757</v>
      </c>
      <c r="N215" s="1"/>
      <c r="O215" s="1"/>
    </row>
    <row r="216" spans="1:15" ht="12.75" customHeight="1">
      <c r="A216" s="214">
        <v>207</v>
      </c>
      <c r="B216" s="217" t="s">
        <v>800</v>
      </c>
      <c r="C216" s="231">
        <v>438.2</v>
      </c>
      <c r="D216" s="232">
        <v>438.16666666666669</v>
      </c>
      <c r="E216" s="232">
        <v>434.33333333333337</v>
      </c>
      <c r="F216" s="232">
        <v>430.4666666666667</v>
      </c>
      <c r="G216" s="232">
        <v>426.63333333333338</v>
      </c>
      <c r="H216" s="232">
        <v>442.03333333333336</v>
      </c>
      <c r="I216" s="232">
        <v>445.86666666666673</v>
      </c>
      <c r="J216" s="232">
        <v>449.73333333333335</v>
      </c>
      <c r="K216" s="231">
        <v>442</v>
      </c>
      <c r="L216" s="231">
        <v>434.3</v>
      </c>
      <c r="M216" s="231">
        <v>4.0729800000000003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F20" sqref="F20"/>
    </sheetView>
  </sheetViews>
  <sheetFormatPr defaultColWidth="17.332031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77"/>
      <c r="B1" s="378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44949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0" t="s">
        <v>16</v>
      </c>
      <c r="B9" s="372" t="s">
        <v>18</v>
      </c>
      <c r="C9" s="376" t="s">
        <v>20</v>
      </c>
      <c r="D9" s="376" t="s">
        <v>21</v>
      </c>
      <c r="E9" s="367" t="s">
        <v>22</v>
      </c>
      <c r="F9" s="368"/>
      <c r="G9" s="369"/>
      <c r="H9" s="367" t="s">
        <v>23</v>
      </c>
      <c r="I9" s="368"/>
      <c r="J9" s="369"/>
      <c r="K9" s="23"/>
      <c r="L9" s="24"/>
      <c r="M9" s="50"/>
      <c r="N9" s="1"/>
      <c r="O9" s="1"/>
    </row>
    <row r="10" spans="1:15" ht="42.75" customHeight="1">
      <c r="A10" s="374"/>
      <c r="B10" s="375"/>
      <c r="C10" s="375"/>
      <c r="D10" s="37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22707.75</v>
      </c>
      <c r="D11" s="232">
        <v>22708.616666666669</v>
      </c>
      <c r="E11" s="232">
        <v>22618.283333333336</v>
      </c>
      <c r="F11" s="232">
        <v>22528.816666666669</v>
      </c>
      <c r="G11" s="232">
        <v>22438.483333333337</v>
      </c>
      <c r="H11" s="232">
        <v>22798.083333333336</v>
      </c>
      <c r="I11" s="232">
        <v>22888.416666666664</v>
      </c>
      <c r="J11" s="232">
        <v>22977.883333333335</v>
      </c>
      <c r="K11" s="231">
        <v>22798.95</v>
      </c>
      <c r="L11" s="231">
        <v>22619.15</v>
      </c>
      <c r="M11" s="231">
        <v>6.3400000000000001E-3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2933.75</v>
      </c>
      <c r="D12" s="232">
        <v>2930.2333333333336</v>
      </c>
      <c r="E12" s="232">
        <v>2914.6166666666672</v>
      </c>
      <c r="F12" s="232">
        <v>2895.4833333333336</v>
      </c>
      <c r="G12" s="232">
        <v>2879.8666666666672</v>
      </c>
      <c r="H12" s="232">
        <v>2949.3666666666672</v>
      </c>
      <c r="I12" s="232">
        <v>2964.983333333334</v>
      </c>
      <c r="J12" s="232">
        <v>2984.1166666666672</v>
      </c>
      <c r="K12" s="231">
        <v>2945.85</v>
      </c>
      <c r="L12" s="231">
        <v>2911.1</v>
      </c>
      <c r="M12" s="231">
        <v>1.3181499999999999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2355.6</v>
      </c>
      <c r="D13" s="232">
        <v>2369.7166666666667</v>
      </c>
      <c r="E13" s="232">
        <v>2336.4333333333334</v>
      </c>
      <c r="F13" s="232">
        <v>2317.2666666666669</v>
      </c>
      <c r="G13" s="232">
        <v>2283.9833333333336</v>
      </c>
      <c r="H13" s="232">
        <v>2388.8833333333332</v>
      </c>
      <c r="I13" s="232">
        <v>2422.166666666667</v>
      </c>
      <c r="J13" s="232">
        <v>2441.333333333333</v>
      </c>
      <c r="K13" s="231">
        <v>2403</v>
      </c>
      <c r="L13" s="231">
        <v>2350.5500000000002</v>
      </c>
      <c r="M13" s="231">
        <v>1.9956799999999999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2424.4</v>
      </c>
      <c r="D14" s="232">
        <v>2418.1833333333329</v>
      </c>
      <c r="E14" s="232">
        <v>2396.3666666666659</v>
      </c>
      <c r="F14" s="232">
        <v>2368.333333333333</v>
      </c>
      <c r="G14" s="232">
        <v>2346.516666666666</v>
      </c>
      <c r="H14" s="232">
        <v>2446.2166666666658</v>
      </c>
      <c r="I14" s="232">
        <v>2468.0333333333324</v>
      </c>
      <c r="J14" s="232">
        <v>2496.0666666666657</v>
      </c>
      <c r="K14" s="231">
        <v>2440</v>
      </c>
      <c r="L14" s="231">
        <v>2390.15</v>
      </c>
      <c r="M14" s="231">
        <v>0.44400000000000001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1196.7</v>
      </c>
      <c r="D15" s="232">
        <v>1190.0666666666666</v>
      </c>
      <c r="E15" s="232">
        <v>1180.1333333333332</v>
      </c>
      <c r="F15" s="232">
        <v>1163.5666666666666</v>
      </c>
      <c r="G15" s="232">
        <v>1153.6333333333332</v>
      </c>
      <c r="H15" s="232">
        <v>1206.6333333333332</v>
      </c>
      <c r="I15" s="232">
        <v>1216.5666666666666</v>
      </c>
      <c r="J15" s="232">
        <v>1233.1333333333332</v>
      </c>
      <c r="K15" s="231">
        <v>1200</v>
      </c>
      <c r="L15" s="231">
        <v>1173.5</v>
      </c>
      <c r="M15" s="231">
        <v>5.2469000000000001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616.35</v>
      </c>
      <c r="D16" s="232">
        <v>619.80000000000007</v>
      </c>
      <c r="E16" s="232">
        <v>610.45000000000016</v>
      </c>
      <c r="F16" s="232">
        <v>604.55000000000007</v>
      </c>
      <c r="G16" s="232">
        <v>595.20000000000016</v>
      </c>
      <c r="H16" s="232">
        <v>625.70000000000016</v>
      </c>
      <c r="I16" s="232">
        <v>635.05000000000007</v>
      </c>
      <c r="J16" s="232">
        <v>640.95000000000016</v>
      </c>
      <c r="K16" s="231">
        <v>629.15</v>
      </c>
      <c r="L16" s="231">
        <v>613.9</v>
      </c>
      <c r="M16" s="231">
        <v>15.83943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425.35</v>
      </c>
      <c r="D17" s="232">
        <v>426.63333333333338</v>
      </c>
      <c r="E17" s="232">
        <v>416.96666666666675</v>
      </c>
      <c r="F17" s="232">
        <v>408.58333333333337</v>
      </c>
      <c r="G17" s="232">
        <v>398.91666666666674</v>
      </c>
      <c r="H17" s="232">
        <v>435.01666666666677</v>
      </c>
      <c r="I17" s="232">
        <v>444.68333333333339</v>
      </c>
      <c r="J17" s="232">
        <v>453.06666666666678</v>
      </c>
      <c r="K17" s="231">
        <v>436.3</v>
      </c>
      <c r="L17" s="231">
        <v>418.25</v>
      </c>
      <c r="M17" s="231">
        <v>0.45927000000000001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1821.45</v>
      </c>
      <c r="D18" s="232">
        <v>1826.1333333333332</v>
      </c>
      <c r="E18" s="232">
        <v>1804.3166666666664</v>
      </c>
      <c r="F18" s="232">
        <v>1787.1833333333332</v>
      </c>
      <c r="G18" s="232">
        <v>1765.3666666666663</v>
      </c>
      <c r="H18" s="232">
        <v>1843.2666666666664</v>
      </c>
      <c r="I18" s="232">
        <v>1865.083333333333</v>
      </c>
      <c r="J18" s="232">
        <v>1882.2166666666665</v>
      </c>
      <c r="K18" s="231">
        <v>1847.95</v>
      </c>
      <c r="L18" s="231">
        <v>1809</v>
      </c>
      <c r="M18" s="231">
        <v>3.5226000000000002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21797.35</v>
      </c>
      <c r="D19" s="232">
        <v>21809.033333333333</v>
      </c>
      <c r="E19" s="232">
        <v>21621.066666666666</v>
      </c>
      <c r="F19" s="232">
        <v>21444.783333333333</v>
      </c>
      <c r="G19" s="232">
        <v>21256.816666666666</v>
      </c>
      <c r="H19" s="232">
        <v>21985.316666666666</v>
      </c>
      <c r="I19" s="232">
        <v>22173.283333333333</v>
      </c>
      <c r="J19" s="232">
        <v>22349.566666666666</v>
      </c>
      <c r="K19" s="231">
        <v>21997</v>
      </c>
      <c r="L19" s="231">
        <v>21632.75</v>
      </c>
      <c r="M19" s="231">
        <v>8.5059999999999997E-2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3456.15</v>
      </c>
      <c r="D20" s="232">
        <v>3458.15</v>
      </c>
      <c r="E20" s="232">
        <v>3438.9500000000003</v>
      </c>
      <c r="F20" s="232">
        <v>3421.75</v>
      </c>
      <c r="G20" s="232">
        <v>3402.55</v>
      </c>
      <c r="H20" s="232">
        <v>3475.3500000000004</v>
      </c>
      <c r="I20" s="232">
        <v>3494.55</v>
      </c>
      <c r="J20" s="232">
        <v>3511.7500000000005</v>
      </c>
      <c r="K20" s="231">
        <v>3477.35</v>
      </c>
      <c r="L20" s="231">
        <v>3440.95</v>
      </c>
      <c r="M20" s="231">
        <v>15.10258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1975.6</v>
      </c>
      <c r="D21" s="232">
        <v>1980.7</v>
      </c>
      <c r="E21" s="232">
        <v>1953.4</v>
      </c>
      <c r="F21" s="232">
        <v>1931.2</v>
      </c>
      <c r="G21" s="232">
        <v>1903.9</v>
      </c>
      <c r="H21" s="232">
        <v>2002.9</v>
      </c>
      <c r="I21" s="232">
        <v>2030.1999999999998</v>
      </c>
      <c r="J21" s="232">
        <v>2052.4</v>
      </c>
      <c r="K21" s="231">
        <v>2008</v>
      </c>
      <c r="L21" s="231">
        <v>1958.5</v>
      </c>
      <c r="M21" s="231">
        <v>28.375679999999999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774.45</v>
      </c>
      <c r="D22" s="232">
        <v>777.83333333333337</v>
      </c>
      <c r="E22" s="232">
        <v>769.06666666666672</v>
      </c>
      <c r="F22" s="232">
        <v>763.68333333333339</v>
      </c>
      <c r="G22" s="232">
        <v>754.91666666666674</v>
      </c>
      <c r="H22" s="232">
        <v>783.2166666666667</v>
      </c>
      <c r="I22" s="232">
        <v>791.98333333333335</v>
      </c>
      <c r="J22" s="232">
        <v>797.36666666666667</v>
      </c>
      <c r="K22" s="231">
        <v>786.6</v>
      </c>
      <c r="L22" s="231">
        <v>772.45</v>
      </c>
      <c r="M22" s="231">
        <v>33.286969999999997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3918.9</v>
      </c>
      <c r="D23" s="232">
        <v>3885.2999999999997</v>
      </c>
      <c r="E23" s="232">
        <v>3835.5999999999995</v>
      </c>
      <c r="F23" s="232">
        <v>3752.2999999999997</v>
      </c>
      <c r="G23" s="232">
        <v>3702.5999999999995</v>
      </c>
      <c r="H23" s="232">
        <v>3968.5999999999995</v>
      </c>
      <c r="I23" s="232">
        <v>4018.2999999999993</v>
      </c>
      <c r="J23" s="232">
        <v>4101.5999999999995</v>
      </c>
      <c r="K23" s="231">
        <v>3935</v>
      </c>
      <c r="L23" s="231">
        <v>3802</v>
      </c>
      <c r="M23" s="231">
        <v>4.4752099999999997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2737.95</v>
      </c>
      <c r="D24" s="232">
        <v>2728.8333333333335</v>
      </c>
      <c r="E24" s="232">
        <v>2702.666666666667</v>
      </c>
      <c r="F24" s="232">
        <v>2667.3833333333337</v>
      </c>
      <c r="G24" s="232">
        <v>2641.2166666666672</v>
      </c>
      <c r="H24" s="232">
        <v>2764.1166666666668</v>
      </c>
      <c r="I24" s="232">
        <v>2790.2833333333338</v>
      </c>
      <c r="J24" s="232">
        <v>2825.5666666666666</v>
      </c>
      <c r="K24" s="231">
        <v>2755</v>
      </c>
      <c r="L24" s="231">
        <v>2693.55</v>
      </c>
      <c r="M24" s="231">
        <v>4.5920800000000002</v>
      </c>
      <c r="N24" s="1"/>
      <c r="O24" s="1"/>
    </row>
    <row r="25" spans="1:15" ht="12.75" customHeight="1">
      <c r="A25" s="30">
        <v>15</v>
      </c>
      <c r="B25" s="217" t="s">
        <v>847</v>
      </c>
      <c r="C25" s="231">
        <v>554.45000000000005</v>
      </c>
      <c r="D25" s="232">
        <v>555.6</v>
      </c>
      <c r="E25" s="232">
        <v>551.30000000000007</v>
      </c>
      <c r="F25" s="232">
        <v>548.15000000000009</v>
      </c>
      <c r="G25" s="232">
        <v>543.85000000000014</v>
      </c>
      <c r="H25" s="232">
        <v>558.75</v>
      </c>
      <c r="I25" s="232">
        <v>563.04999999999995</v>
      </c>
      <c r="J25" s="232">
        <v>566.19999999999993</v>
      </c>
      <c r="K25" s="231">
        <v>559.9</v>
      </c>
      <c r="L25" s="231">
        <v>552.45000000000005</v>
      </c>
      <c r="M25" s="231">
        <v>6.6849299999999996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145.6</v>
      </c>
      <c r="D26" s="232">
        <v>146.46666666666667</v>
      </c>
      <c r="E26" s="232">
        <v>144.23333333333335</v>
      </c>
      <c r="F26" s="232">
        <v>142.86666666666667</v>
      </c>
      <c r="G26" s="232">
        <v>140.63333333333335</v>
      </c>
      <c r="H26" s="232">
        <v>147.83333333333334</v>
      </c>
      <c r="I26" s="232">
        <v>150.06666666666663</v>
      </c>
      <c r="J26" s="232">
        <v>151.43333333333334</v>
      </c>
      <c r="K26" s="231">
        <v>148.69999999999999</v>
      </c>
      <c r="L26" s="231">
        <v>145.1</v>
      </c>
      <c r="M26" s="231">
        <v>15.01294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259.60000000000002</v>
      </c>
      <c r="D27" s="232">
        <v>259.4666666666667</v>
      </c>
      <c r="E27" s="232">
        <v>257.18333333333339</v>
      </c>
      <c r="F27" s="232">
        <v>254.76666666666671</v>
      </c>
      <c r="G27" s="232">
        <v>252.48333333333341</v>
      </c>
      <c r="H27" s="232">
        <v>261.88333333333338</v>
      </c>
      <c r="I27" s="232">
        <v>264.16666666666669</v>
      </c>
      <c r="J27" s="232">
        <v>266.58333333333337</v>
      </c>
      <c r="K27" s="231">
        <v>261.75</v>
      </c>
      <c r="L27" s="231">
        <v>257.05</v>
      </c>
      <c r="M27" s="231">
        <v>9.6634200000000003</v>
      </c>
      <c r="N27" s="1"/>
      <c r="O27" s="1"/>
    </row>
    <row r="28" spans="1:15" ht="12.75" customHeight="1">
      <c r="A28" s="30">
        <v>18</v>
      </c>
      <c r="B28" s="217" t="s">
        <v>810</v>
      </c>
      <c r="C28" s="231">
        <v>443.4</v>
      </c>
      <c r="D28" s="232">
        <v>447.84999999999997</v>
      </c>
      <c r="E28" s="232">
        <v>437.54999999999995</v>
      </c>
      <c r="F28" s="232">
        <v>431.7</v>
      </c>
      <c r="G28" s="232">
        <v>421.4</v>
      </c>
      <c r="H28" s="232">
        <v>453.69999999999993</v>
      </c>
      <c r="I28" s="232">
        <v>464</v>
      </c>
      <c r="J28" s="232">
        <v>469.84999999999991</v>
      </c>
      <c r="K28" s="231">
        <v>458.15</v>
      </c>
      <c r="L28" s="231">
        <v>442</v>
      </c>
      <c r="M28" s="231">
        <v>1.25387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346.85</v>
      </c>
      <c r="D29" s="232">
        <v>344.91666666666669</v>
      </c>
      <c r="E29" s="232">
        <v>340.03333333333336</v>
      </c>
      <c r="F29" s="232">
        <v>333.2166666666667</v>
      </c>
      <c r="G29" s="232">
        <v>328.33333333333337</v>
      </c>
      <c r="H29" s="232">
        <v>351.73333333333335</v>
      </c>
      <c r="I29" s="232">
        <v>356.61666666666667</v>
      </c>
      <c r="J29" s="232">
        <v>363.43333333333334</v>
      </c>
      <c r="K29" s="231">
        <v>349.8</v>
      </c>
      <c r="L29" s="231">
        <v>338.1</v>
      </c>
      <c r="M29" s="231">
        <v>6.0164900000000001</v>
      </c>
      <c r="N29" s="1"/>
      <c r="O29" s="1"/>
    </row>
    <row r="30" spans="1:15" ht="12.75" customHeight="1">
      <c r="A30" s="30">
        <v>20</v>
      </c>
      <c r="B30" s="217" t="s">
        <v>852</v>
      </c>
      <c r="C30" s="231">
        <v>894.9</v>
      </c>
      <c r="D30" s="232">
        <v>887.63333333333333</v>
      </c>
      <c r="E30" s="232">
        <v>868.26666666666665</v>
      </c>
      <c r="F30" s="232">
        <v>841.63333333333333</v>
      </c>
      <c r="G30" s="232">
        <v>822.26666666666665</v>
      </c>
      <c r="H30" s="232">
        <v>914.26666666666665</v>
      </c>
      <c r="I30" s="232">
        <v>933.63333333333321</v>
      </c>
      <c r="J30" s="232">
        <v>960.26666666666665</v>
      </c>
      <c r="K30" s="231">
        <v>907</v>
      </c>
      <c r="L30" s="231">
        <v>861</v>
      </c>
      <c r="M30" s="231">
        <v>1.33911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1035.95</v>
      </c>
      <c r="D31" s="232">
        <v>1034.9333333333332</v>
      </c>
      <c r="E31" s="232">
        <v>1027.8666666666663</v>
      </c>
      <c r="F31" s="232">
        <v>1019.7833333333331</v>
      </c>
      <c r="G31" s="232">
        <v>1012.7166666666662</v>
      </c>
      <c r="H31" s="232">
        <v>1043.0166666666664</v>
      </c>
      <c r="I31" s="232">
        <v>1050.0833333333335</v>
      </c>
      <c r="J31" s="232">
        <v>1058.1666666666665</v>
      </c>
      <c r="K31" s="231">
        <v>1042</v>
      </c>
      <c r="L31" s="231">
        <v>1026.8499999999999</v>
      </c>
      <c r="M31" s="231">
        <v>1.1673199999999999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1159.95</v>
      </c>
      <c r="D32" s="232">
        <v>1164.0166666666667</v>
      </c>
      <c r="E32" s="232">
        <v>1145.9333333333334</v>
      </c>
      <c r="F32" s="232">
        <v>1131.9166666666667</v>
      </c>
      <c r="G32" s="232">
        <v>1113.8333333333335</v>
      </c>
      <c r="H32" s="232">
        <v>1178.0333333333333</v>
      </c>
      <c r="I32" s="232">
        <v>1196.1166666666668</v>
      </c>
      <c r="J32" s="232">
        <v>1210.1333333333332</v>
      </c>
      <c r="K32" s="231">
        <v>1182.0999999999999</v>
      </c>
      <c r="L32" s="231">
        <v>1150</v>
      </c>
      <c r="M32" s="231">
        <v>0.51824000000000003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554.6</v>
      </c>
      <c r="D33" s="232">
        <v>555.88333333333333</v>
      </c>
      <c r="E33" s="232">
        <v>551.81666666666661</v>
      </c>
      <c r="F33" s="232">
        <v>549.0333333333333</v>
      </c>
      <c r="G33" s="232">
        <v>544.96666666666658</v>
      </c>
      <c r="H33" s="232">
        <v>558.66666666666663</v>
      </c>
      <c r="I33" s="232">
        <v>562.73333333333346</v>
      </c>
      <c r="J33" s="232">
        <v>565.51666666666665</v>
      </c>
      <c r="K33" s="231">
        <v>559.95000000000005</v>
      </c>
      <c r="L33" s="231">
        <v>553.1</v>
      </c>
      <c r="M33" s="231">
        <v>0.2298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3032.4</v>
      </c>
      <c r="D34" s="232">
        <v>3038.7999999999997</v>
      </c>
      <c r="E34" s="232">
        <v>3003.5999999999995</v>
      </c>
      <c r="F34" s="232">
        <v>2974.7999999999997</v>
      </c>
      <c r="G34" s="232">
        <v>2939.5999999999995</v>
      </c>
      <c r="H34" s="232">
        <v>3067.5999999999995</v>
      </c>
      <c r="I34" s="232">
        <v>3102.7999999999993</v>
      </c>
      <c r="J34" s="232">
        <v>3131.5999999999995</v>
      </c>
      <c r="K34" s="231">
        <v>3074</v>
      </c>
      <c r="L34" s="231">
        <v>3010</v>
      </c>
      <c r="M34" s="231">
        <v>0.29915000000000003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2657.85</v>
      </c>
      <c r="D35" s="232">
        <v>2660.7333333333336</v>
      </c>
      <c r="E35" s="232">
        <v>2626.4666666666672</v>
      </c>
      <c r="F35" s="232">
        <v>2595.0833333333335</v>
      </c>
      <c r="G35" s="232">
        <v>2560.8166666666671</v>
      </c>
      <c r="H35" s="232">
        <v>2692.1166666666672</v>
      </c>
      <c r="I35" s="232">
        <v>2726.3833333333337</v>
      </c>
      <c r="J35" s="232">
        <v>2757.7666666666673</v>
      </c>
      <c r="K35" s="231">
        <v>2695</v>
      </c>
      <c r="L35" s="231">
        <v>2629.35</v>
      </c>
      <c r="M35" s="231">
        <v>0.19647000000000001</v>
      </c>
      <c r="N35" s="1"/>
      <c r="O35" s="1"/>
    </row>
    <row r="36" spans="1:15" ht="12.75" customHeight="1">
      <c r="A36" s="30">
        <v>26</v>
      </c>
      <c r="B36" s="217" t="s">
        <v>730</v>
      </c>
      <c r="C36" s="231">
        <v>431.3</v>
      </c>
      <c r="D36" s="232">
        <v>431.56666666666666</v>
      </c>
      <c r="E36" s="232">
        <v>421.93333333333334</v>
      </c>
      <c r="F36" s="232">
        <v>412.56666666666666</v>
      </c>
      <c r="G36" s="232">
        <v>402.93333333333334</v>
      </c>
      <c r="H36" s="232">
        <v>440.93333333333334</v>
      </c>
      <c r="I36" s="232">
        <v>450.56666666666666</v>
      </c>
      <c r="J36" s="232">
        <v>459.93333333333334</v>
      </c>
      <c r="K36" s="231">
        <v>441.2</v>
      </c>
      <c r="L36" s="231">
        <v>422.2</v>
      </c>
      <c r="M36" s="231">
        <v>8.0274999999999999</v>
      </c>
      <c r="N36" s="1"/>
      <c r="O36" s="1"/>
    </row>
    <row r="37" spans="1:15" ht="12.75" customHeight="1">
      <c r="A37" s="30">
        <v>27</v>
      </c>
      <c r="B37" s="217" t="s">
        <v>838</v>
      </c>
      <c r="C37" s="231">
        <v>14.15</v>
      </c>
      <c r="D37" s="232">
        <v>14.216666666666667</v>
      </c>
      <c r="E37" s="232">
        <v>14.033333333333333</v>
      </c>
      <c r="F37" s="232">
        <v>13.916666666666666</v>
      </c>
      <c r="G37" s="232">
        <v>13.733333333333333</v>
      </c>
      <c r="H37" s="232">
        <v>14.333333333333334</v>
      </c>
      <c r="I37" s="232">
        <v>14.516666666666667</v>
      </c>
      <c r="J37" s="232">
        <v>14.633333333333335</v>
      </c>
      <c r="K37" s="231">
        <v>14.4</v>
      </c>
      <c r="L37" s="231">
        <v>14.1</v>
      </c>
      <c r="M37" s="231">
        <v>21.028099999999998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574.4</v>
      </c>
      <c r="D38" s="232">
        <v>573.4</v>
      </c>
      <c r="E38" s="232">
        <v>566</v>
      </c>
      <c r="F38" s="232">
        <v>557.6</v>
      </c>
      <c r="G38" s="232">
        <v>550.20000000000005</v>
      </c>
      <c r="H38" s="232">
        <v>581.79999999999995</v>
      </c>
      <c r="I38" s="232">
        <v>589.19999999999982</v>
      </c>
      <c r="J38" s="232">
        <v>597.59999999999991</v>
      </c>
      <c r="K38" s="231">
        <v>580.79999999999995</v>
      </c>
      <c r="L38" s="231">
        <v>565</v>
      </c>
      <c r="M38" s="231">
        <v>3.8210500000000001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1918.7</v>
      </c>
      <c r="D39" s="232">
        <v>1912.4166666666667</v>
      </c>
      <c r="E39" s="232">
        <v>1874.8333333333335</v>
      </c>
      <c r="F39" s="232">
        <v>1830.9666666666667</v>
      </c>
      <c r="G39" s="232">
        <v>1793.3833333333334</v>
      </c>
      <c r="H39" s="232">
        <v>1956.2833333333335</v>
      </c>
      <c r="I39" s="232">
        <v>1993.866666666667</v>
      </c>
      <c r="J39" s="232">
        <v>2037.7333333333336</v>
      </c>
      <c r="K39" s="231">
        <v>1950</v>
      </c>
      <c r="L39" s="231">
        <v>1868.55</v>
      </c>
      <c r="M39" s="231">
        <v>0.71096999999999999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517.75</v>
      </c>
      <c r="D40" s="232">
        <v>518.7166666666667</v>
      </c>
      <c r="E40" s="232">
        <v>514.43333333333339</v>
      </c>
      <c r="F40" s="232">
        <v>511.11666666666667</v>
      </c>
      <c r="G40" s="232">
        <v>506.83333333333337</v>
      </c>
      <c r="H40" s="232">
        <v>522.03333333333342</v>
      </c>
      <c r="I40" s="232">
        <v>526.31666666666672</v>
      </c>
      <c r="J40" s="232">
        <v>529.63333333333344</v>
      </c>
      <c r="K40" s="231">
        <v>523</v>
      </c>
      <c r="L40" s="231">
        <v>515.4</v>
      </c>
      <c r="M40" s="231">
        <v>26.565480000000001</v>
      </c>
      <c r="N40" s="1"/>
      <c r="O40" s="1"/>
    </row>
    <row r="41" spans="1:15" ht="12.75" customHeight="1">
      <c r="A41" s="30">
        <v>31</v>
      </c>
      <c r="B41" s="217" t="s">
        <v>790</v>
      </c>
      <c r="C41" s="231">
        <v>1295.55</v>
      </c>
      <c r="D41" s="232">
        <v>1292.1499999999999</v>
      </c>
      <c r="E41" s="232">
        <v>1278.8499999999997</v>
      </c>
      <c r="F41" s="232">
        <v>1262.1499999999999</v>
      </c>
      <c r="G41" s="232">
        <v>1248.8499999999997</v>
      </c>
      <c r="H41" s="232">
        <v>1308.8499999999997</v>
      </c>
      <c r="I41" s="232">
        <v>1322.1499999999999</v>
      </c>
      <c r="J41" s="232">
        <v>1338.8499999999997</v>
      </c>
      <c r="K41" s="231">
        <v>1305.45</v>
      </c>
      <c r="L41" s="231">
        <v>1275.45</v>
      </c>
      <c r="M41" s="231">
        <v>3.5986699999999998</v>
      </c>
      <c r="N41" s="1"/>
      <c r="O41" s="1"/>
    </row>
    <row r="42" spans="1:15" ht="12.75" customHeight="1">
      <c r="A42" s="30">
        <v>32</v>
      </c>
      <c r="B42" s="217" t="s">
        <v>759</v>
      </c>
      <c r="C42" s="231">
        <v>649.5</v>
      </c>
      <c r="D42" s="232">
        <v>649.9</v>
      </c>
      <c r="E42" s="232">
        <v>639.79999999999995</v>
      </c>
      <c r="F42" s="232">
        <v>630.1</v>
      </c>
      <c r="G42" s="232">
        <v>620</v>
      </c>
      <c r="H42" s="232">
        <v>659.59999999999991</v>
      </c>
      <c r="I42" s="232">
        <v>669.7</v>
      </c>
      <c r="J42" s="232">
        <v>679.39999999999986</v>
      </c>
      <c r="K42" s="231">
        <v>660</v>
      </c>
      <c r="L42" s="231">
        <v>640.20000000000005</v>
      </c>
      <c r="M42" s="231">
        <v>2.15117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4285.25</v>
      </c>
      <c r="D43" s="232">
        <v>4290.6333333333341</v>
      </c>
      <c r="E43" s="232">
        <v>4258.8166666666684</v>
      </c>
      <c r="F43" s="232">
        <v>4232.3833333333341</v>
      </c>
      <c r="G43" s="232">
        <v>4200.5666666666684</v>
      </c>
      <c r="H43" s="232">
        <v>4317.0666666666684</v>
      </c>
      <c r="I43" s="232">
        <v>4348.8833333333341</v>
      </c>
      <c r="J43" s="232">
        <v>4375.3166666666684</v>
      </c>
      <c r="K43" s="231">
        <v>4322.45</v>
      </c>
      <c r="L43" s="231">
        <v>4264.2</v>
      </c>
      <c r="M43" s="231">
        <v>2.42706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311.8</v>
      </c>
      <c r="D44" s="232">
        <v>314.23333333333335</v>
      </c>
      <c r="E44" s="232">
        <v>308.56666666666672</v>
      </c>
      <c r="F44" s="232">
        <v>305.33333333333337</v>
      </c>
      <c r="G44" s="232">
        <v>299.66666666666674</v>
      </c>
      <c r="H44" s="232">
        <v>317.4666666666667</v>
      </c>
      <c r="I44" s="232">
        <v>323.13333333333333</v>
      </c>
      <c r="J44" s="232">
        <v>326.36666666666667</v>
      </c>
      <c r="K44" s="231">
        <v>319.89999999999998</v>
      </c>
      <c r="L44" s="231">
        <v>311</v>
      </c>
      <c r="M44" s="231">
        <v>18.743960000000001</v>
      </c>
      <c r="N44" s="1"/>
      <c r="O44" s="1"/>
    </row>
    <row r="45" spans="1:15" ht="12.75" customHeight="1">
      <c r="A45" s="30">
        <v>35</v>
      </c>
      <c r="B45" s="217" t="s">
        <v>811</v>
      </c>
      <c r="C45" s="231">
        <v>288.25</v>
      </c>
      <c r="D45" s="232">
        <v>289.43333333333334</v>
      </c>
      <c r="E45" s="232">
        <v>286.06666666666666</v>
      </c>
      <c r="F45" s="232">
        <v>283.88333333333333</v>
      </c>
      <c r="G45" s="232">
        <v>280.51666666666665</v>
      </c>
      <c r="H45" s="232">
        <v>291.61666666666667</v>
      </c>
      <c r="I45" s="232">
        <v>294.98333333333335</v>
      </c>
      <c r="J45" s="232">
        <v>297.16666666666669</v>
      </c>
      <c r="K45" s="231">
        <v>292.8</v>
      </c>
      <c r="L45" s="231">
        <v>287.25</v>
      </c>
      <c r="M45" s="231">
        <v>0.36945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510.3</v>
      </c>
      <c r="D46" s="232">
        <v>510.2833333333333</v>
      </c>
      <c r="E46" s="232">
        <v>501.56666666666661</v>
      </c>
      <c r="F46" s="232">
        <v>492.83333333333331</v>
      </c>
      <c r="G46" s="232">
        <v>484.11666666666662</v>
      </c>
      <c r="H46" s="232">
        <v>519.01666666666665</v>
      </c>
      <c r="I46" s="232">
        <v>527.73333333333335</v>
      </c>
      <c r="J46" s="232">
        <v>536.46666666666658</v>
      </c>
      <c r="K46" s="231">
        <v>519</v>
      </c>
      <c r="L46" s="231">
        <v>501.55</v>
      </c>
      <c r="M46" s="231">
        <v>1.0308900000000001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144.05000000000001</v>
      </c>
      <c r="D47" s="232">
        <v>144.70000000000002</v>
      </c>
      <c r="E47" s="232">
        <v>143.10000000000002</v>
      </c>
      <c r="F47" s="232">
        <v>142.15</v>
      </c>
      <c r="G47" s="232">
        <v>140.55000000000001</v>
      </c>
      <c r="H47" s="232">
        <v>145.65000000000003</v>
      </c>
      <c r="I47" s="232">
        <v>147.25</v>
      </c>
      <c r="J47" s="232">
        <v>148.20000000000005</v>
      </c>
      <c r="K47" s="231">
        <v>146.30000000000001</v>
      </c>
      <c r="L47" s="231">
        <v>143.75</v>
      </c>
      <c r="M47" s="231">
        <v>73.196340000000006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2787.8</v>
      </c>
      <c r="D48" s="232">
        <v>2805.6</v>
      </c>
      <c r="E48" s="232">
        <v>2763.2</v>
      </c>
      <c r="F48" s="232">
        <v>2738.6</v>
      </c>
      <c r="G48" s="232">
        <v>2696.2</v>
      </c>
      <c r="H48" s="232">
        <v>2830.2</v>
      </c>
      <c r="I48" s="232">
        <v>2872.6000000000004</v>
      </c>
      <c r="J48" s="232">
        <v>2897.2</v>
      </c>
      <c r="K48" s="231">
        <v>2848</v>
      </c>
      <c r="L48" s="231">
        <v>2781</v>
      </c>
      <c r="M48" s="231">
        <v>31.710049999999999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220</v>
      </c>
      <c r="D49" s="232">
        <v>220.9</v>
      </c>
      <c r="E49" s="232">
        <v>218</v>
      </c>
      <c r="F49" s="232">
        <v>216</v>
      </c>
      <c r="G49" s="232">
        <v>213.1</v>
      </c>
      <c r="H49" s="232">
        <v>222.9</v>
      </c>
      <c r="I49" s="232">
        <v>225.80000000000004</v>
      </c>
      <c r="J49" s="232">
        <v>227.8</v>
      </c>
      <c r="K49" s="231">
        <v>223.8</v>
      </c>
      <c r="L49" s="231">
        <v>218.9</v>
      </c>
      <c r="M49" s="231">
        <v>1.7505500000000001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3424.65</v>
      </c>
      <c r="D50" s="232">
        <v>3430.8666666666668</v>
      </c>
      <c r="E50" s="232">
        <v>3415.7833333333338</v>
      </c>
      <c r="F50" s="232">
        <v>3406.916666666667</v>
      </c>
      <c r="G50" s="232">
        <v>3391.8333333333339</v>
      </c>
      <c r="H50" s="232">
        <v>3439.7333333333336</v>
      </c>
      <c r="I50" s="232">
        <v>3454.8166666666666</v>
      </c>
      <c r="J50" s="232">
        <v>3463.6833333333334</v>
      </c>
      <c r="K50" s="231">
        <v>3445.95</v>
      </c>
      <c r="L50" s="231">
        <v>3422</v>
      </c>
      <c r="M50" s="231">
        <v>2.401E-2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1995.1</v>
      </c>
      <c r="D51" s="232">
        <v>2003.6333333333332</v>
      </c>
      <c r="E51" s="232">
        <v>1977.4666666666665</v>
      </c>
      <c r="F51" s="232">
        <v>1959.8333333333333</v>
      </c>
      <c r="G51" s="232">
        <v>1933.6666666666665</v>
      </c>
      <c r="H51" s="232">
        <v>2021.2666666666664</v>
      </c>
      <c r="I51" s="232">
        <v>2047.4333333333334</v>
      </c>
      <c r="J51" s="232">
        <v>2065.0666666666666</v>
      </c>
      <c r="K51" s="231">
        <v>2029.8</v>
      </c>
      <c r="L51" s="231">
        <v>1986</v>
      </c>
      <c r="M51" s="231">
        <v>3.64608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7431.45</v>
      </c>
      <c r="D52" s="232">
        <v>7520.3</v>
      </c>
      <c r="E52" s="232">
        <v>7261.6500000000005</v>
      </c>
      <c r="F52" s="232">
        <v>7091.85</v>
      </c>
      <c r="G52" s="232">
        <v>6833.2000000000007</v>
      </c>
      <c r="H52" s="232">
        <v>7690.1</v>
      </c>
      <c r="I52" s="232">
        <v>7948.75</v>
      </c>
      <c r="J52" s="232">
        <v>8118.55</v>
      </c>
      <c r="K52" s="231">
        <v>7778.95</v>
      </c>
      <c r="L52" s="231">
        <v>7350.5</v>
      </c>
      <c r="M52" s="231">
        <v>1.4665699999999999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444.7</v>
      </c>
      <c r="D53" s="232">
        <v>445.45</v>
      </c>
      <c r="E53" s="232">
        <v>442.25</v>
      </c>
      <c r="F53" s="232">
        <v>439.8</v>
      </c>
      <c r="G53" s="232">
        <v>436.6</v>
      </c>
      <c r="H53" s="232">
        <v>447.9</v>
      </c>
      <c r="I53" s="232">
        <v>451.09999999999991</v>
      </c>
      <c r="J53" s="232">
        <v>453.54999999999995</v>
      </c>
      <c r="K53" s="231">
        <v>448.65</v>
      </c>
      <c r="L53" s="231">
        <v>443</v>
      </c>
      <c r="M53" s="231">
        <v>8.2799200000000006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386.4</v>
      </c>
      <c r="D54" s="232">
        <v>386.0333333333333</v>
      </c>
      <c r="E54" s="232">
        <v>383.36666666666662</v>
      </c>
      <c r="F54" s="232">
        <v>380.33333333333331</v>
      </c>
      <c r="G54" s="232">
        <v>377.66666666666663</v>
      </c>
      <c r="H54" s="232">
        <v>389.06666666666661</v>
      </c>
      <c r="I54" s="232">
        <v>391.73333333333335</v>
      </c>
      <c r="J54" s="232">
        <v>394.76666666666659</v>
      </c>
      <c r="K54" s="231">
        <v>388.7</v>
      </c>
      <c r="L54" s="231">
        <v>383</v>
      </c>
      <c r="M54" s="231">
        <v>0.62763000000000002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3513.75</v>
      </c>
      <c r="D55" s="232">
        <v>3534.5833333333335</v>
      </c>
      <c r="E55" s="232">
        <v>3489.166666666667</v>
      </c>
      <c r="F55" s="232">
        <v>3464.5833333333335</v>
      </c>
      <c r="G55" s="232">
        <v>3419.166666666667</v>
      </c>
      <c r="H55" s="232">
        <v>3559.166666666667</v>
      </c>
      <c r="I55" s="232">
        <v>3604.5833333333339</v>
      </c>
      <c r="J55" s="232">
        <v>3629.166666666667</v>
      </c>
      <c r="K55" s="231">
        <v>3580</v>
      </c>
      <c r="L55" s="231">
        <v>3510</v>
      </c>
      <c r="M55" s="231">
        <v>5.2263500000000001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930.55</v>
      </c>
      <c r="D56" s="232">
        <v>930.01666666666677</v>
      </c>
      <c r="E56" s="232">
        <v>925.18333333333351</v>
      </c>
      <c r="F56" s="232">
        <v>919.81666666666672</v>
      </c>
      <c r="G56" s="232">
        <v>914.98333333333346</v>
      </c>
      <c r="H56" s="232">
        <v>935.38333333333355</v>
      </c>
      <c r="I56" s="232">
        <v>940.21666666666681</v>
      </c>
      <c r="J56" s="232">
        <v>945.5833333333336</v>
      </c>
      <c r="K56" s="231">
        <v>934.85</v>
      </c>
      <c r="L56" s="231">
        <v>924.65</v>
      </c>
      <c r="M56" s="231">
        <v>45.113599999999998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2609.1999999999998</v>
      </c>
      <c r="D57" s="232">
        <v>2616.4</v>
      </c>
      <c r="E57" s="232">
        <v>2592.8000000000002</v>
      </c>
      <c r="F57" s="232">
        <v>2576.4</v>
      </c>
      <c r="G57" s="232">
        <v>2552.8000000000002</v>
      </c>
      <c r="H57" s="232">
        <v>2632.8</v>
      </c>
      <c r="I57" s="232">
        <v>2656.3999999999996</v>
      </c>
      <c r="J57" s="232">
        <v>2672.8</v>
      </c>
      <c r="K57" s="231">
        <v>2640</v>
      </c>
      <c r="L57" s="231">
        <v>2600</v>
      </c>
      <c r="M57" s="231">
        <v>0.20238999999999999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521.4</v>
      </c>
      <c r="D58" s="232">
        <v>523.06666666666661</v>
      </c>
      <c r="E58" s="232">
        <v>518.33333333333326</v>
      </c>
      <c r="F58" s="232">
        <v>515.26666666666665</v>
      </c>
      <c r="G58" s="232">
        <v>510.5333333333333</v>
      </c>
      <c r="H58" s="232">
        <v>526.13333333333321</v>
      </c>
      <c r="I58" s="232">
        <v>530.86666666666656</v>
      </c>
      <c r="J58" s="232">
        <v>533.93333333333317</v>
      </c>
      <c r="K58" s="231">
        <v>527.79999999999995</v>
      </c>
      <c r="L58" s="231">
        <v>520</v>
      </c>
      <c r="M58" s="231">
        <v>2.6541899999999998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3572.75</v>
      </c>
      <c r="D59" s="232">
        <v>3570.2000000000003</v>
      </c>
      <c r="E59" s="232">
        <v>3553.8000000000006</v>
      </c>
      <c r="F59" s="232">
        <v>3534.8500000000004</v>
      </c>
      <c r="G59" s="232">
        <v>3518.4500000000007</v>
      </c>
      <c r="H59" s="232">
        <v>3589.1500000000005</v>
      </c>
      <c r="I59" s="232">
        <v>3605.55</v>
      </c>
      <c r="J59" s="232">
        <v>3624.5000000000005</v>
      </c>
      <c r="K59" s="231">
        <v>3586.6</v>
      </c>
      <c r="L59" s="231">
        <v>3551.25</v>
      </c>
      <c r="M59" s="231">
        <v>1.91361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1135.6500000000001</v>
      </c>
      <c r="D60" s="232">
        <v>1138.8333333333333</v>
      </c>
      <c r="E60" s="232">
        <v>1127.8166666666666</v>
      </c>
      <c r="F60" s="232">
        <v>1119.9833333333333</v>
      </c>
      <c r="G60" s="232">
        <v>1108.9666666666667</v>
      </c>
      <c r="H60" s="232">
        <v>1146.6666666666665</v>
      </c>
      <c r="I60" s="232">
        <v>1157.6833333333334</v>
      </c>
      <c r="J60" s="232">
        <v>1165.5166666666664</v>
      </c>
      <c r="K60" s="231">
        <v>1149.8499999999999</v>
      </c>
      <c r="L60" s="231">
        <v>1131</v>
      </c>
      <c r="M60" s="231">
        <v>0.13946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5860.4</v>
      </c>
      <c r="D61" s="232">
        <v>5905.7833333333328</v>
      </c>
      <c r="E61" s="232">
        <v>5791.8166666666657</v>
      </c>
      <c r="F61" s="232">
        <v>5723.2333333333327</v>
      </c>
      <c r="G61" s="232">
        <v>5609.2666666666655</v>
      </c>
      <c r="H61" s="232">
        <v>5974.3666666666659</v>
      </c>
      <c r="I61" s="232">
        <v>6088.333333333333</v>
      </c>
      <c r="J61" s="232">
        <v>6156.9166666666661</v>
      </c>
      <c r="K61" s="231">
        <v>6019.75</v>
      </c>
      <c r="L61" s="231">
        <v>5837.2</v>
      </c>
      <c r="M61" s="231">
        <v>8.3308999999999997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1333.2</v>
      </c>
      <c r="D62" s="232">
        <v>1340.4666666666669</v>
      </c>
      <c r="E62" s="232">
        <v>1319.2833333333338</v>
      </c>
      <c r="F62" s="232">
        <v>1305.3666666666668</v>
      </c>
      <c r="G62" s="232">
        <v>1284.1833333333336</v>
      </c>
      <c r="H62" s="232">
        <v>1354.3833333333339</v>
      </c>
      <c r="I62" s="232">
        <v>1375.5666666666668</v>
      </c>
      <c r="J62" s="232">
        <v>1389.483333333334</v>
      </c>
      <c r="K62" s="231">
        <v>1361.65</v>
      </c>
      <c r="L62" s="231">
        <v>1326.55</v>
      </c>
      <c r="M62" s="231">
        <v>20.916119999999999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5581.15</v>
      </c>
      <c r="D63" s="232">
        <v>5606.7666666666664</v>
      </c>
      <c r="E63" s="232">
        <v>5534.5333333333328</v>
      </c>
      <c r="F63" s="232">
        <v>5487.9166666666661</v>
      </c>
      <c r="G63" s="232">
        <v>5415.6833333333325</v>
      </c>
      <c r="H63" s="232">
        <v>5653.3833333333332</v>
      </c>
      <c r="I63" s="232">
        <v>5725.6166666666668</v>
      </c>
      <c r="J63" s="232">
        <v>5772.2333333333336</v>
      </c>
      <c r="K63" s="231">
        <v>5679</v>
      </c>
      <c r="L63" s="231">
        <v>5560.15</v>
      </c>
      <c r="M63" s="231">
        <v>0.34072000000000002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2380.4499999999998</v>
      </c>
      <c r="D64" s="232">
        <v>2395.1666666666665</v>
      </c>
      <c r="E64" s="232">
        <v>2359.4333333333329</v>
      </c>
      <c r="F64" s="232">
        <v>2338.4166666666665</v>
      </c>
      <c r="G64" s="232">
        <v>2302.6833333333329</v>
      </c>
      <c r="H64" s="232">
        <v>2416.1833333333329</v>
      </c>
      <c r="I64" s="232">
        <v>2451.9166666666665</v>
      </c>
      <c r="J64" s="232">
        <v>2472.9333333333329</v>
      </c>
      <c r="K64" s="231">
        <v>2430.9</v>
      </c>
      <c r="L64" s="231">
        <v>2374.15</v>
      </c>
      <c r="M64" s="231">
        <v>0.45283000000000001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2225.35</v>
      </c>
      <c r="D65" s="232">
        <v>2222.4500000000003</v>
      </c>
      <c r="E65" s="232">
        <v>2209.9000000000005</v>
      </c>
      <c r="F65" s="232">
        <v>2194.4500000000003</v>
      </c>
      <c r="G65" s="232">
        <v>2181.9000000000005</v>
      </c>
      <c r="H65" s="232">
        <v>2237.9000000000005</v>
      </c>
      <c r="I65" s="232">
        <v>2250.4500000000007</v>
      </c>
      <c r="J65" s="232">
        <v>2265.9000000000005</v>
      </c>
      <c r="K65" s="231">
        <v>2235</v>
      </c>
      <c r="L65" s="231">
        <v>2207</v>
      </c>
      <c r="M65" s="231">
        <v>0.67098999999999998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389.6</v>
      </c>
      <c r="D66" s="232">
        <v>391.34999999999997</v>
      </c>
      <c r="E66" s="232">
        <v>386.29999999999995</v>
      </c>
      <c r="F66" s="232">
        <v>383</v>
      </c>
      <c r="G66" s="232">
        <v>377.95</v>
      </c>
      <c r="H66" s="232">
        <v>394.64999999999992</v>
      </c>
      <c r="I66" s="232">
        <v>399.7</v>
      </c>
      <c r="J66" s="232">
        <v>402.99999999999989</v>
      </c>
      <c r="K66" s="231">
        <v>396.4</v>
      </c>
      <c r="L66" s="231">
        <v>388.05</v>
      </c>
      <c r="M66" s="231">
        <v>8.5897199999999998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237.15</v>
      </c>
      <c r="D67" s="232">
        <v>237.15</v>
      </c>
      <c r="E67" s="232">
        <v>232.5</v>
      </c>
      <c r="F67" s="232">
        <v>227.85</v>
      </c>
      <c r="G67" s="232">
        <v>223.2</v>
      </c>
      <c r="H67" s="232">
        <v>241.8</v>
      </c>
      <c r="I67" s="232">
        <v>246.45000000000005</v>
      </c>
      <c r="J67" s="232">
        <v>251.10000000000002</v>
      </c>
      <c r="K67" s="231">
        <v>241.8</v>
      </c>
      <c r="L67" s="231">
        <v>232.5</v>
      </c>
      <c r="M67" s="231">
        <v>70.488650000000007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179.35</v>
      </c>
      <c r="D68" s="232">
        <v>179.65</v>
      </c>
      <c r="E68" s="232">
        <v>177.5</v>
      </c>
      <c r="F68" s="232">
        <v>175.65</v>
      </c>
      <c r="G68" s="232">
        <v>173.5</v>
      </c>
      <c r="H68" s="232">
        <v>181.5</v>
      </c>
      <c r="I68" s="232">
        <v>183.65000000000003</v>
      </c>
      <c r="J68" s="232">
        <v>185.5</v>
      </c>
      <c r="K68" s="231">
        <v>181.8</v>
      </c>
      <c r="L68" s="231">
        <v>177.8</v>
      </c>
      <c r="M68" s="231">
        <v>206.20881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90.2</v>
      </c>
      <c r="D69" s="232">
        <v>90.350000000000009</v>
      </c>
      <c r="E69" s="232">
        <v>89.500000000000014</v>
      </c>
      <c r="F69" s="232">
        <v>88.800000000000011</v>
      </c>
      <c r="G69" s="232">
        <v>87.950000000000017</v>
      </c>
      <c r="H69" s="232">
        <v>91.050000000000011</v>
      </c>
      <c r="I69" s="232">
        <v>91.9</v>
      </c>
      <c r="J69" s="232">
        <v>92.600000000000009</v>
      </c>
      <c r="K69" s="231">
        <v>91.2</v>
      </c>
      <c r="L69" s="231">
        <v>89.65</v>
      </c>
      <c r="M69" s="231">
        <v>162.44436999999999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31.3</v>
      </c>
      <c r="D70" s="232">
        <v>31.400000000000002</v>
      </c>
      <c r="E70" s="232">
        <v>30.900000000000006</v>
      </c>
      <c r="F70" s="232">
        <v>30.500000000000004</v>
      </c>
      <c r="G70" s="232">
        <v>30.000000000000007</v>
      </c>
      <c r="H70" s="232">
        <v>31.800000000000004</v>
      </c>
      <c r="I70" s="232">
        <v>32.299999999999997</v>
      </c>
      <c r="J70" s="232">
        <v>32.700000000000003</v>
      </c>
      <c r="K70" s="231">
        <v>31.9</v>
      </c>
      <c r="L70" s="231">
        <v>31</v>
      </c>
      <c r="M70" s="231">
        <v>221.27069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1565.95</v>
      </c>
      <c r="D71" s="232">
        <v>1572.8</v>
      </c>
      <c r="E71" s="232">
        <v>1554.6499999999999</v>
      </c>
      <c r="F71" s="232">
        <v>1543.35</v>
      </c>
      <c r="G71" s="232">
        <v>1525.1999999999998</v>
      </c>
      <c r="H71" s="232">
        <v>1584.1</v>
      </c>
      <c r="I71" s="232">
        <v>1602.25</v>
      </c>
      <c r="J71" s="232">
        <v>1613.55</v>
      </c>
      <c r="K71" s="231">
        <v>1590.95</v>
      </c>
      <c r="L71" s="231">
        <v>1561.5</v>
      </c>
      <c r="M71" s="231">
        <v>1.63504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4629.55</v>
      </c>
      <c r="D72" s="232">
        <v>4650.2666666666673</v>
      </c>
      <c r="E72" s="232">
        <v>4599.383333333335</v>
      </c>
      <c r="F72" s="232">
        <v>4569.2166666666681</v>
      </c>
      <c r="G72" s="232">
        <v>4518.3333333333358</v>
      </c>
      <c r="H72" s="232">
        <v>4680.4333333333343</v>
      </c>
      <c r="I72" s="232">
        <v>4731.3166666666675</v>
      </c>
      <c r="J72" s="232">
        <v>4761.4833333333336</v>
      </c>
      <c r="K72" s="231">
        <v>4701.1499999999996</v>
      </c>
      <c r="L72" s="231">
        <v>4620.1000000000004</v>
      </c>
      <c r="M72" s="231">
        <v>4.2770000000000002E-2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557.15</v>
      </c>
      <c r="D73" s="232">
        <v>558.63333333333333</v>
      </c>
      <c r="E73" s="232">
        <v>551.76666666666665</v>
      </c>
      <c r="F73" s="232">
        <v>546.38333333333333</v>
      </c>
      <c r="G73" s="232">
        <v>539.51666666666665</v>
      </c>
      <c r="H73" s="232">
        <v>564.01666666666665</v>
      </c>
      <c r="I73" s="232">
        <v>570.88333333333321</v>
      </c>
      <c r="J73" s="232">
        <v>576.26666666666665</v>
      </c>
      <c r="K73" s="231">
        <v>565.5</v>
      </c>
      <c r="L73" s="231">
        <v>553.25</v>
      </c>
      <c r="M73" s="231">
        <v>8.4251799999999992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935.4</v>
      </c>
      <c r="D74" s="232">
        <v>933.96666666666658</v>
      </c>
      <c r="E74" s="232">
        <v>921.48333333333312</v>
      </c>
      <c r="F74" s="232">
        <v>907.56666666666649</v>
      </c>
      <c r="G74" s="232">
        <v>895.08333333333303</v>
      </c>
      <c r="H74" s="232">
        <v>947.88333333333321</v>
      </c>
      <c r="I74" s="232">
        <v>960.36666666666656</v>
      </c>
      <c r="J74" s="232">
        <v>974.2833333333333</v>
      </c>
      <c r="K74" s="231">
        <v>946.45</v>
      </c>
      <c r="L74" s="231">
        <v>920.05</v>
      </c>
      <c r="M74" s="231">
        <v>4.1311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101.8</v>
      </c>
      <c r="D75" s="232">
        <v>102.26666666666665</v>
      </c>
      <c r="E75" s="232">
        <v>101.1333333333333</v>
      </c>
      <c r="F75" s="232">
        <v>100.46666666666664</v>
      </c>
      <c r="G75" s="232">
        <v>99.333333333333286</v>
      </c>
      <c r="H75" s="232">
        <v>102.93333333333331</v>
      </c>
      <c r="I75" s="232">
        <v>104.06666666666666</v>
      </c>
      <c r="J75" s="232">
        <v>104.73333333333332</v>
      </c>
      <c r="K75" s="231">
        <v>103.4</v>
      </c>
      <c r="L75" s="231">
        <v>101.6</v>
      </c>
      <c r="M75" s="231">
        <v>79.126999999999995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861.35</v>
      </c>
      <c r="D76" s="232">
        <v>867.9</v>
      </c>
      <c r="E76" s="232">
        <v>853.44999999999993</v>
      </c>
      <c r="F76" s="232">
        <v>845.55</v>
      </c>
      <c r="G76" s="232">
        <v>831.09999999999991</v>
      </c>
      <c r="H76" s="232">
        <v>875.8</v>
      </c>
      <c r="I76" s="232">
        <v>890.25</v>
      </c>
      <c r="J76" s="232">
        <v>898.15</v>
      </c>
      <c r="K76" s="231">
        <v>882.35</v>
      </c>
      <c r="L76" s="231">
        <v>860</v>
      </c>
      <c r="M76" s="231">
        <v>9.5648800000000005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80.8</v>
      </c>
      <c r="D77" s="232">
        <v>81.483333333333334</v>
      </c>
      <c r="E77" s="232">
        <v>79.616666666666674</v>
      </c>
      <c r="F77" s="232">
        <v>78.433333333333337</v>
      </c>
      <c r="G77" s="232">
        <v>76.566666666666677</v>
      </c>
      <c r="H77" s="232">
        <v>82.666666666666671</v>
      </c>
      <c r="I77" s="232">
        <v>84.533333333333317</v>
      </c>
      <c r="J77" s="232">
        <v>85.716666666666669</v>
      </c>
      <c r="K77" s="231">
        <v>83.35</v>
      </c>
      <c r="L77" s="231">
        <v>80.3</v>
      </c>
      <c r="M77" s="231">
        <v>341.88776999999999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346.35</v>
      </c>
      <c r="D78" s="232">
        <v>347.63333333333338</v>
      </c>
      <c r="E78" s="232">
        <v>344.26666666666677</v>
      </c>
      <c r="F78" s="232">
        <v>342.18333333333339</v>
      </c>
      <c r="G78" s="232">
        <v>338.81666666666678</v>
      </c>
      <c r="H78" s="232">
        <v>349.71666666666675</v>
      </c>
      <c r="I78" s="232">
        <v>353.08333333333343</v>
      </c>
      <c r="J78" s="232">
        <v>355.16666666666674</v>
      </c>
      <c r="K78" s="231">
        <v>351</v>
      </c>
      <c r="L78" s="231">
        <v>345.55</v>
      </c>
      <c r="M78" s="231">
        <v>19.967749999999999</v>
      </c>
      <c r="N78" s="1"/>
      <c r="O78" s="1"/>
    </row>
    <row r="79" spans="1:15" ht="12.75" customHeight="1">
      <c r="A79" s="30">
        <v>69</v>
      </c>
      <c r="B79" s="217" t="s">
        <v>853</v>
      </c>
      <c r="C79" s="231">
        <v>9418.5</v>
      </c>
      <c r="D79" s="232">
        <v>9426.9833333333336</v>
      </c>
      <c r="E79" s="232">
        <v>9393.5166666666664</v>
      </c>
      <c r="F79" s="232">
        <v>9368.5333333333328</v>
      </c>
      <c r="G79" s="232">
        <v>9335.0666666666657</v>
      </c>
      <c r="H79" s="232">
        <v>9451.9666666666672</v>
      </c>
      <c r="I79" s="232">
        <v>9485.4333333333343</v>
      </c>
      <c r="J79" s="232">
        <v>9510.4166666666679</v>
      </c>
      <c r="K79" s="231">
        <v>9460.4500000000007</v>
      </c>
      <c r="L79" s="231">
        <v>9402</v>
      </c>
      <c r="M79" s="231">
        <v>4.5100000000000001E-3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764.45</v>
      </c>
      <c r="D80" s="232">
        <v>766.20000000000016</v>
      </c>
      <c r="E80" s="232">
        <v>756.5500000000003</v>
      </c>
      <c r="F80" s="232">
        <v>748.65000000000009</v>
      </c>
      <c r="G80" s="232">
        <v>739.00000000000023</v>
      </c>
      <c r="H80" s="232">
        <v>774.10000000000036</v>
      </c>
      <c r="I80" s="232">
        <v>783.75000000000023</v>
      </c>
      <c r="J80" s="232">
        <v>791.65000000000043</v>
      </c>
      <c r="K80" s="231">
        <v>775.85</v>
      </c>
      <c r="L80" s="231">
        <v>758.3</v>
      </c>
      <c r="M80" s="231">
        <v>62.897179999999999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244.95</v>
      </c>
      <c r="D81" s="232">
        <v>246.6</v>
      </c>
      <c r="E81" s="232">
        <v>242.79999999999998</v>
      </c>
      <c r="F81" s="232">
        <v>240.64999999999998</v>
      </c>
      <c r="G81" s="232">
        <v>236.84999999999997</v>
      </c>
      <c r="H81" s="232">
        <v>248.75</v>
      </c>
      <c r="I81" s="232">
        <v>252.55</v>
      </c>
      <c r="J81" s="232">
        <v>254.70000000000002</v>
      </c>
      <c r="K81" s="231">
        <v>250.4</v>
      </c>
      <c r="L81" s="231">
        <v>244.45</v>
      </c>
      <c r="M81" s="231">
        <v>12.258430000000001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951.65</v>
      </c>
      <c r="D82" s="232">
        <v>959.23333333333323</v>
      </c>
      <c r="E82" s="232">
        <v>941.51666666666642</v>
      </c>
      <c r="F82" s="232">
        <v>931.38333333333321</v>
      </c>
      <c r="G82" s="232">
        <v>913.6666666666664</v>
      </c>
      <c r="H82" s="232">
        <v>969.36666666666645</v>
      </c>
      <c r="I82" s="232">
        <v>987.08333333333337</v>
      </c>
      <c r="J82" s="232">
        <v>997.21666666666647</v>
      </c>
      <c r="K82" s="231">
        <v>976.95</v>
      </c>
      <c r="L82" s="231">
        <v>949.1</v>
      </c>
      <c r="M82" s="231">
        <v>0.32994000000000001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291.7</v>
      </c>
      <c r="D83" s="232">
        <v>293.85000000000002</v>
      </c>
      <c r="E83" s="232">
        <v>288.95000000000005</v>
      </c>
      <c r="F83" s="232">
        <v>286.20000000000005</v>
      </c>
      <c r="G83" s="232">
        <v>281.30000000000007</v>
      </c>
      <c r="H83" s="232">
        <v>296.60000000000002</v>
      </c>
      <c r="I83" s="232">
        <v>301.5</v>
      </c>
      <c r="J83" s="232">
        <v>304.25</v>
      </c>
      <c r="K83" s="231">
        <v>298.75</v>
      </c>
      <c r="L83" s="231">
        <v>291.10000000000002</v>
      </c>
      <c r="M83" s="231">
        <v>8.7803299999999993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7118.7</v>
      </c>
      <c r="D84" s="232">
        <v>7139.5666666666666</v>
      </c>
      <c r="E84" s="232">
        <v>7079.1333333333332</v>
      </c>
      <c r="F84" s="232">
        <v>7039.5666666666666</v>
      </c>
      <c r="G84" s="232">
        <v>6979.1333333333332</v>
      </c>
      <c r="H84" s="232">
        <v>7179.1333333333332</v>
      </c>
      <c r="I84" s="232">
        <v>7239.5666666666657</v>
      </c>
      <c r="J84" s="232">
        <v>7279.1333333333332</v>
      </c>
      <c r="K84" s="231">
        <v>7200</v>
      </c>
      <c r="L84" s="231">
        <v>7100</v>
      </c>
      <c r="M84" s="231">
        <v>5.3150000000000003E-2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1216.5</v>
      </c>
      <c r="D85" s="232">
        <v>1227.2333333333333</v>
      </c>
      <c r="E85" s="232">
        <v>1200.2666666666667</v>
      </c>
      <c r="F85" s="232">
        <v>1184.0333333333333</v>
      </c>
      <c r="G85" s="232">
        <v>1157.0666666666666</v>
      </c>
      <c r="H85" s="232">
        <v>1243.4666666666667</v>
      </c>
      <c r="I85" s="232">
        <v>1270.4333333333334</v>
      </c>
      <c r="J85" s="232">
        <v>1286.6666666666667</v>
      </c>
      <c r="K85" s="231">
        <v>1254.2</v>
      </c>
      <c r="L85" s="231">
        <v>1211</v>
      </c>
      <c r="M85" s="231">
        <v>0.32190999999999997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900.25</v>
      </c>
      <c r="D86" s="232">
        <v>906.51666666666677</v>
      </c>
      <c r="E86" s="232">
        <v>891.03333333333353</v>
      </c>
      <c r="F86" s="232">
        <v>881.81666666666672</v>
      </c>
      <c r="G86" s="232">
        <v>866.33333333333348</v>
      </c>
      <c r="H86" s="232">
        <v>915.73333333333358</v>
      </c>
      <c r="I86" s="232">
        <v>931.21666666666692</v>
      </c>
      <c r="J86" s="232">
        <v>940.43333333333362</v>
      </c>
      <c r="K86" s="231">
        <v>922</v>
      </c>
      <c r="L86" s="231">
        <v>897.3</v>
      </c>
      <c r="M86" s="231">
        <v>0.25202999999999998</v>
      </c>
      <c r="N86" s="1"/>
      <c r="O86" s="1"/>
    </row>
    <row r="87" spans="1:15" ht="12.75" customHeight="1">
      <c r="A87" s="30">
        <v>77</v>
      </c>
      <c r="B87" s="217" t="s">
        <v>812</v>
      </c>
      <c r="C87" s="231">
        <v>485.4</v>
      </c>
      <c r="D87" s="232">
        <v>487.01666666666665</v>
      </c>
      <c r="E87" s="232">
        <v>482.08333333333331</v>
      </c>
      <c r="F87" s="232">
        <v>478.76666666666665</v>
      </c>
      <c r="G87" s="232">
        <v>473.83333333333331</v>
      </c>
      <c r="H87" s="232">
        <v>490.33333333333331</v>
      </c>
      <c r="I87" s="232">
        <v>495.26666666666671</v>
      </c>
      <c r="J87" s="232">
        <v>498.58333333333331</v>
      </c>
      <c r="K87" s="231">
        <v>491.95</v>
      </c>
      <c r="L87" s="231">
        <v>483.7</v>
      </c>
      <c r="M87" s="231">
        <v>0.58425000000000005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16954.55</v>
      </c>
      <c r="D88" s="232">
        <v>16968.733333333334</v>
      </c>
      <c r="E88" s="232">
        <v>16796.766666666666</v>
      </c>
      <c r="F88" s="232">
        <v>16638.983333333334</v>
      </c>
      <c r="G88" s="232">
        <v>16467.016666666666</v>
      </c>
      <c r="H88" s="232">
        <v>17126.516666666666</v>
      </c>
      <c r="I88" s="232">
        <v>17298.483333333334</v>
      </c>
      <c r="J88" s="232">
        <v>17456.266666666666</v>
      </c>
      <c r="K88" s="231">
        <v>17140.7</v>
      </c>
      <c r="L88" s="231">
        <v>16810.95</v>
      </c>
      <c r="M88" s="231">
        <v>0.13266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455.05</v>
      </c>
      <c r="D89" s="232">
        <v>454.5</v>
      </c>
      <c r="E89" s="232">
        <v>449.6</v>
      </c>
      <c r="F89" s="232">
        <v>444.15000000000003</v>
      </c>
      <c r="G89" s="232">
        <v>439.25000000000006</v>
      </c>
      <c r="H89" s="232">
        <v>459.95</v>
      </c>
      <c r="I89" s="232">
        <v>464.84999999999997</v>
      </c>
      <c r="J89" s="232">
        <v>470.29999999999995</v>
      </c>
      <c r="K89" s="231">
        <v>459.4</v>
      </c>
      <c r="L89" s="231">
        <v>449.05</v>
      </c>
      <c r="M89" s="231">
        <v>0.7641</v>
      </c>
      <c r="N89" s="1"/>
      <c r="O89" s="1"/>
    </row>
    <row r="90" spans="1:15" ht="12.75" customHeight="1">
      <c r="A90" s="30">
        <v>80</v>
      </c>
      <c r="B90" s="217" t="s">
        <v>813</v>
      </c>
      <c r="C90" s="231">
        <v>27.9</v>
      </c>
      <c r="D90" s="232">
        <v>27.983333333333334</v>
      </c>
      <c r="E90" s="232">
        <v>27.666666666666668</v>
      </c>
      <c r="F90" s="232">
        <v>27.433333333333334</v>
      </c>
      <c r="G90" s="232">
        <v>27.116666666666667</v>
      </c>
      <c r="H90" s="232">
        <v>28.216666666666669</v>
      </c>
      <c r="I90" s="232">
        <v>28.533333333333331</v>
      </c>
      <c r="J90" s="232">
        <v>28.766666666666669</v>
      </c>
      <c r="K90" s="231">
        <v>28.3</v>
      </c>
      <c r="L90" s="231">
        <v>27.75</v>
      </c>
      <c r="M90" s="231">
        <v>57.794580000000003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4318.95</v>
      </c>
      <c r="D91" s="232">
        <v>4331.2666666666673</v>
      </c>
      <c r="E91" s="232">
        <v>4300.5333333333347</v>
      </c>
      <c r="F91" s="232">
        <v>4282.1166666666677</v>
      </c>
      <c r="G91" s="232">
        <v>4251.383333333335</v>
      </c>
      <c r="H91" s="232">
        <v>4349.6833333333343</v>
      </c>
      <c r="I91" s="232">
        <v>4380.4166666666661</v>
      </c>
      <c r="J91" s="232">
        <v>4398.8333333333339</v>
      </c>
      <c r="K91" s="231">
        <v>4362</v>
      </c>
      <c r="L91" s="231">
        <v>4312.8500000000004</v>
      </c>
      <c r="M91" s="231">
        <v>1.5448599999999999</v>
      </c>
      <c r="N91" s="1"/>
      <c r="O91" s="1"/>
    </row>
    <row r="92" spans="1:15" ht="12.75" customHeight="1">
      <c r="A92" s="30">
        <v>82</v>
      </c>
      <c r="B92" s="217" t="s">
        <v>814</v>
      </c>
      <c r="C92" s="231">
        <v>1105.9000000000001</v>
      </c>
      <c r="D92" s="232">
        <v>1105.9666666666667</v>
      </c>
      <c r="E92" s="232">
        <v>1087.9333333333334</v>
      </c>
      <c r="F92" s="232">
        <v>1069.9666666666667</v>
      </c>
      <c r="G92" s="232">
        <v>1051.9333333333334</v>
      </c>
      <c r="H92" s="232">
        <v>1123.9333333333334</v>
      </c>
      <c r="I92" s="232">
        <v>1141.9666666666667</v>
      </c>
      <c r="J92" s="232">
        <v>1159.9333333333334</v>
      </c>
      <c r="K92" s="231">
        <v>1124</v>
      </c>
      <c r="L92" s="231">
        <v>1088</v>
      </c>
      <c r="M92" s="231">
        <v>1.5466899999999999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532.04999999999995</v>
      </c>
      <c r="D93" s="232">
        <v>530.85</v>
      </c>
      <c r="E93" s="232">
        <v>523.25</v>
      </c>
      <c r="F93" s="232">
        <v>514.44999999999993</v>
      </c>
      <c r="G93" s="232">
        <v>506.84999999999991</v>
      </c>
      <c r="H93" s="232">
        <v>539.65000000000009</v>
      </c>
      <c r="I93" s="232">
        <v>547.25000000000023</v>
      </c>
      <c r="J93" s="232">
        <v>556.05000000000018</v>
      </c>
      <c r="K93" s="231">
        <v>538.45000000000005</v>
      </c>
      <c r="L93" s="231">
        <v>522.04999999999995</v>
      </c>
      <c r="M93" s="231">
        <v>4.1483600000000003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73.8</v>
      </c>
      <c r="D94" s="232">
        <v>74.066666666666663</v>
      </c>
      <c r="E94" s="232">
        <v>72.98333333333332</v>
      </c>
      <c r="F94" s="232">
        <v>72.166666666666657</v>
      </c>
      <c r="G94" s="232">
        <v>71.083333333333314</v>
      </c>
      <c r="H94" s="232">
        <v>74.883333333333326</v>
      </c>
      <c r="I94" s="232">
        <v>75.966666666666669</v>
      </c>
      <c r="J94" s="232">
        <v>76.783333333333331</v>
      </c>
      <c r="K94" s="231">
        <v>75.150000000000006</v>
      </c>
      <c r="L94" s="231">
        <v>73.25</v>
      </c>
      <c r="M94" s="231">
        <v>15.90255</v>
      </c>
      <c r="N94" s="1"/>
      <c r="O94" s="1"/>
    </row>
    <row r="95" spans="1:15" ht="12.75" customHeight="1">
      <c r="A95" s="30">
        <v>85</v>
      </c>
      <c r="B95" s="217" t="s">
        <v>772</v>
      </c>
      <c r="C95" s="231">
        <v>312.75</v>
      </c>
      <c r="D95" s="232">
        <v>312.63333333333333</v>
      </c>
      <c r="E95" s="232">
        <v>310.21666666666664</v>
      </c>
      <c r="F95" s="232">
        <v>307.68333333333334</v>
      </c>
      <c r="G95" s="232">
        <v>305.26666666666665</v>
      </c>
      <c r="H95" s="232">
        <v>315.16666666666663</v>
      </c>
      <c r="I95" s="232">
        <v>317.58333333333337</v>
      </c>
      <c r="J95" s="232">
        <v>320.11666666666662</v>
      </c>
      <c r="K95" s="231">
        <v>315.05</v>
      </c>
      <c r="L95" s="231">
        <v>310.10000000000002</v>
      </c>
      <c r="M95" s="231">
        <v>27.048549999999999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3002.6</v>
      </c>
      <c r="D96" s="232">
        <v>3000.7999999999997</v>
      </c>
      <c r="E96" s="232">
        <v>2981.7999999999993</v>
      </c>
      <c r="F96" s="232">
        <v>2960.9999999999995</v>
      </c>
      <c r="G96" s="232">
        <v>2941.9999999999991</v>
      </c>
      <c r="H96" s="232">
        <v>3021.5999999999995</v>
      </c>
      <c r="I96" s="232">
        <v>3040.6000000000004</v>
      </c>
      <c r="J96" s="232">
        <v>3061.3999999999996</v>
      </c>
      <c r="K96" s="231">
        <v>3019.8</v>
      </c>
      <c r="L96" s="231">
        <v>2980</v>
      </c>
      <c r="M96" s="231">
        <v>6.5750000000000003E-2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252.75</v>
      </c>
      <c r="D97" s="232">
        <v>252.26666666666665</v>
      </c>
      <c r="E97" s="232">
        <v>249.58333333333331</v>
      </c>
      <c r="F97" s="232">
        <v>246.41666666666666</v>
      </c>
      <c r="G97" s="232">
        <v>243.73333333333332</v>
      </c>
      <c r="H97" s="232">
        <v>255.43333333333331</v>
      </c>
      <c r="I97" s="232">
        <v>258.11666666666667</v>
      </c>
      <c r="J97" s="232">
        <v>261.2833333333333</v>
      </c>
      <c r="K97" s="231">
        <v>254.95</v>
      </c>
      <c r="L97" s="231">
        <v>249.1</v>
      </c>
      <c r="M97" s="231">
        <v>1.9376100000000001</v>
      </c>
      <c r="N97" s="1"/>
      <c r="O97" s="1"/>
    </row>
    <row r="98" spans="1:15" ht="12.75" customHeight="1">
      <c r="A98" s="30">
        <v>88</v>
      </c>
      <c r="B98" s="217" t="s">
        <v>854</v>
      </c>
      <c r="C98" s="231">
        <v>403.05</v>
      </c>
      <c r="D98" s="232">
        <v>404.5</v>
      </c>
      <c r="E98" s="232">
        <v>392.55</v>
      </c>
      <c r="F98" s="232">
        <v>382.05</v>
      </c>
      <c r="G98" s="232">
        <v>370.1</v>
      </c>
      <c r="H98" s="232">
        <v>415</v>
      </c>
      <c r="I98" s="232">
        <v>426.95000000000005</v>
      </c>
      <c r="J98" s="232">
        <v>437.45</v>
      </c>
      <c r="K98" s="231">
        <v>416.45</v>
      </c>
      <c r="L98" s="231">
        <v>394</v>
      </c>
      <c r="M98" s="231">
        <v>9.2311200000000007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521.1</v>
      </c>
      <c r="D99" s="232">
        <v>524.55000000000007</v>
      </c>
      <c r="E99" s="232">
        <v>513.65000000000009</v>
      </c>
      <c r="F99" s="232">
        <v>506.20000000000005</v>
      </c>
      <c r="G99" s="232">
        <v>495.30000000000007</v>
      </c>
      <c r="H99" s="232">
        <v>532.00000000000011</v>
      </c>
      <c r="I99" s="232">
        <v>542.9</v>
      </c>
      <c r="J99" s="232">
        <v>550.35000000000014</v>
      </c>
      <c r="K99" s="231">
        <v>535.45000000000005</v>
      </c>
      <c r="L99" s="231">
        <v>517.1</v>
      </c>
      <c r="M99" s="231">
        <v>8.08127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318.95</v>
      </c>
      <c r="D100" s="232">
        <v>321.11666666666662</v>
      </c>
      <c r="E100" s="232">
        <v>315.88333333333321</v>
      </c>
      <c r="F100" s="232">
        <v>312.81666666666661</v>
      </c>
      <c r="G100" s="232">
        <v>307.5833333333332</v>
      </c>
      <c r="H100" s="232">
        <v>324.18333333333322</v>
      </c>
      <c r="I100" s="232">
        <v>329.41666666666669</v>
      </c>
      <c r="J100" s="232">
        <v>332.48333333333323</v>
      </c>
      <c r="K100" s="231">
        <v>326.35000000000002</v>
      </c>
      <c r="L100" s="231">
        <v>318.05</v>
      </c>
      <c r="M100" s="231">
        <v>67.981430000000003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696.9</v>
      </c>
      <c r="D101" s="232">
        <v>701.06666666666661</v>
      </c>
      <c r="E101" s="232">
        <v>687.08333333333326</v>
      </c>
      <c r="F101" s="232">
        <v>677.26666666666665</v>
      </c>
      <c r="G101" s="232">
        <v>663.2833333333333</v>
      </c>
      <c r="H101" s="232">
        <v>710.88333333333321</v>
      </c>
      <c r="I101" s="232">
        <v>724.86666666666656</v>
      </c>
      <c r="J101" s="232">
        <v>734.68333333333317</v>
      </c>
      <c r="K101" s="231">
        <v>715.05</v>
      </c>
      <c r="L101" s="231">
        <v>691.25</v>
      </c>
      <c r="M101" s="231">
        <v>0.39898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774.25</v>
      </c>
      <c r="D102" s="232">
        <v>781.41666666666663</v>
      </c>
      <c r="E102" s="232">
        <v>761.83333333333326</v>
      </c>
      <c r="F102" s="232">
        <v>749.41666666666663</v>
      </c>
      <c r="G102" s="232">
        <v>729.83333333333326</v>
      </c>
      <c r="H102" s="232">
        <v>793.83333333333326</v>
      </c>
      <c r="I102" s="232">
        <v>813.41666666666652</v>
      </c>
      <c r="J102" s="232">
        <v>825.83333333333326</v>
      </c>
      <c r="K102" s="231">
        <v>801</v>
      </c>
      <c r="L102" s="231">
        <v>769</v>
      </c>
      <c r="M102" s="231">
        <v>2.7779699999999998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908.15</v>
      </c>
      <c r="D103" s="232">
        <v>921.5</v>
      </c>
      <c r="E103" s="232">
        <v>890.65</v>
      </c>
      <c r="F103" s="232">
        <v>873.15</v>
      </c>
      <c r="G103" s="232">
        <v>842.3</v>
      </c>
      <c r="H103" s="232">
        <v>939</v>
      </c>
      <c r="I103" s="232">
        <v>969.84999999999991</v>
      </c>
      <c r="J103" s="232">
        <v>987.35</v>
      </c>
      <c r="K103" s="231">
        <v>952.35</v>
      </c>
      <c r="L103" s="231">
        <v>904</v>
      </c>
      <c r="M103" s="231">
        <v>0.70215000000000005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120.25</v>
      </c>
      <c r="D104" s="232">
        <v>120.64999999999999</v>
      </c>
      <c r="E104" s="232">
        <v>119.69999999999999</v>
      </c>
      <c r="F104" s="232">
        <v>119.14999999999999</v>
      </c>
      <c r="G104" s="232">
        <v>118.19999999999999</v>
      </c>
      <c r="H104" s="232">
        <v>121.19999999999999</v>
      </c>
      <c r="I104" s="232">
        <v>122.15</v>
      </c>
      <c r="J104" s="232">
        <v>122.69999999999999</v>
      </c>
      <c r="K104" s="231">
        <v>121.6</v>
      </c>
      <c r="L104" s="231">
        <v>120.1</v>
      </c>
      <c r="M104" s="231">
        <v>2.5304199999999999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1614.1</v>
      </c>
      <c r="D105" s="232">
        <v>1618.6833333333334</v>
      </c>
      <c r="E105" s="232">
        <v>1605.4166666666667</v>
      </c>
      <c r="F105" s="232">
        <v>1596.7333333333333</v>
      </c>
      <c r="G105" s="232">
        <v>1583.4666666666667</v>
      </c>
      <c r="H105" s="232">
        <v>1627.3666666666668</v>
      </c>
      <c r="I105" s="232">
        <v>1640.6333333333332</v>
      </c>
      <c r="J105" s="232">
        <v>1649.3166666666668</v>
      </c>
      <c r="K105" s="231">
        <v>1631.95</v>
      </c>
      <c r="L105" s="231">
        <v>1610</v>
      </c>
      <c r="M105" s="231">
        <v>0.46614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31.9</v>
      </c>
      <c r="D106" s="232">
        <v>32.133333333333333</v>
      </c>
      <c r="E106" s="232">
        <v>31.566666666666663</v>
      </c>
      <c r="F106" s="232">
        <v>31.233333333333331</v>
      </c>
      <c r="G106" s="232">
        <v>30.666666666666661</v>
      </c>
      <c r="H106" s="232">
        <v>32.466666666666669</v>
      </c>
      <c r="I106" s="232">
        <v>33.033333333333346</v>
      </c>
      <c r="J106" s="232">
        <v>33.366666666666667</v>
      </c>
      <c r="K106" s="231">
        <v>32.700000000000003</v>
      </c>
      <c r="L106" s="231">
        <v>31.8</v>
      </c>
      <c r="M106" s="231">
        <v>52.939610000000002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1052.3</v>
      </c>
      <c r="D107" s="232">
        <v>1053.55</v>
      </c>
      <c r="E107" s="232">
        <v>1048.8499999999999</v>
      </c>
      <c r="F107" s="232">
        <v>1045.3999999999999</v>
      </c>
      <c r="G107" s="232">
        <v>1040.6999999999998</v>
      </c>
      <c r="H107" s="232">
        <v>1057</v>
      </c>
      <c r="I107" s="232">
        <v>1061.7000000000003</v>
      </c>
      <c r="J107" s="232">
        <v>1065.1500000000001</v>
      </c>
      <c r="K107" s="231">
        <v>1058.25</v>
      </c>
      <c r="L107" s="231">
        <v>1050.0999999999999</v>
      </c>
      <c r="M107" s="231">
        <v>1.95506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496.55</v>
      </c>
      <c r="D108" s="232">
        <v>496.9666666666667</v>
      </c>
      <c r="E108" s="232">
        <v>490.93333333333339</v>
      </c>
      <c r="F108" s="232">
        <v>485.31666666666672</v>
      </c>
      <c r="G108" s="232">
        <v>479.28333333333342</v>
      </c>
      <c r="H108" s="232">
        <v>502.58333333333337</v>
      </c>
      <c r="I108" s="232">
        <v>508.61666666666667</v>
      </c>
      <c r="J108" s="232">
        <v>514.23333333333335</v>
      </c>
      <c r="K108" s="231">
        <v>503</v>
      </c>
      <c r="L108" s="231">
        <v>491.35</v>
      </c>
      <c r="M108" s="231">
        <v>0.49026999999999998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704.05</v>
      </c>
      <c r="D109" s="232">
        <v>703.01666666666677</v>
      </c>
      <c r="E109" s="232">
        <v>699.03333333333353</v>
      </c>
      <c r="F109" s="232">
        <v>694.01666666666677</v>
      </c>
      <c r="G109" s="232">
        <v>690.03333333333353</v>
      </c>
      <c r="H109" s="232">
        <v>708.03333333333353</v>
      </c>
      <c r="I109" s="232">
        <v>712.01666666666688</v>
      </c>
      <c r="J109" s="232">
        <v>717.03333333333353</v>
      </c>
      <c r="K109" s="231">
        <v>707</v>
      </c>
      <c r="L109" s="231">
        <v>698</v>
      </c>
      <c r="M109" s="231">
        <v>0.22755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5286.2</v>
      </c>
      <c r="D110" s="232">
        <v>5355.1333333333332</v>
      </c>
      <c r="E110" s="232">
        <v>5186.3166666666666</v>
      </c>
      <c r="F110" s="232">
        <v>5086.4333333333334</v>
      </c>
      <c r="G110" s="232">
        <v>4917.6166666666668</v>
      </c>
      <c r="H110" s="232">
        <v>5455.0166666666664</v>
      </c>
      <c r="I110" s="232">
        <v>5623.8333333333321</v>
      </c>
      <c r="J110" s="232">
        <v>5723.7166666666662</v>
      </c>
      <c r="K110" s="231">
        <v>5523.95</v>
      </c>
      <c r="L110" s="231">
        <v>5255.25</v>
      </c>
      <c r="M110" s="231">
        <v>0.20393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340.15</v>
      </c>
      <c r="D111" s="232">
        <v>339.23333333333335</v>
      </c>
      <c r="E111" s="232">
        <v>336.41666666666669</v>
      </c>
      <c r="F111" s="232">
        <v>332.68333333333334</v>
      </c>
      <c r="G111" s="232">
        <v>329.86666666666667</v>
      </c>
      <c r="H111" s="232">
        <v>342.9666666666667</v>
      </c>
      <c r="I111" s="232">
        <v>345.7833333333333</v>
      </c>
      <c r="J111" s="232">
        <v>349.51666666666671</v>
      </c>
      <c r="K111" s="231">
        <v>342.05</v>
      </c>
      <c r="L111" s="231">
        <v>335.5</v>
      </c>
      <c r="M111" s="231">
        <v>0.38823999999999997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303.5</v>
      </c>
      <c r="D112" s="232">
        <v>305.23333333333335</v>
      </c>
      <c r="E112" s="232">
        <v>300.76666666666671</v>
      </c>
      <c r="F112" s="232">
        <v>298.03333333333336</v>
      </c>
      <c r="G112" s="232">
        <v>293.56666666666672</v>
      </c>
      <c r="H112" s="232">
        <v>307.9666666666667</v>
      </c>
      <c r="I112" s="232">
        <v>312.43333333333339</v>
      </c>
      <c r="J112" s="232">
        <v>315.16666666666669</v>
      </c>
      <c r="K112" s="231">
        <v>309.7</v>
      </c>
      <c r="L112" s="231">
        <v>302.5</v>
      </c>
      <c r="M112" s="231">
        <v>6.5948700000000002</v>
      </c>
      <c r="N112" s="1"/>
      <c r="O112" s="1"/>
    </row>
    <row r="113" spans="1:15" ht="12.75" customHeight="1">
      <c r="A113" s="30">
        <v>103</v>
      </c>
      <c r="B113" s="217" t="s">
        <v>815</v>
      </c>
      <c r="C113" s="231">
        <v>451.1</v>
      </c>
      <c r="D113" s="232">
        <v>453.26666666666665</v>
      </c>
      <c r="E113" s="232">
        <v>441.83333333333331</v>
      </c>
      <c r="F113" s="232">
        <v>432.56666666666666</v>
      </c>
      <c r="G113" s="232">
        <v>421.13333333333333</v>
      </c>
      <c r="H113" s="232">
        <v>462.5333333333333</v>
      </c>
      <c r="I113" s="232">
        <v>473.9666666666667</v>
      </c>
      <c r="J113" s="232">
        <v>483.23333333333329</v>
      </c>
      <c r="K113" s="231">
        <v>464.7</v>
      </c>
      <c r="L113" s="231">
        <v>444</v>
      </c>
      <c r="M113" s="231">
        <v>3.10128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586.35</v>
      </c>
      <c r="D114" s="232">
        <v>590.15000000000009</v>
      </c>
      <c r="E114" s="232">
        <v>578.85000000000014</v>
      </c>
      <c r="F114" s="232">
        <v>571.35</v>
      </c>
      <c r="G114" s="232">
        <v>560.05000000000007</v>
      </c>
      <c r="H114" s="232">
        <v>597.6500000000002</v>
      </c>
      <c r="I114" s="232">
        <v>608.95000000000016</v>
      </c>
      <c r="J114" s="232">
        <v>616.45000000000027</v>
      </c>
      <c r="K114" s="231">
        <v>601.45000000000005</v>
      </c>
      <c r="L114" s="231">
        <v>582.65</v>
      </c>
      <c r="M114" s="231">
        <v>8.1949999999999995E-2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706.25</v>
      </c>
      <c r="D115" s="232">
        <v>706.2833333333333</v>
      </c>
      <c r="E115" s="232">
        <v>701.21666666666658</v>
      </c>
      <c r="F115" s="232">
        <v>696.18333333333328</v>
      </c>
      <c r="G115" s="232">
        <v>691.11666666666656</v>
      </c>
      <c r="H115" s="232">
        <v>711.31666666666661</v>
      </c>
      <c r="I115" s="232">
        <v>716.38333333333321</v>
      </c>
      <c r="J115" s="232">
        <v>721.41666666666663</v>
      </c>
      <c r="K115" s="231">
        <v>711.35</v>
      </c>
      <c r="L115" s="231">
        <v>701.25</v>
      </c>
      <c r="M115" s="231">
        <v>9.6473700000000004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1053.45</v>
      </c>
      <c r="D116" s="232">
        <v>1056.9666666666665</v>
      </c>
      <c r="E116" s="232">
        <v>1046.9333333333329</v>
      </c>
      <c r="F116" s="232">
        <v>1040.4166666666665</v>
      </c>
      <c r="G116" s="232">
        <v>1030.383333333333</v>
      </c>
      <c r="H116" s="232">
        <v>1063.4833333333329</v>
      </c>
      <c r="I116" s="232">
        <v>1073.5166666666662</v>
      </c>
      <c r="J116" s="232">
        <v>1080.0333333333328</v>
      </c>
      <c r="K116" s="231">
        <v>1067</v>
      </c>
      <c r="L116" s="231">
        <v>1050.45</v>
      </c>
      <c r="M116" s="231">
        <v>9.5422999999999991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159.75</v>
      </c>
      <c r="D117" s="232">
        <v>159.83333333333334</v>
      </c>
      <c r="E117" s="232">
        <v>158.51666666666668</v>
      </c>
      <c r="F117" s="232">
        <v>157.28333333333333</v>
      </c>
      <c r="G117" s="232">
        <v>155.96666666666667</v>
      </c>
      <c r="H117" s="232">
        <v>161.06666666666669</v>
      </c>
      <c r="I117" s="232">
        <v>162.38333333333335</v>
      </c>
      <c r="J117" s="232">
        <v>163.6166666666667</v>
      </c>
      <c r="K117" s="231">
        <v>161.15</v>
      </c>
      <c r="L117" s="231">
        <v>158.6</v>
      </c>
      <c r="M117" s="231">
        <v>20.324909999999999</v>
      </c>
      <c r="N117" s="1"/>
      <c r="O117" s="1"/>
    </row>
    <row r="118" spans="1:15" ht="12.75" customHeight="1">
      <c r="A118" s="30">
        <v>108</v>
      </c>
      <c r="B118" s="217" t="s">
        <v>805</v>
      </c>
      <c r="C118" s="231">
        <v>1421.5</v>
      </c>
      <c r="D118" s="232">
        <v>1426.8166666666666</v>
      </c>
      <c r="E118" s="232">
        <v>1411.6833333333332</v>
      </c>
      <c r="F118" s="232">
        <v>1401.8666666666666</v>
      </c>
      <c r="G118" s="232">
        <v>1386.7333333333331</v>
      </c>
      <c r="H118" s="232">
        <v>1436.6333333333332</v>
      </c>
      <c r="I118" s="232">
        <v>1451.7666666666664</v>
      </c>
      <c r="J118" s="232">
        <v>1461.5833333333333</v>
      </c>
      <c r="K118" s="231">
        <v>1441.95</v>
      </c>
      <c r="L118" s="231">
        <v>1417</v>
      </c>
      <c r="M118" s="231">
        <v>0.25774999999999998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227</v>
      </c>
      <c r="D119" s="232">
        <v>226.33333333333334</v>
      </c>
      <c r="E119" s="232">
        <v>223.41666666666669</v>
      </c>
      <c r="F119" s="232">
        <v>219.83333333333334</v>
      </c>
      <c r="G119" s="232">
        <v>216.91666666666669</v>
      </c>
      <c r="H119" s="232">
        <v>229.91666666666669</v>
      </c>
      <c r="I119" s="232">
        <v>232.83333333333337</v>
      </c>
      <c r="J119" s="232">
        <v>236.41666666666669</v>
      </c>
      <c r="K119" s="231">
        <v>229.25</v>
      </c>
      <c r="L119" s="231">
        <v>222.75</v>
      </c>
      <c r="M119" s="231">
        <v>134.44946999999999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508.3</v>
      </c>
      <c r="D120" s="232">
        <v>506.5333333333333</v>
      </c>
      <c r="E120" s="232">
        <v>495.06666666666661</v>
      </c>
      <c r="F120" s="232">
        <v>481.83333333333331</v>
      </c>
      <c r="G120" s="232">
        <v>470.36666666666662</v>
      </c>
      <c r="H120" s="232">
        <v>519.76666666666665</v>
      </c>
      <c r="I120" s="232">
        <v>531.23333333333335</v>
      </c>
      <c r="J120" s="232">
        <v>544.46666666666658</v>
      </c>
      <c r="K120" s="231">
        <v>518</v>
      </c>
      <c r="L120" s="231">
        <v>493.3</v>
      </c>
      <c r="M120" s="231">
        <v>15.080640000000001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4102</v>
      </c>
      <c r="D121" s="232">
        <v>4131</v>
      </c>
      <c r="E121" s="232">
        <v>4012</v>
      </c>
      <c r="F121" s="232">
        <v>3922</v>
      </c>
      <c r="G121" s="232">
        <v>3803</v>
      </c>
      <c r="H121" s="232">
        <v>4221</v>
      </c>
      <c r="I121" s="232">
        <v>4340</v>
      </c>
      <c r="J121" s="232">
        <v>4430</v>
      </c>
      <c r="K121" s="231">
        <v>4250</v>
      </c>
      <c r="L121" s="231">
        <v>4041</v>
      </c>
      <c r="M121" s="231">
        <v>19.868220000000001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1500.05</v>
      </c>
      <c r="D122" s="232">
        <v>1499.6833333333332</v>
      </c>
      <c r="E122" s="232">
        <v>1492.2166666666662</v>
      </c>
      <c r="F122" s="232">
        <v>1484.383333333333</v>
      </c>
      <c r="G122" s="232">
        <v>1476.9166666666661</v>
      </c>
      <c r="H122" s="232">
        <v>1507.5166666666664</v>
      </c>
      <c r="I122" s="232">
        <v>1514.9833333333331</v>
      </c>
      <c r="J122" s="232">
        <v>1522.8166666666666</v>
      </c>
      <c r="K122" s="231">
        <v>1507.15</v>
      </c>
      <c r="L122" s="231">
        <v>1491.85</v>
      </c>
      <c r="M122" s="231">
        <v>2.1883699999999999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2318.8000000000002</v>
      </c>
      <c r="D123" s="232">
        <v>2314.8000000000002</v>
      </c>
      <c r="E123" s="232">
        <v>2306.7000000000003</v>
      </c>
      <c r="F123" s="232">
        <v>2294.6</v>
      </c>
      <c r="G123" s="232">
        <v>2286.5</v>
      </c>
      <c r="H123" s="232">
        <v>2326.9000000000005</v>
      </c>
      <c r="I123" s="232">
        <v>2335.0000000000009</v>
      </c>
      <c r="J123" s="232">
        <v>2347.1000000000008</v>
      </c>
      <c r="K123" s="231">
        <v>2322.9</v>
      </c>
      <c r="L123" s="231">
        <v>2302.6999999999998</v>
      </c>
      <c r="M123" s="231">
        <v>0.60675999999999997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705.65</v>
      </c>
      <c r="D124" s="232">
        <v>708.25</v>
      </c>
      <c r="E124" s="232">
        <v>700</v>
      </c>
      <c r="F124" s="232">
        <v>694.35</v>
      </c>
      <c r="G124" s="232">
        <v>686.1</v>
      </c>
      <c r="H124" s="232">
        <v>713.9</v>
      </c>
      <c r="I124" s="232">
        <v>722.15</v>
      </c>
      <c r="J124" s="232">
        <v>727.8</v>
      </c>
      <c r="K124" s="231">
        <v>716.5</v>
      </c>
      <c r="L124" s="231">
        <v>702.6</v>
      </c>
      <c r="M124" s="231">
        <v>9.0370000000000008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866.45</v>
      </c>
      <c r="D125" s="232">
        <v>869.98333333333323</v>
      </c>
      <c r="E125" s="232">
        <v>857.96666666666647</v>
      </c>
      <c r="F125" s="232">
        <v>849.48333333333323</v>
      </c>
      <c r="G125" s="232">
        <v>837.46666666666647</v>
      </c>
      <c r="H125" s="232">
        <v>878.46666666666647</v>
      </c>
      <c r="I125" s="232">
        <v>890.48333333333312</v>
      </c>
      <c r="J125" s="232">
        <v>898.96666666666647</v>
      </c>
      <c r="K125" s="231">
        <v>882</v>
      </c>
      <c r="L125" s="231">
        <v>861.5</v>
      </c>
      <c r="M125" s="231">
        <v>2.2134800000000001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914.65</v>
      </c>
      <c r="D126" s="232">
        <v>912.15</v>
      </c>
      <c r="E126" s="232">
        <v>906.65</v>
      </c>
      <c r="F126" s="232">
        <v>898.65</v>
      </c>
      <c r="G126" s="232">
        <v>893.15</v>
      </c>
      <c r="H126" s="232">
        <v>920.15</v>
      </c>
      <c r="I126" s="232">
        <v>925.65</v>
      </c>
      <c r="J126" s="232">
        <v>933.65</v>
      </c>
      <c r="K126" s="231">
        <v>917.65</v>
      </c>
      <c r="L126" s="231">
        <v>904.15</v>
      </c>
      <c r="M126" s="231">
        <v>0.36431999999999998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323.25</v>
      </c>
      <c r="D127" s="232">
        <v>324.21666666666664</v>
      </c>
      <c r="E127" s="232">
        <v>321.2833333333333</v>
      </c>
      <c r="F127" s="232">
        <v>319.31666666666666</v>
      </c>
      <c r="G127" s="232">
        <v>316.38333333333333</v>
      </c>
      <c r="H127" s="232">
        <v>326.18333333333328</v>
      </c>
      <c r="I127" s="232">
        <v>329.11666666666656</v>
      </c>
      <c r="J127" s="232">
        <v>331.08333333333326</v>
      </c>
      <c r="K127" s="231">
        <v>327.14999999999998</v>
      </c>
      <c r="L127" s="231">
        <v>322.25</v>
      </c>
      <c r="M127" s="231">
        <v>8.8972899999999999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1447.25</v>
      </c>
      <c r="D128" s="232">
        <v>1451.0666666666666</v>
      </c>
      <c r="E128" s="232">
        <v>1436.2833333333333</v>
      </c>
      <c r="F128" s="232">
        <v>1425.3166666666666</v>
      </c>
      <c r="G128" s="232">
        <v>1410.5333333333333</v>
      </c>
      <c r="H128" s="232">
        <v>1462.0333333333333</v>
      </c>
      <c r="I128" s="232">
        <v>1476.8166666666666</v>
      </c>
      <c r="J128" s="232">
        <v>1487.7833333333333</v>
      </c>
      <c r="K128" s="231">
        <v>1465.85</v>
      </c>
      <c r="L128" s="231">
        <v>1440.1</v>
      </c>
      <c r="M128" s="231">
        <v>5.1452400000000003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873.9</v>
      </c>
      <c r="D129" s="232">
        <v>876.75</v>
      </c>
      <c r="E129" s="232">
        <v>866.35</v>
      </c>
      <c r="F129" s="232">
        <v>858.80000000000007</v>
      </c>
      <c r="G129" s="232">
        <v>848.40000000000009</v>
      </c>
      <c r="H129" s="232">
        <v>884.3</v>
      </c>
      <c r="I129" s="232">
        <v>894.7</v>
      </c>
      <c r="J129" s="232">
        <v>902.24999999999989</v>
      </c>
      <c r="K129" s="231">
        <v>887.15</v>
      </c>
      <c r="L129" s="231">
        <v>869.2</v>
      </c>
      <c r="M129" s="231">
        <v>2.2509299999999999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898.15</v>
      </c>
      <c r="D130" s="232">
        <v>898.7166666666667</v>
      </c>
      <c r="E130" s="232">
        <v>877.43333333333339</v>
      </c>
      <c r="F130" s="232">
        <v>856.7166666666667</v>
      </c>
      <c r="G130" s="232">
        <v>835.43333333333339</v>
      </c>
      <c r="H130" s="232">
        <v>919.43333333333339</v>
      </c>
      <c r="I130" s="232">
        <v>940.7166666666667</v>
      </c>
      <c r="J130" s="232">
        <v>961.43333333333339</v>
      </c>
      <c r="K130" s="231">
        <v>920</v>
      </c>
      <c r="L130" s="231">
        <v>878</v>
      </c>
      <c r="M130" s="231">
        <v>1.7709600000000001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369.3</v>
      </c>
      <c r="D131" s="232">
        <v>371.23333333333335</v>
      </c>
      <c r="E131" s="232">
        <v>366.61666666666667</v>
      </c>
      <c r="F131" s="232">
        <v>363.93333333333334</v>
      </c>
      <c r="G131" s="232">
        <v>359.31666666666666</v>
      </c>
      <c r="H131" s="232">
        <v>373.91666666666669</v>
      </c>
      <c r="I131" s="232">
        <v>378.53333333333336</v>
      </c>
      <c r="J131" s="232">
        <v>381.2166666666667</v>
      </c>
      <c r="K131" s="231">
        <v>375.85</v>
      </c>
      <c r="L131" s="231">
        <v>368.55</v>
      </c>
      <c r="M131" s="231">
        <v>39.880740000000003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566</v>
      </c>
      <c r="D132" s="232">
        <v>561.86666666666667</v>
      </c>
      <c r="E132" s="232">
        <v>555.23333333333335</v>
      </c>
      <c r="F132" s="232">
        <v>544.4666666666667</v>
      </c>
      <c r="G132" s="232">
        <v>537.83333333333337</v>
      </c>
      <c r="H132" s="232">
        <v>572.63333333333333</v>
      </c>
      <c r="I132" s="232">
        <v>579.26666666666677</v>
      </c>
      <c r="J132" s="232">
        <v>590.0333333333333</v>
      </c>
      <c r="K132" s="231">
        <v>568.5</v>
      </c>
      <c r="L132" s="231">
        <v>551.1</v>
      </c>
      <c r="M132" s="231">
        <v>25.110759999999999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1839.1</v>
      </c>
      <c r="D133" s="232">
        <v>1851.8666666666666</v>
      </c>
      <c r="E133" s="232">
        <v>1817.1833333333332</v>
      </c>
      <c r="F133" s="232">
        <v>1795.2666666666667</v>
      </c>
      <c r="G133" s="232">
        <v>1760.5833333333333</v>
      </c>
      <c r="H133" s="232">
        <v>1873.7833333333331</v>
      </c>
      <c r="I133" s="232">
        <v>1908.4666666666665</v>
      </c>
      <c r="J133" s="232">
        <v>1930.383333333333</v>
      </c>
      <c r="K133" s="231">
        <v>1886.55</v>
      </c>
      <c r="L133" s="231">
        <v>1829.95</v>
      </c>
      <c r="M133" s="231">
        <v>1.26074</v>
      </c>
      <c r="N133" s="1"/>
      <c r="O133" s="1"/>
    </row>
    <row r="134" spans="1:15" ht="12.75" customHeight="1">
      <c r="A134" s="30">
        <v>124</v>
      </c>
      <c r="B134" s="217" t="s">
        <v>855</v>
      </c>
      <c r="C134" s="231">
        <v>661.45</v>
      </c>
      <c r="D134" s="232">
        <v>671.18333333333339</v>
      </c>
      <c r="E134" s="232">
        <v>649.36666666666679</v>
      </c>
      <c r="F134" s="232">
        <v>637.28333333333342</v>
      </c>
      <c r="G134" s="232">
        <v>615.46666666666681</v>
      </c>
      <c r="H134" s="232">
        <v>683.26666666666677</v>
      </c>
      <c r="I134" s="232">
        <v>705.08333333333337</v>
      </c>
      <c r="J134" s="232">
        <v>717.16666666666674</v>
      </c>
      <c r="K134" s="231">
        <v>693</v>
      </c>
      <c r="L134" s="231">
        <v>659.1</v>
      </c>
      <c r="M134" s="231">
        <v>4.1538599999999999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1887.55</v>
      </c>
      <c r="D135" s="232">
        <v>1901.5166666666667</v>
      </c>
      <c r="E135" s="232">
        <v>1869.0333333333333</v>
      </c>
      <c r="F135" s="232">
        <v>1850.5166666666667</v>
      </c>
      <c r="G135" s="232">
        <v>1818.0333333333333</v>
      </c>
      <c r="H135" s="232">
        <v>1920.0333333333333</v>
      </c>
      <c r="I135" s="232">
        <v>1952.5166666666664</v>
      </c>
      <c r="J135" s="232">
        <v>1971.0333333333333</v>
      </c>
      <c r="K135" s="231">
        <v>1934</v>
      </c>
      <c r="L135" s="231">
        <v>1883</v>
      </c>
      <c r="M135" s="231">
        <v>2.3341500000000002</v>
      </c>
      <c r="N135" s="1"/>
      <c r="O135" s="1"/>
    </row>
    <row r="136" spans="1:15" ht="12.75" customHeight="1">
      <c r="A136" s="30">
        <v>126</v>
      </c>
      <c r="B136" s="217" t="s">
        <v>848</v>
      </c>
      <c r="C136" s="231">
        <v>306.2</v>
      </c>
      <c r="D136" s="232">
        <v>305.13333333333338</v>
      </c>
      <c r="E136" s="232">
        <v>300.76666666666677</v>
      </c>
      <c r="F136" s="232">
        <v>295.33333333333337</v>
      </c>
      <c r="G136" s="232">
        <v>290.96666666666675</v>
      </c>
      <c r="H136" s="232">
        <v>310.56666666666678</v>
      </c>
      <c r="I136" s="232">
        <v>314.93333333333345</v>
      </c>
      <c r="J136" s="232">
        <v>320.36666666666679</v>
      </c>
      <c r="K136" s="231">
        <v>309.5</v>
      </c>
      <c r="L136" s="231">
        <v>299.7</v>
      </c>
      <c r="M136" s="231">
        <v>9.1599000000000004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201.75</v>
      </c>
      <c r="D137" s="232">
        <v>200.41666666666666</v>
      </c>
      <c r="E137" s="232">
        <v>197.63333333333333</v>
      </c>
      <c r="F137" s="232">
        <v>193.51666666666668</v>
      </c>
      <c r="G137" s="232">
        <v>190.73333333333335</v>
      </c>
      <c r="H137" s="232">
        <v>204.5333333333333</v>
      </c>
      <c r="I137" s="232">
        <v>207.31666666666666</v>
      </c>
      <c r="J137" s="232">
        <v>211.43333333333328</v>
      </c>
      <c r="K137" s="231">
        <v>203.2</v>
      </c>
      <c r="L137" s="231">
        <v>196.3</v>
      </c>
      <c r="M137" s="231">
        <v>20.98415</v>
      </c>
      <c r="N137" s="1"/>
      <c r="O137" s="1"/>
    </row>
    <row r="138" spans="1:15" ht="12.75" customHeight="1">
      <c r="A138" s="30">
        <v>128</v>
      </c>
      <c r="B138" s="217" t="s">
        <v>816</v>
      </c>
      <c r="C138" s="231">
        <v>161.65</v>
      </c>
      <c r="D138" s="232">
        <v>162.85</v>
      </c>
      <c r="E138" s="232">
        <v>159.79999999999998</v>
      </c>
      <c r="F138" s="232">
        <v>157.94999999999999</v>
      </c>
      <c r="G138" s="232">
        <v>154.89999999999998</v>
      </c>
      <c r="H138" s="232">
        <v>164.7</v>
      </c>
      <c r="I138" s="232">
        <v>167.75</v>
      </c>
      <c r="J138" s="232">
        <v>169.6</v>
      </c>
      <c r="K138" s="231">
        <v>165.9</v>
      </c>
      <c r="L138" s="231">
        <v>161</v>
      </c>
      <c r="M138" s="231">
        <v>12.132680000000001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37.049999999999997</v>
      </c>
      <c r="D139" s="232">
        <v>37.6</v>
      </c>
      <c r="E139" s="232">
        <v>36.35</v>
      </c>
      <c r="F139" s="232">
        <v>35.65</v>
      </c>
      <c r="G139" s="232">
        <v>34.4</v>
      </c>
      <c r="H139" s="232">
        <v>38.300000000000004</v>
      </c>
      <c r="I139" s="232">
        <v>39.550000000000004</v>
      </c>
      <c r="J139" s="232">
        <v>40.250000000000007</v>
      </c>
      <c r="K139" s="231">
        <v>38.85</v>
      </c>
      <c r="L139" s="231">
        <v>36.9</v>
      </c>
      <c r="M139" s="231">
        <v>22.222090000000001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216.2</v>
      </c>
      <c r="D140" s="232">
        <v>216.73333333333335</v>
      </c>
      <c r="E140" s="232">
        <v>214.4666666666667</v>
      </c>
      <c r="F140" s="232">
        <v>212.73333333333335</v>
      </c>
      <c r="G140" s="232">
        <v>210.4666666666667</v>
      </c>
      <c r="H140" s="232">
        <v>218.4666666666667</v>
      </c>
      <c r="I140" s="232">
        <v>220.73333333333335</v>
      </c>
      <c r="J140" s="232">
        <v>222.4666666666667</v>
      </c>
      <c r="K140" s="231">
        <v>219</v>
      </c>
      <c r="L140" s="231">
        <v>215</v>
      </c>
      <c r="M140" s="231">
        <v>0.82981000000000005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3343.15</v>
      </c>
      <c r="D141" s="232">
        <v>3359.7999999999997</v>
      </c>
      <c r="E141" s="232">
        <v>3319.5999999999995</v>
      </c>
      <c r="F141" s="232">
        <v>3296.0499999999997</v>
      </c>
      <c r="G141" s="232">
        <v>3255.8499999999995</v>
      </c>
      <c r="H141" s="232">
        <v>3383.3499999999995</v>
      </c>
      <c r="I141" s="232">
        <v>3423.5499999999993</v>
      </c>
      <c r="J141" s="232">
        <v>3447.0999999999995</v>
      </c>
      <c r="K141" s="231">
        <v>3400</v>
      </c>
      <c r="L141" s="231">
        <v>3336.25</v>
      </c>
      <c r="M141" s="231">
        <v>1.6853499999999999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3516</v>
      </c>
      <c r="D142" s="232">
        <v>3529.4500000000003</v>
      </c>
      <c r="E142" s="232">
        <v>3484.6500000000005</v>
      </c>
      <c r="F142" s="232">
        <v>3453.3</v>
      </c>
      <c r="G142" s="232">
        <v>3408.5000000000005</v>
      </c>
      <c r="H142" s="232">
        <v>3560.8000000000006</v>
      </c>
      <c r="I142" s="232">
        <v>3605.6000000000008</v>
      </c>
      <c r="J142" s="232">
        <v>3636.9500000000007</v>
      </c>
      <c r="K142" s="231">
        <v>3574.25</v>
      </c>
      <c r="L142" s="231">
        <v>3498.1</v>
      </c>
      <c r="M142" s="231">
        <v>1.3451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2105.9</v>
      </c>
      <c r="D143" s="232">
        <v>2116.9666666666667</v>
      </c>
      <c r="E143" s="232">
        <v>2088.9333333333334</v>
      </c>
      <c r="F143" s="232">
        <v>2071.9666666666667</v>
      </c>
      <c r="G143" s="232">
        <v>2043.9333333333334</v>
      </c>
      <c r="H143" s="232">
        <v>2133.9333333333334</v>
      </c>
      <c r="I143" s="232">
        <v>2161.9666666666672</v>
      </c>
      <c r="J143" s="232">
        <v>2178.9333333333334</v>
      </c>
      <c r="K143" s="231">
        <v>2145</v>
      </c>
      <c r="L143" s="231">
        <v>2100</v>
      </c>
      <c r="M143" s="231">
        <v>1.3019000000000001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4350.6000000000004</v>
      </c>
      <c r="D144" s="232">
        <v>4337.2166666666672</v>
      </c>
      <c r="E144" s="232">
        <v>4293.3833333333341</v>
      </c>
      <c r="F144" s="232">
        <v>4236.166666666667</v>
      </c>
      <c r="G144" s="232">
        <v>4192.3333333333339</v>
      </c>
      <c r="H144" s="232">
        <v>4394.4333333333343</v>
      </c>
      <c r="I144" s="232">
        <v>4438.2666666666664</v>
      </c>
      <c r="J144" s="232">
        <v>4495.4833333333345</v>
      </c>
      <c r="K144" s="231">
        <v>4381.05</v>
      </c>
      <c r="L144" s="231">
        <v>4280</v>
      </c>
      <c r="M144" s="231">
        <v>2.3653499999999998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541.79999999999995</v>
      </c>
      <c r="D145" s="232">
        <v>544.44999999999993</v>
      </c>
      <c r="E145" s="232">
        <v>538.39999999999986</v>
      </c>
      <c r="F145" s="232">
        <v>534.99999999999989</v>
      </c>
      <c r="G145" s="232">
        <v>528.94999999999982</v>
      </c>
      <c r="H145" s="232">
        <v>547.84999999999991</v>
      </c>
      <c r="I145" s="232">
        <v>553.89999999999986</v>
      </c>
      <c r="J145" s="232">
        <v>557.29999999999995</v>
      </c>
      <c r="K145" s="231">
        <v>550.5</v>
      </c>
      <c r="L145" s="231">
        <v>541.04999999999995</v>
      </c>
      <c r="M145" s="231">
        <v>1.1141799999999999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168.1</v>
      </c>
      <c r="D146" s="232">
        <v>167.85</v>
      </c>
      <c r="E146" s="232">
        <v>165.2</v>
      </c>
      <c r="F146" s="232">
        <v>162.29999999999998</v>
      </c>
      <c r="G146" s="232">
        <v>159.64999999999998</v>
      </c>
      <c r="H146" s="232">
        <v>170.75</v>
      </c>
      <c r="I146" s="232">
        <v>173.40000000000003</v>
      </c>
      <c r="J146" s="232">
        <v>176.3</v>
      </c>
      <c r="K146" s="231">
        <v>170.5</v>
      </c>
      <c r="L146" s="231">
        <v>164.95</v>
      </c>
      <c r="M146" s="231">
        <v>2.94868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160.9</v>
      </c>
      <c r="D147" s="232">
        <v>161.79999999999998</v>
      </c>
      <c r="E147" s="232">
        <v>159.09999999999997</v>
      </c>
      <c r="F147" s="232">
        <v>157.29999999999998</v>
      </c>
      <c r="G147" s="232">
        <v>154.59999999999997</v>
      </c>
      <c r="H147" s="232">
        <v>163.59999999999997</v>
      </c>
      <c r="I147" s="232">
        <v>166.29999999999995</v>
      </c>
      <c r="J147" s="232">
        <v>168.09999999999997</v>
      </c>
      <c r="K147" s="231">
        <v>164.5</v>
      </c>
      <c r="L147" s="231">
        <v>160</v>
      </c>
      <c r="M147" s="231">
        <v>9.4393100000000008</v>
      </c>
      <c r="N147" s="1"/>
      <c r="O147" s="1"/>
    </row>
    <row r="148" spans="1:15" ht="12.75" customHeight="1">
      <c r="A148" s="30">
        <v>138</v>
      </c>
      <c r="B148" s="217" t="s">
        <v>817</v>
      </c>
      <c r="C148" s="231">
        <v>55.15</v>
      </c>
      <c r="D148" s="232">
        <v>55.366666666666674</v>
      </c>
      <c r="E148" s="232">
        <v>54.483333333333348</v>
      </c>
      <c r="F148" s="232">
        <v>53.816666666666677</v>
      </c>
      <c r="G148" s="232">
        <v>52.933333333333351</v>
      </c>
      <c r="H148" s="232">
        <v>56.033333333333346</v>
      </c>
      <c r="I148" s="232">
        <v>56.916666666666671</v>
      </c>
      <c r="J148" s="232">
        <v>57.583333333333343</v>
      </c>
      <c r="K148" s="231">
        <v>56.25</v>
      </c>
      <c r="L148" s="231">
        <v>54.7</v>
      </c>
      <c r="M148" s="231">
        <v>69.799750000000003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71.25</v>
      </c>
      <c r="D149" s="232">
        <v>72.649999999999991</v>
      </c>
      <c r="E149" s="232">
        <v>69.399999999999977</v>
      </c>
      <c r="F149" s="232">
        <v>67.549999999999983</v>
      </c>
      <c r="G149" s="232">
        <v>64.299999999999969</v>
      </c>
      <c r="H149" s="232">
        <v>74.499999999999986</v>
      </c>
      <c r="I149" s="232">
        <v>77.750000000000014</v>
      </c>
      <c r="J149" s="232">
        <v>79.599999999999994</v>
      </c>
      <c r="K149" s="231">
        <v>75.900000000000006</v>
      </c>
      <c r="L149" s="231">
        <v>70.8</v>
      </c>
      <c r="M149" s="231">
        <v>28.47512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3150.5</v>
      </c>
      <c r="D150" s="232">
        <v>3162.1666666666665</v>
      </c>
      <c r="E150" s="232">
        <v>3129.4333333333329</v>
      </c>
      <c r="F150" s="232">
        <v>3108.3666666666663</v>
      </c>
      <c r="G150" s="232">
        <v>3075.6333333333328</v>
      </c>
      <c r="H150" s="232">
        <v>3183.2333333333331</v>
      </c>
      <c r="I150" s="232">
        <v>3215.9666666666667</v>
      </c>
      <c r="J150" s="232">
        <v>3237.0333333333333</v>
      </c>
      <c r="K150" s="231">
        <v>3194.9</v>
      </c>
      <c r="L150" s="231">
        <v>3141.1</v>
      </c>
      <c r="M150" s="231">
        <v>3.8988100000000001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381.95</v>
      </c>
      <c r="D151" s="232">
        <v>382.93333333333334</v>
      </c>
      <c r="E151" s="232">
        <v>377.16666666666669</v>
      </c>
      <c r="F151" s="232">
        <v>372.38333333333333</v>
      </c>
      <c r="G151" s="232">
        <v>366.61666666666667</v>
      </c>
      <c r="H151" s="232">
        <v>387.7166666666667</v>
      </c>
      <c r="I151" s="232">
        <v>393.48333333333335</v>
      </c>
      <c r="J151" s="232">
        <v>398.26666666666671</v>
      </c>
      <c r="K151" s="231">
        <v>388.7</v>
      </c>
      <c r="L151" s="231">
        <v>378.15</v>
      </c>
      <c r="M151" s="231">
        <v>4.3358699999999999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424.45</v>
      </c>
      <c r="D152" s="232">
        <v>426.95</v>
      </c>
      <c r="E152" s="232">
        <v>419.5</v>
      </c>
      <c r="F152" s="232">
        <v>414.55</v>
      </c>
      <c r="G152" s="232">
        <v>407.1</v>
      </c>
      <c r="H152" s="232">
        <v>431.9</v>
      </c>
      <c r="I152" s="232">
        <v>439.34999999999991</v>
      </c>
      <c r="J152" s="232">
        <v>444.29999999999995</v>
      </c>
      <c r="K152" s="231">
        <v>434.4</v>
      </c>
      <c r="L152" s="231">
        <v>422</v>
      </c>
      <c r="M152" s="231">
        <v>5.6606399999999999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1418.3</v>
      </c>
      <c r="D153" s="232">
        <v>1423.0833333333333</v>
      </c>
      <c r="E153" s="232">
        <v>1406.2666666666664</v>
      </c>
      <c r="F153" s="232">
        <v>1394.2333333333331</v>
      </c>
      <c r="G153" s="232">
        <v>1377.4166666666663</v>
      </c>
      <c r="H153" s="232">
        <v>1435.1166666666666</v>
      </c>
      <c r="I153" s="232">
        <v>1451.9333333333336</v>
      </c>
      <c r="J153" s="232">
        <v>1463.9666666666667</v>
      </c>
      <c r="K153" s="231">
        <v>1439.9</v>
      </c>
      <c r="L153" s="231">
        <v>1411.05</v>
      </c>
      <c r="M153" s="231">
        <v>0.18698999999999999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87.9</v>
      </c>
      <c r="D154" s="232">
        <v>87.116666666666674</v>
      </c>
      <c r="E154" s="232">
        <v>84.883333333333354</v>
      </c>
      <c r="F154" s="232">
        <v>81.866666666666674</v>
      </c>
      <c r="G154" s="232">
        <v>79.633333333333354</v>
      </c>
      <c r="H154" s="232">
        <v>90.133333333333354</v>
      </c>
      <c r="I154" s="232">
        <v>92.366666666666674</v>
      </c>
      <c r="J154" s="232">
        <v>95.383333333333354</v>
      </c>
      <c r="K154" s="231">
        <v>89.35</v>
      </c>
      <c r="L154" s="231">
        <v>84.1</v>
      </c>
      <c r="M154" s="231">
        <v>220.08315999999999</v>
      </c>
      <c r="N154" s="1"/>
      <c r="O154" s="1"/>
    </row>
    <row r="155" spans="1:15" ht="12.75" customHeight="1">
      <c r="A155" s="30">
        <v>145</v>
      </c>
      <c r="B155" s="217" t="s">
        <v>773</v>
      </c>
      <c r="C155" s="231">
        <v>56.6</v>
      </c>
      <c r="D155" s="232">
        <v>56.366666666666667</v>
      </c>
      <c r="E155" s="232">
        <v>55.833333333333336</v>
      </c>
      <c r="F155" s="232">
        <v>55.06666666666667</v>
      </c>
      <c r="G155" s="232">
        <v>54.533333333333339</v>
      </c>
      <c r="H155" s="232">
        <v>57.133333333333333</v>
      </c>
      <c r="I155" s="232">
        <v>57.666666666666664</v>
      </c>
      <c r="J155" s="232">
        <v>58.43333333333333</v>
      </c>
      <c r="K155" s="231">
        <v>56.9</v>
      </c>
      <c r="L155" s="231">
        <v>55.6</v>
      </c>
      <c r="M155" s="231">
        <v>21.75431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2094.9</v>
      </c>
      <c r="D156" s="232">
        <v>2093.2833333333333</v>
      </c>
      <c r="E156" s="232">
        <v>2077.5666666666666</v>
      </c>
      <c r="F156" s="232">
        <v>2060.2333333333331</v>
      </c>
      <c r="G156" s="232">
        <v>2044.5166666666664</v>
      </c>
      <c r="H156" s="232">
        <v>2110.6166666666668</v>
      </c>
      <c r="I156" s="232">
        <v>2126.333333333333</v>
      </c>
      <c r="J156" s="232">
        <v>2143.666666666667</v>
      </c>
      <c r="K156" s="231">
        <v>2109</v>
      </c>
      <c r="L156" s="231">
        <v>2075.9499999999998</v>
      </c>
      <c r="M156" s="231">
        <v>1.1707700000000001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186.5</v>
      </c>
      <c r="D157" s="232">
        <v>187.45000000000002</v>
      </c>
      <c r="E157" s="232">
        <v>184.45000000000005</v>
      </c>
      <c r="F157" s="232">
        <v>182.40000000000003</v>
      </c>
      <c r="G157" s="232">
        <v>179.40000000000006</v>
      </c>
      <c r="H157" s="232">
        <v>189.50000000000003</v>
      </c>
      <c r="I157" s="232">
        <v>192.49999999999997</v>
      </c>
      <c r="J157" s="232">
        <v>194.55</v>
      </c>
      <c r="K157" s="231">
        <v>190.45</v>
      </c>
      <c r="L157" s="231">
        <v>185.4</v>
      </c>
      <c r="M157" s="231">
        <v>21.66966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260</v>
      </c>
      <c r="D158" s="232">
        <v>260.28333333333336</v>
      </c>
      <c r="E158" s="232">
        <v>257.9666666666667</v>
      </c>
      <c r="F158" s="232">
        <v>255.93333333333334</v>
      </c>
      <c r="G158" s="232">
        <v>253.61666666666667</v>
      </c>
      <c r="H158" s="232">
        <v>262.31666666666672</v>
      </c>
      <c r="I158" s="232">
        <v>264.63333333333344</v>
      </c>
      <c r="J158" s="232">
        <v>266.66666666666674</v>
      </c>
      <c r="K158" s="231">
        <v>262.60000000000002</v>
      </c>
      <c r="L158" s="231">
        <v>258.25</v>
      </c>
      <c r="M158" s="231">
        <v>0.48274</v>
      </c>
      <c r="N158" s="1"/>
      <c r="O158" s="1"/>
    </row>
    <row r="159" spans="1:15" ht="12.75" customHeight="1">
      <c r="A159" s="30">
        <v>149</v>
      </c>
      <c r="B159" s="217" t="s">
        <v>806</v>
      </c>
      <c r="C159" s="231">
        <v>127.2</v>
      </c>
      <c r="D159" s="232">
        <v>128.08333333333334</v>
      </c>
      <c r="E159" s="232">
        <v>125.61666666666667</v>
      </c>
      <c r="F159" s="232">
        <v>124.03333333333333</v>
      </c>
      <c r="G159" s="232">
        <v>121.56666666666666</v>
      </c>
      <c r="H159" s="232">
        <v>129.66666666666669</v>
      </c>
      <c r="I159" s="232">
        <v>132.13333333333333</v>
      </c>
      <c r="J159" s="232">
        <v>133.7166666666667</v>
      </c>
      <c r="K159" s="231">
        <v>130.55000000000001</v>
      </c>
      <c r="L159" s="231">
        <v>126.5</v>
      </c>
      <c r="M159" s="231">
        <v>84.896739999999994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134.25</v>
      </c>
      <c r="D160" s="232">
        <v>134.98333333333332</v>
      </c>
      <c r="E160" s="232">
        <v>132.76666666666665</v>
      </c>
      <c r="F160" s="232">
        <v>131.28333333333333</v>
      </c>
      <c r="G160" s="232">
        <v>129.06666666666666</v>
      </c>
      <c r="H160" s="232">
        <v>136.46666666666664</v>
      </c>
      <c r="I160" s="232">
        <v>138.68333333333328</v>
      </c>
      <c r="J160" s="232">
        <v>140.16666666666663</v>
      </c>
      <c r="K160" s="231">
        <v>137.19999999999999</v>
      </c>
      <c r="L160" s="231">
        <v>133.5</v>
      </c>
      <c r="M160" s="231">
        <v>118.20995000000001</v>
      </c>
      <c r="N160" s="1"/>
      <c r="O160" s="1"/>
    </row>
    <row r="161" spans="1:15" ht="12.75" customHeight="1">
      <c r="A161" s="30">
        <v>151</v>
      </c>
      <c r="B161" s="217" t="s">
        <v>774</v>
      </c>
      <c r="C161" s="231">
        <v>318.60000000000002</v>
      </c>
      <c r="D161" s="232">
        <v>320.86666666666667</v>
      </c>
      <c r="E161" s="232">
        <v>312.73333333333335</v>
      </c>
      <c r="F161" s="232">
        <v>306.86666666666667</v>
      </c>
      <c r="G161" s="232">
        <v>298.73333333333335</v>
      </c>
      <c r="H161" s="232">
        <v>326.73333333333335</v>
      </c>
      <c r="I161" s="232">
        <v>334.86666666666667</v>
      </c>
      <c r="J161" s="232">
        <v>340.73333333333335</v>
      </c>
      <c r="K161" s="231">
        <v>329</v>
      </c>
      <c r="L161" s="231">
        <v>315</v>
      </c>
      <c r="M161" s="231">
        <v>8.9800900000000006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5466.95</v>
      </c>
      <c r="D162" s="232">
        <v>5482.6500000000005</v>
      </c>
      <c r="E162" s="232">
        <v>5431.3000000000011</v>
      </c>
      <c r="F162" s="232">
        <v>5395.6500000000005</v>
      </c>
      <c r="G162" s="232">
        <v>5344.3000000000011</v>
      </c>
      <c r="H162" s="232">
        <v>5518.3000000000011</v>
      </c>
      <c r="I162" s="232">
        <v>5569.6500000000015</v>
      </c>
      <c r="J162" s="232">
        <v>5605.3000000000011</v>
      </c>
      <c r="K162" s="231">
        <v>5534</v>
      </c>
      <c r="L162" s="231">
        <v>5447</v>
      </c>
      <c r="M162" s="231">
        <v>0.10899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556.85</v>
      </c>
      <c r="D163" s="232">
        <v>561.30000000000007</v>
      </c>
      <c r="E163" s="232">
        <v>549.20000000000016</v>
      </c>
      <c r="F163" s="232">
        <v>541.55000000000007</v>
      </c>
      <c r="G163" s="232">
        <v>529.45000000000016</v>
      </c>
      <c r="H163" s="232">
        <v>568.95000000000016</v>
      </c>
      <c r="I163" s="232">
        <v>581.05000000000007</v>
      </c>
      <c r="J163" s="232">
        <v>588.70000000000016</v>
      </c>
      <c r="K163" s="231">
        <v>573.4</v>
      </c>
      <c r="L163" s="231">
        <v>553.65</v>
      </c>
      <c r="M163" s="231">
        <v>1.22096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174.1</v>
      </c>
      <c r="D164" s="232">
        <v>174.26666666666665</v>
      </c>
      <c r="E164" s="232">
        <v>171.83333333333331</v>
      </c>
      <c r="F164" s="232">
        <v>169.56666666666666</v>
      </c>
      <c r="G164" s="232">
        <v>167.13333333333333</v>
      </c>
      <c r="H164" s="232">
        <v>176.5333333333333</v>
      </c>
      <c r="I164" s="232">
        <v>178.96666666666664</v>
      </c>
      <c r="J164" s="232">
        <v>181.23333333333329</v>
      </c>
      <c r="K164" s="231">
        <v>176.7</v>
      </c>
      <c r="L164" s="231">
        <v>172</v>
      </c>
      <c r="M164" s="231">
        <v>2.9800399999999998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102.65</v>
      </c>
      <c r="D165" s="232">
        <v>103.3</v>
      </c>
      <c r="E165" s="232">
        <v>101.8</v>
      </c>
      <c r="F165" s="232">
        <v>100.95</v>
      </c>
      <c r="G165" s="232">
        <v>99.45</v>
      </c>
      <c r="H165" s="232">
        <v>104.14999999999999</v>
      </c>
      <c r="I165" s="232">
        <v>105.64999999999999</v>
      </c>
      <c r="J165" s="232">
        <v>106.49999999999999</v>
      </c>
      <c r="K165" s="231">
        <v>104.8</v>
      </c>
      <c r="L165" s="231">
        <v>102.45</v>
      </c>
      <c r="M165" s="231">
        <v>10.033659999999999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284.3</v>
      </c>
      <c r="D166" s="232">
        <v>285.25</v>
      </c>
      <c r="E166" s="232">
        <v>282.05</v>
      </c>
      <c r="F166" s="232">
        <v>279.8</v>
      </c>
      <c r="G166" s="232">
        <v>276.60000000000002</v>
      </c>
      <c r="H166" s="232">
        <v>287.5</v>
      </c>
      <c r="I166" s="232">
        <v>290.70000000000005</v>
      </c>
      <c r="J166" s="232">
        <v>292.95</v>
      </c>
      <c r="K166" s="231">
        <v>288.45</v>
      </c>
      <c r="L166" s="231">
        <v>283</v>
      </c>
      <c r="M166" s="231">
        <v>5.6812199999999997</v>
      </c>
      <c r="N166" s="1"/>
      <c r="O166" s="1"/>
    </row>
    <row r="167" spans="1:15" ht="12.75" customHeight="1">
      <c r="A167" s="30">
        <v>157</v>
      </c>
      <c r="B167" s="217" t="s">
        <v>818</v>
      </c>
      <c r="C167" s="231">
        <v>1226.5</v>
      </c>
      <c r="D167" s="232">
        <v>1224.8333333333333</v>
      </c>
      <c r="E167" s="232">
        <v>1209.6666666666665</v>
      </c>
      <c r="F167" s="232">
        <v>1192.8333333333333</v>
      </c>
      <c r="G167" s="232">
        <v>1177.6666666666665</v>
      </c>
      <c r="H167" s="232">
        <v>1241.6666666666665</v>
      </c>
      <c r="I167" s="232">
        <v>1256.833333333333</v>
      </c>
      <c r="J167" s="232">
        <v>1273.6666666666665</v>
      </c>
      <c r="K167" s="231">
        <v>1240</v>
      </c>
      <c r="L167" s="231">
        <v>1208</v>
      </c>
      <c r="M167" s="231">
        <v>0.11308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99</v>
      </c>
      <c r="D168" s="232">
        <v>98.533333333333346</v>
      </c>
      <c r="E168" s="232">
        <v>97.866666666666688</v>
      </c>
      <c r="F168" s="232">
        <v>96.733333333333348</v>
      </c>
      <c r="G168" s="232">
        <v>96.066666666666691</v>
      </c>
      <c r="H168" s="232">
        <v>99.666666666666686</v>
      </c>
      <c r="I168" s="232">
        <v>100.33333333333334</v>
      </c>
      <c r="J168" s="232">
        <v>101.46666666666668</v>
      </c>
      <c r="K168" s="231">
        <v>99.2</v>
      </c>
      <c r="L168" s="231">
        <v>97.4</v>
      </c>
      <c r="M168" s="231">
        <v>136.15996999999999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1546.75</v>
      </c>
      <c r="D169" s="232">
        <v>1545.25</v>
      </c>
      <c r="E169" s="232">
        <v>1524.5</v>
      </c>
      <c r="F169" s="232">
        <v>1502.25</v>
      </c>
      <c r="G169" s="232">
        <v>1481.5</v>
      </c>
      <c r="H169" s="232">
        <v>1567.5</v>
      </c>
      <c r="I169" s="232">
        <v>1588.25</v>
      </c>
      <c r="J169" s="232">
        <v>1610.5</v>
      </c>
      <c r="K169" s="231">
        <v>1566</v>
      </c>
      <c r="L169" s="231">
        <v>1523</v>
      </c>
      <c r="M169" s="231">
        <v>0.55091999999999997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39.799999999999997</v>
      </c>
      <c r="D170" s="232">
        <v>39.966666666666661</v>
      </c>
      <c r="E170" s="232">
        <v>39.533333333333324</v>
      </c>
      <c r="F170" s="232">
        <v>39.266666666666666</v>
      </c>
      <c r="G170" s="232">
        <v>38.833333333333329</v>
      </c>
      <c r="H170" s="232">
        <v>40.23333333333332</v>
      </c>
      <c r="I170" s="232">
        <v>40.666666666666657</v>
      </c>
      <c r="J170" s="232">
        <v>40.933333333333316</v>
      </c>
      <c r="K170" s="231">
        <v>40.4</v>
      </c>
      <c r="L170" s="231">
        <v>39.700000000000003</v>
      </c>
      <c r="M170" s="231">
        <v>58.241250000000001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2354.35</v>
      </c>
      <c r="D171" s="232">
        <v>2356.1833333333334</v>
      </c>
      <c r="E171" s="232">
        <v>2338.3666666666668</v>
      </c>
      <c r="F171" s="232">
        <v>2322.3833333333332</v>
      </c>
      <c r="G171" s="232">
        <v>2304.5666666666666</v>
      </c>
      <c r="H171" s="232">
        <v>2372.166666666667</v>
      </c>
      <c r="I171" s="232">
        <v>2389.9833333333336</v>
      </c>
      <c r="J171" s="232">
        <v>2405.9666666666672</v>
      </c>
      <c r="K171" s="231">
        <v>2374</v>
      </c>
      <c r="L171" s="231">
        <v>2340.1999999999998</v>
      </c>
      <c r="M171" s="231">
        <v>0.10112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2959.05</v>
      </c>
      <c r="D172" s="232">
        <v>2951.2833333333333</v>
      </c>
      <c r="E172" s="232">
        <v>2937.7666666666664</v>
      </c>
      <c r="F172" s="232">
        <v>2916.4833333333331</v>
      </c>
      <c r="G172" s="232">
        <v>2902.9666666666662</v>
      </c>
      <c r="H172" s="232">
        <v>2972.5666666666666</v>
      </c>
      <c r="I172" s="232">
        <v>2986.0833333333339</v>
      </c>
      <c r="J172" s="232">
        <v>3007.3666666666668</v>
      </c>
      <c r="K172" s="231">
        <v>2964.8</v>
      </c>
      <c r="L172" s="231">
        <v>2930</v>
      </c>
      <c r="M172" s="231">
        <v>0.10671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174.25</v>
      </c>
      <c r="D173" s="232">
        <v>175.23333333333335</v>
      </c>
      <c r="E173" s="232">
        <v>171.01666666666671</v>
      </c>
      <c r="F173" s="232">
        <v>167.78333333333336</v>
      </c>
      <c r="G173" s="232">
        <v>163.56666666666672</v>
      </c>
      <c r="H173" s="232">
        <v>178.4666666666667</v>
      </c>
      <c r="I173" s="232">
        <v>182.68333333333334</v>
      </c>
      <c r="J173" s="232">
        <v>185.91666666666669</v>
      </c>
      <c r="K173" s="231">
        <v>179.45</v>
      </c>
      <c r="L173" s="231">
        <v>172</v>
      </c>
      <c r="M173" s="231">
        <v>15.15652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1386.65</v>
      </c>
      <c r="D174" s="232">
        <v>1389.9166666666667</v>
      </c>
      <c r="E174" s="232">
        <v>1377.7333333333336</v>
      </c>
      <c r="F174" s="232">
        <v>1368.8166666666668</v>
      </c>
      <c r="G174" s="232">
        <v>1356.6333333333337</v>
      </c>
      <c r="H174" s="232">
        <v>1398.8333333333335</v>
      </c>
      <c r="I174" s="232">
        <v>1411.0166666666664</v>
      </c>
      <c r="J174" s="232">
        <v>1419.9333333333334</v>
      </c>
      <c r="K174" s="231">
        <v>1402.1</v>
      </c>
      <c r="L174" s="231">
        <v>1381</v>
      </c>
      <c r="M174" s="231">
        <v>3.1661899999999998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1289.2</v>
      </c>
      <c r="D175" s="232">
        <v>1293.3</v>
      </c>
      <c r="E175" s="232">
        <v>1283.3</v>
      </c>
      <c r="F175" s="232">
        <v>1277.4000000000001</v>
      </c>
      <c r="G175" s="232">
        <v>1267.4000000000001</v>
      </c>
      <c r="H175" s="232">
        <v>1299.1999999999998</v>
      </c>
      <c r="I175" s="232">
        <v>1309.1999999999998</v>
      </c>
      <c r="J175" s="232">
        <v>1315.0999999999997</v>
      </c>
      <c r="K175" s="231">
        <v>1303.3</v>
      </c>
      <c r="L175" s="231">
        <v>1287.4000000000001</v>
      </c>
      <c r="M175" s="231">
        <v>0.21548999999999999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417.9</v>
      </c>
      <c r="D176" s="232">
        <v>420.26666666666665</v>
      </c>
      <c r="E176" s="232">
        <v>414.63333333333333</v>
      </c>
      <c r="F176" s="232">
        <v>411.36666666666667</v>
      </c>
      <c r="G176" s="232">
        <v>405.73333333333335</v>
      </c>
      <c r="H176" s="232">
        <v>423.5333333333333</v>
      </c>
      <c r="I176" s="232">
        <v>429.16666666666663</v>
      </c>
      <c r="J176" s="232">
        <v>432.43333333333328</v>
      </c>
      <c r="K176" s="231">
        <v>425.9</v>
      </c>
      <c r="L176" s="231">
        <v>417</v>
      </c>
      <c r="M176" s="231">
        <v>3.9079100000000002</v>
      </c>
      <c r="N176" s="1"/>
      <c r="O176" s="1"/>
    </row>
    <row r="177" spans="1:15" ht="12.75" customHeight="1">
      <c r="A177" s="30">
        <v>167</v>
      </c>
      <c r="B177" s="217" t="s">
        <v>819</v>
      </c>
      <c r="C177" s="231">
        <v>1161.25</v>
      </c>
      <c r="D177" s="232">
        <v>1162.8833333333334</v>
      </c>
      <c r="E177" s="232">
        <v>1156.3666666666668</v>
      </c>
      <c r="F177" s="232">
        <v>1151.4833333333333</v>
      </c>
      <c r="G177" s="232">
        <v>1144.9666666666667</v>
      </c>
      <c r="H177" s="232">
        <v>1167.7666666666669</v>
      </c>
      <c r="I177" s="232">
        <v>1174.2833333333338</v>
      </c>
      <c r="J177" s="232">
        <v>1179.166666666667</v>
      </c>
      <c r="K177" s="231">
        <v>1169.4000000000001</v>
      </c>
      <c r="L177" s="231">
        <v>1158</v>
      </c>
      <c r="M177" s="231">
        <v>4.6260000000000003E-2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1914.85</v>
      </c>
      <c r="D178" s="232">
        <v>1920.5666666666668</v>
      </c>
      <c r="E178" s="232">
        <v>1896.1833333333336</v>
      </c>
      <c r="F178" s="232">
        <v>1877.5166666666669</v>
      </c>
      <c r="G178" s="232">
        <v>1853.1333333333337</v>
      </c>
      <c r="H178" s="232">
        <v>1939.2333333333336</v>
      </c>
      <c r="I178" s="232">
        <v>1963.6166666666668</v>
      </c>
      <c r="J178" s="232">
        <v>1982.2833333333335</v>
      </c>
      <c r="K178" s="231">
        <v>1944.95</v>
      </c>
      <c r="L178" s="231">
        <v>1901.9</v>
      </c>
      <c r="M178" s="231">
        <v>0.57726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455.3</v>
      </c>
      <c r="D179" s="232">
        <v>456.2833333333333</v>
      </c>
      <c r="E179" s="232">
        <v>452.56666666666661</v>
      </c>
      <c r="F179" s="232">
        <v>449.83333333333331</v>
      </c>
      <c r="G179" s="232">
        <v>446.11666666666662</v>
      </c>
      <c r="H179" s="232">
        <v>459.01666666666659</v>
      </c>
      <c r="I179" s="232">
        <v>462.73333333333329</v>
      </c>
      <c r="J179" s="232">
        <v>465.46666666666658</v>
      </c>
      <c r="K179" s="231">
        <v>460</v>
      </c>
      <c r="L179" s="231">
        <v>453.55</v>
      </c>
      <c r="M179" s="231">
        <v>0.31473000000000001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932.4</v>
      </c>
      <c r="D180" s="232">
        <v>936.19999999999993</v>
      </c>
      <c r="E180" s="232">
        <v>926.19999999999982</v>
      </c>
      <c r="F180" s="232">
        <v>919.99999999999989</v>
      </c>
      <c r="G180" s="232">
        <v>909.99999999999977</v>
      </c>
      <c r="H180" s="232">
        <v>942.39999999999986</v>
      </c>
      <c r="I180" s="232">
        <v>952.40000000000009</v>
      </c>
      <c r="J180" s="232">
        <v>958.59999999999991</v>
      </c>
      <c r="K180" s="231">
        <v>946.2</v>
      </c>
      <c r="L180" s="231">
        <v>930</v>
      </c>
      <c r="M180" s="231">
        <v>16.161809999999999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436.55</v>
      </c>
      <c r="D181" s="232">
        <v>438.93333333333339</v>
      </c>
      <c r="E181" s="232">
        <v>432.51666666666677</v>
      </c>
      <c r="F181" s="232">
        <v>428.48333333333335</v>
      </c>
      <c r="G181" s="232">
        <v>422.06666666666672</v>
      </c>
      <c r="H181" s="232">
        <v>442.96666666666681</v>
      </c>
      <c r="I181" s="232">
        <v>449.38333333333344</v>
      </c>
      <c r="J181" s="232">
        <v>453.41666666666686</v>
      </c>
      <c r="K181" s="231">
        <v>445.35</v>
      </c>
      <c r="L181" s="231">
        <v>434.9</v>
      </c>
      <c r="M181" s="231">
        <v>0.45277000000000001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1231.1500000000001</v>
      </c>
      <c r="D182" s="232">
        <v>1239.6833333333334</v>
      </c>
      <c r="E182" s="232">
        <v>1219.4666666666667</v>
      </c>
      <c r="F182" s="232">
        <v>1207.7833333333333</v>
      </c>
      <c r="G182" s="232">
        <v>1187.5666666666666</v>
      </c>
      <c r="H182" s="232">
        <v>1251.3666666666668</v>
      </c>
      <c r="I182" s="232">
        <v>1271.5833333333335</v>
      </c>
      <c r="J182" s="232">
        <v>1283.2666666666669</v>
      </c>
      <c r="K182" s="231">
        <v>1259.9000000000001</v>
      </c>
      <c r="L182" s="231">
        <v>1228</v>
      </c>
      <c r="M182" s="231">
        <v>1.97627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313.45</v>
      </c>
      <c r="D183" s="232">
        <v>312.61666666666667</v>
      </c>
      <c r="E183" s="232">
        <v>308.73333333333335</v>
      </c>
      <c r="F183" s="232">
        <v>304.01666666666665</v>
      </c>
      <c r="G183" s="232">
        <v>300.13333333333333</v>
      </c>
      <c r="H183" s="232">
        <v>317.33333333333337</v>
      </c>
      <c r="I183" s="232">
        <v>321.2166666666667</v>
      </c>
      <c r="J183" s="232">
        <v>325.93333333333339</v>
      </c>
      <c r="K183" s="231">
        <v>316.5</v>
      </c>
      <c r="L183" s="231">
        <v>307.89999999999998</v>
      </c>
      <c r="M183" s="231">
        <v>8.4737299999999998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367.5</v>
      </c>
      <c r="D184" s="232">
        <v>368.91666666666669</v>
      </c>
      <c r="E184" s="232">
        <v>364.83333333333337</v>
      </c>
      <c r="F184" s="232">
        <v>362.16666666666669</v>
      </c>
      <c r="G184" s="232">
        <v>358.08333333333337</v>
      </c>
      <c r="H184" s="232">
        <v>371.58333333333337</v>
      </c>
      <c r="I184" s="232">
        <v>375.66666666666674</v>
      </c>
      <c r="J184" s="232">
        <v>378.33333333333337</v>
      </c>
      <c r="K184" s="231">
        <v>373</v>
      </c>
      <c r="L184" s="231">
        <v>366.25</v>
      </c>
      <c r="M184" s="231">
        <v>3.9872100000000001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1655.35</v>
      </c>
      <c r="D185" s="232">
        <v>1665.0166666666667</v>
      </c>
      <c r="E185" s="232">
        <v>1642.5833333333333</v>
      </c>
      <c r="F185" s="232">
        <v>1629.8166666666666</v>
      </c>
      <c r="G185" s="232">
        <v>1607.3833333333332</v>
      </c>
      <c r="H185" s="232">
        <v>1677.7833333333333</v>
      </c>
      <c r="I185" s="232">
        <v>1700.2166666666667</v>
      </c>
      <c r="J185" s="232">
        <v>1712.9833333333333</v>
      </c>
      <c r="K185" s="231">
        <v>1687.45</v>
      </c>
      <c r="L185" s="231">
        <v>1652.25</v>
      </c>
      <c r="M185" s="231">
        <v>3.15787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633.1</v>
      </c>
      <c r="D186" s="232">
        <v>638.88333333333333</v>
      </c>
      <c r="E186" s="232">
        <v>623.2166666666667</v>
      </c>
      <c r="F186" s="232">
        <v>613.33333333333337</v>
      </c>
      <c r="G186" s="232">
        <v>597.66666666666674</v>
      </c>
      <c r="H186" s="232">
        <v>648.76666666666665</v>
      </c>
      <c r="I186" s="232">
        <v>664.43333333333339</v>
      </c>
      <c r="J186" s="232">
        <v>674.31666666666661</v>
      </c>
      <c r="K186" s="231">
        <v>654.54999999999995</v>
      </c>
      <c r="L186" s="231">
        <v>629</v>
      </c>
      <c r="M186" s="231">
        <v>1.81776</v>
      </c>
      <c r="N186" s="1"/>
      <c r="O186" s="1"/>
    </row>
    <row r="187" spans="1:15" ht="12.75" customHeight="1">
      <c r="A187" s="30">
        <v>177</v>
      </c>
      <c r="B187" s="217" t="s">
        <v>856</v>
      </c>
      <c r="C187" s="231">
        <v>323.3</v>
      </c>
      <c r="D187" s="232">
        <v>322.55</v>
      </c>
      <c r="E187" s="232">
        <v>320.3</v>
      </c>
      <c r="F187" s="232">
        <v>317.3</v>
      </c>
      <c r="G187" s="232">
        <v>315.05</v>
      </c>
      <c r="H187" s="232">
        <v>325.55</v>
      </c>
      <c r="I187" s="232">
        <v>327.8</v>
      </c>
      <c r="J187" s="232">
        <v>330.8</v>
      </c>
      <c r="K187" s="231">
        <v>324.8</v>
      </c>
      <c r="L187" s="231">
        <v>319.55</v>
      </c>
      <c r="M187" s="231">
        <v>0.46214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1936.4</v>
      </c>
      <c r="D188" s="232">
        <v>1944.3999999999999</v>
      </c>
      <c r="E188" s="232">
        <v>1916.9999999999998</v>
      </c>
      <c r="F188" s="232">
        <v>1897.6</v>
      </c>
      <c r="G188" s="232">
        <v>1870.1999999999998</v>
      </c>
      <c r="H188" s="232">
        <v>1963.7999999999997</v>
      </c>
      <c r="I188" s="232">
        <v>1991.1999999999998</v>
      </c>
      <c r="J188" s="232">
        <v>2010.5999999999997</v>
      </c>
      <c r="K188" s="231">
        <v>1971.8</v>
      </c>
      <c r="L188" s="231">
        <v>1925</v>
      </c>
      <c r="M188" s="231">
        <v>0.10396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720.75</v>
      </c>
      <c r="D189" s="232">
        <v>724.08333333333337</v>
      </c>
      <c r="E189" s="232">
        <v>715.16666666666674</v>
      </c>
      <c r="F189" s="232">
        <v>709.58333333333337</v>
      </c>
      <c r="G189" s="232">
        <v>700.66666666666674</v>
      </c>
      <c r="H189" s="232">
        <v>729.66666666666674</v>
      </c>
      <c r="I189" s="232">
        <v>738.58333333333348</v>
      </c>
      <c r="J189" s="232">
        <v>744.16666666666674</v>
      </c>
      <c r="K189" s="231">
        <v>733</v>
      </c>
      <c r="L189" s="231">
        <v>718.5</v>
      </c>
      <c r="M189" s="231">
        <v>0.57055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251.15</v>
      </c>
      <c r="D190" s="232">
        <v>250.79999999999998</v>
      </c>
      <c r="E190" s="232">
        <v>245.34999999999997</v>
      </c>
      <c r="F190" s="232">
        <v>239.54999999999998</v>
      </c>
      <c r="G190" s="232">
        <v>234.09999999999997</v>
      </c>
      <c r="H190" s="232">
        <v>256.59999999999997</v>
      </c>
      <c r="I190" s="232">
        <v>262.04999999999995</v>
      </c>
      <c r="J190" s="232">
        <v>267.84999999999997</v>
      </c>
      <c r="K190" s="231">
        <v>256.25</v>
      </c>
      <c r="L190" s="231">
        <v>245</v>
      </c>
      <c r="M190" s="231">
        <v>3.5609299999999999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2738.05</v>
      </c>
      <c r="D191" s="232">
        <v>2724.0166666666669</v>
      </c>
      <c r="E191" s="232">
        <v>2699.0333333333338</v>
      </c>
      <c r="F191" s="232">
        <v>2660.0166666666669</v>
      </c>
      <c r="G191" s="232">
        <v>2635.0333333333338</v>
      </c>
      <c r="H191" s="232">
        <v>2763.0333333333338</v>
      </c>
      <c r="I191" s="232">
        <v>2788.0166666666664</v>
      </c>
      <c r="J191" s="232">
        <v>2827.0333333333338</v>
      </c>
      <c r="K191" s="231">
        <v>2749</v>
      </c>
      <c r="L191" s="231">
        <v>2685</v>
      </c>
      <c r="M191" s="231">
        <v>1.0447500000000001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460.85</v>
      </c>
      <c r="D192" s="232">
        <v>459.59999999999997</v>
      </c>
      <c r="E192" s="232">
        <v>454.49999999999994</v>
      </c>
      <c r="F192" s="232">
        <v>448.15</v>
      </c>
      <c r="G192" s="232">
        <v>443.04999999999995</v>
      </c>
      <c r="H192" s="232">
        <v>465.94999999999993</v>
      </c>
      <c r="I192" s="232">
        <v>471.04999999999995</v>
      </c>
      <c r="J192" s="232">
        <v>477.39999999999992</v>
      </c>
      <c r="K192" s="231">
        <v>464.7</v>
      </c>
      <c r="L192" s="231">
        <v>453.25</v>
      </c>
      <c r="M192" s="231">
        <v>7.56534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563.5</v>
      </c>
      <c r="D193" s="232">
        <v>562.65</v>
      </c>
      <c r="E193" s="232">
        <v>559.04999999999995</v>
      </c>
      <c r="F193" s="232">
        <v>554.6</v>
      </c>
      <c r="G193" s="232">
        <v>551</v>
      </c>
      <c r="H193" s="232">
        <v>567.09999999999991</v>
      </c>
      <c r="I193" s="232">
        <v>570.70000000000005</v>
      </c>
      <c r="J193" s="232">
        <v>575.14999999999986</v>
      </c>
      <c r="K193" s="231">
        <v>566.25</v>
      </c>
      <c r="L193" s="231">
        <v>558.20000000000005</v>
      </c>
      <c r="M193" s="231">
        <v>5.50495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93.9</v>
      </c>
      <c r="D194" s="232">
        <v>94.533333333333346</v>
      </c>
      <c r="E194" s="232">
        <v>92.816666666666691</v>
      </c>
      <c r="F194" s="232">
        <v>91.733333333333348</v>
      </c>
      <c r="G194" s="232">
        <v>90.016666666666694</v>
      </c>
      <c r="H194" s="232">
        <v>95.616666666666688</v>
      </c>
      <c r="I194" s="232">
        <v>97.333333333333357</v>
      </c>
      <c r="J194" s="232">
        <v>98.416666666666686</v>
      </c>
      <c r="K194" s="231">
        <v>96.25</v>
      </c>
      <c r="L194" s="231">
        <v>93.45</v>
      </c>
      <c r="M194" s="231">
        <v>10.75037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126.2</v>
      </c>
      <c r="D195" s="232">
        <v>127.58333333333333</v>
      </c>
      <c r="E195" s="232">
        <v>124.41666666666666</v>
      </c>
      <c r="F195" s="232">
        <v>122.63333333333333</v>
      </c>
      <c r="G195" s="232">
        <v>119.46666666666665</v>
      </c>
      <c r="H195" s="232">
        <v>129.36666666666667</v>
      </c>
      <c r="I195" s="232">
        <v>132.5333333333333</v>
      </c>
      <c r="J195" s="232">
        <v>134.31666666666666</v>
      </c>
      <c r="K195" s="231">
        <v>130.75</v>
      </c>
      <c r="L195" s="231">
        <v>125.8</v>
      </c>
      <c r="M195" s="231">
        <v>35.463239999999999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266.45</v>
      </c>
      <c r="D196" s="232">
        <v>267.88333333333333</v>
      </c>
      <c r="E196" s="232">
        <v>264.56666666666666</v>
      </c>
      <c r="F196" s="232">
        <v>262.68333333333334</v>
      </c>
      <c r="G196" s="232">
        <v>259.36666666666667</v>
      </c>
      <c r="H196" s="232">
        <v>269.76666666666665</v>
      </c>
      <c r="I196" s="232">
        <v>273.08333333333326</v>
      </c>
      <c r="J196" s="232">
        <v>274.96666666666664</v>
      </c>
      <c r="K196" s="231">
        <v>271.2</v>
      </c>
      <c r="L196" s="231">
        <v>266</v>
      </c>
      <c r="M196" s="231">
        <v>2.6878700000000002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1075.5</v>
      </c>
      <c r="D197" s="232">
        <v>1083.3333333333333</v>
      </c>
      <c r="E197" s="232">
        <v>1064.1666666666665</v>
      </c>
      <c r="F197" s="232">
        <v>1052.8333333333333</v>
      </c>
      <c r="G197" s="232">
        <v>1033.6666666666665</v>
      </c>
      <c r="H197" s="232">
        <v>1094.6666666666665</v>
      </c>
      <c r="I197" s="232">
        <v>1113.833333333333</v>
      </c>
      <c r="J197" s="232">
        <v>1125.1666666666665</v>
      </c>
      <c r="K197" s="231">
        <v>1102.5</v>
      </c>
      <c r="L197" s="231">
        <v>1072</v>
      </c>
      <c r="M197" s="231">
        <v>1.3908799999999999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1107.8</v>
      </c>
      <c r="D198" s="232">
        <v>1112.0833333333333</v>
      </c>
      <c r="E198" s="232">
        <v>1102.7666666666664</v>
      </c>
      <c r="F198" s="232">
        <v>1097.7333333333331</v>
      </c>
      <c r="G198" s="232">
        <v>1088.4166666666663</v>
      </c>
      <c r="H198" s="232">
        <v>1117.1166666666666</v>
      </c>
      <c r="I198" s="232">
        <v>1126.4333333333336</v>
      </c>
      <c r="J198" s="232">
        <v>1131.4666666666667</v>
      </c>
      <c r="K198" s="231">
        <v>1121.4000000000001</v>
      </c>
      <c r="L198" s="231">
        <v>1107.05</v>
      </c>
      <c r="M198" s="231">
        <v>47.47128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2022.15</v>
      </c>
      <c r="D199" s="232">
        <v>2035.5166666666667</v>
      </c>
      <c r="E199" s="232">
        <v>2003.1833333333334</v>
      </c>
      <c r="F199" s="232">
        <v>1984.2166666666667</v>
      </c>
      <c r="G199" s="232">
        <v>1951.8833333333334</v>
      </c>
      <c r="H199" s="232">
        <v>2054.4833333333336</v>
      </c>
      <c r="I199" s="232">
        <v>2086.8166666666666</v>
      </c>
      <c r="J199" s="232">
        <v>2105.7833333333333</v>
      </c>
      <c r="K199" s="231">
        <v>2067.85</v>
      </c>
      <c r="L199" s="231">
        <v>2016.55</v>
      </c>
      <c r="M199" s="231">
        <v>1.4144699999999999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1660.95</v>
      </c>
      <c r="D200" s="232">
        <v>1657.7833333333335</v>
      </c>
      <c r="E200" s="232">
        <v>1646.5666666666671</v>
      </c>
      <c r="F200" s="232">
        <v>1632.1833333333336</v>
      </c>
      <c r="G200" s="232">
        <v>1620.9666666666672</v>
      </c>
      <c r="H200" s="232">
        <v>1672.166666666667</v>
      </c>
      <c r="I200" s="232">
        <v>1683.3833333333337</v>
      </c>
      <c r="J200" s="232">
        <v>1697.7666666666669</v>
      </c>
      <c r="K200" s="231">
        <v>1669</v>
      </c>
      <c r="L200" s="231">
        <v>1643.4</v>
      </c>
      <c r="M200" s="231">
        <v>94.217020000000005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590.54999999999995</v>
      </c>
      <c r="D201" s="232">
        <v>595.73333333333323</v>
      </c>
      <c r="E201" s="232">
        <v>583.06666666666649</v>
      </c>
      <c r="F201" s="232">
        <v>575.58333333333326</v>
      </c>
      <c r="G201" s="232">
        <v>562.91666666666652</v>
      </c>
      <c r="H201" s="232">
        <v>603.21666666666647</v>
      </c>
      <c r="I201" s="232">
        <v>615.88333333333321</v>
      </c>
      <c r="J201" s="232">
        <v>623.36666666666645</v>
      </c>
      <c r="K201" s="231">
        <v>608.4</v>
      </c>
      <c r="L201" s="231">
        <v>588.25</v>
      </c>
      <c r="M201" s="231">
        <v>42.552019999999999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71.650000000000006</v>
      </c>
      <c r="D202" s="232">
        <v>71.899999999999991</v>
      </c>
      <c r="E202" s="232">
        <v>71.049999999999983</v>
      </c>
      <c r="F202" s="232">
        <v>70.449999999999989</v>
      </c>
      <c r="G202" s="232">
        <v>69.59999999999998</v>
      </c>
      <c r="H202" s="232">
        <v>72.499999999999986</v>
      </c>
      <c r="I202" s="232">
        <v>73.34999999999998</v>
      </c>
      <c r="J202" s="232">
        <v>73.949999999999989</v>
      </c>
      <c r="K202" s="231">
        <v>72.75</v>
      </c>
      <c r="L202" s="231">
        <v>71.3</v>
      </c>
      <c r="M202" s="231">
        <v>30.405940000000001</v>
      </c>
      <c r="N202" s="1"/>
      <c r="O202" s="1"/>
    </row>
    <row r="203" spans="1:15" ht="12.75" customHeight="1">
      <c r="A203" s="30">
        <v>193</v>
      </c>
      <c r="B203" s="217" t="s">
        <v>820</v>
      </c>
      <c r="C203" s="231">
        <v>613.95000000000005</v>
      </c>
      <c r="D203" s="232">
        <v>619.26666666666665</v>
      </c>
      <c r="E203" s="232">
        <v>604.73333333333335</v>
      </c>
      <c r="F203" s="232">
        <v>595.51666666666665</v>
      </c>
      <c r="G203" s="232">
        <v>580.98333333333335</v>
      </c>
      <c r="H203" s="232">
        <v>628.48333333333335</v>
      </c>
      <c r="I203" s="232">
        <v>643.01666666666665</v>
      </c>
      <c r="J203" s="232">
        <v>652.23333333333335</v>
      </c>
      <c r="K203" s="231">
        <v>633.79999999999995</v>
      </c>
      <c r="L203" s="231">
        <v>610.04999999999995</v>
      </c>
      <c r="M203" s="231">
        <v>0.14707000000000001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849.5</v>
      </c>
      <c r="D204" s="232">
        <v>853.95000000000016</v>
      </c>
      <c r="E204" s="232">
        <v>843.25000000000034</v>
      </c>
      <c r="F204" s="232">
        <v>837.00000000000023</v>
      </c>
      <c r="G204" s="232">
        <v>826.30000000000041</v>
      </c>
      <c r="H204" s="232">
        <v>860.20000000000027</v>
      </c>
      <c r="I204" s="232">
        <v>870.90000000000009</v>
      </c>
      <c r="J204" s="232">
        <v>877.1500000000002</v>
      </c>
      <c r="K204" s="231">
        <v>864.65</v>
      </c>
      <c r="L204" s="231">
        <v>847.7</v>
      </c>
      <c r="M204" s="231">
        <v>2.9508899999999998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895.05</v>
      </c>
      <c r="D205" s="232">
        <v>890.36666666666667</v>
      </c>
      <c r="E205" s="232">
        <v>874.68333333333339</v>
      </c>
      <c r="F205" s="232">
        <v>854.31666666666672</v>
      </c>
      <c r="G205" s="232">
        <v>838.63333333333344</v>
      </c>
      <c r="H205" s="232">
        <v>910.73333333333335</v>
      </c>
      <c r="I205" s="232">
        <v>926.41666666666652</v>
      </c>
      <c r="J205" s="232">
        <v>946.7833333333333</v>
      </c>
      <c r="K205" s="231">
        <v>906.05</v>
      </c>
      <c r="L205" s="231">
        <v>870</v>
      </c>
      <c r="M205" s="231">
        <v>0.35902000000000001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1153.5999999999999</v>
      </c>
      <c r="D206" s="232">
        <v>1168.3666666666666</v>
      </c>
      <c r="E206" s="232">
        <v>1121.833333333333</v>
      </c>
      <c r="F206" s="232">
        <v>1090.0666666666664</v>
      </c>
      <c r="G206" s="232">
        <v>1043.5333333333328</v>
      </c>
      <c r="H206" s="232">
        <v>1200.1333333333332</v>
      </c>
      <c r="I206" s="232">
        <v>1246.6666666666665</v>
      </c>
      <c r="J206" s="232">
        <v>1278.4333333333334</v>
      </c>
      <c r="K206" s="231">
        <v>1214.9000000000001</v>
      </c>
      <c r="L206" s="231">
        <v>1136.5999999999999</v>
      </c>
      <c r="M206" s="231">
        <v>30.375260000000001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2746.45</v>
      </c>
      <c r="D207" s="232">
        <v>2747.7666666666664</v>
      </c>
      <c r="E207" s="232">
        <v>2728.0333333333328</v>
      </c>
      <c r="F207" s="232">
        <v>2709.6166666666663</v>
      </c>
      <c r="G207" s="232">
        <v>2689.8833333333328</v>
      </c>
      <c r="H207" s="232">
        <v>2766.1833333333329</v>
      </c>
      <c r="I207" s="232">
        <v>2785.9166666666665</v>
      </c>
      <c r="J207" s="232">
        <v>2804.333333333333</v>
      </c>
      <c r="K207" s="231">
        <v>2767.5</v>
      </c>
      <c r="L207" s="231">
        <v>2729.35</v>
      </c>
      <c r="M207" s="231">
        <v>3.0039899999999999</v>
      </c>
      <c r="N207" s="1"/>
      <c r="O207" s="1"/>
    </row>
    <row r="208" spans="1:15" ht="12.75" customHeight="1">
      <c r="A208" s="30">
        <v>198</v>
      </c>
      <c r="B208" s="217" t="s">
        <v>768</v>
      </c>
      <c r="C208" s="231">
        <v>386.95</v>
      </c>
      <c r="D208" s="232">
        <v>388.5333333333333</v>
      </c>
      <c r="E208" s="232">
        <v>383.41666666666663</v>
      </c>
      <c r="F208" s="232">
        <v>379.88333333333333</v>
      </c>
      <c r="G208" s="232">
        <v>374.76666666666665</v>
      </c>
      <c r="H208" s="232">
        <v>392.06666666666661</v>
      </c>
      <c r="I208" s="232">
        <v>397.18333333333328</v>
      </c>
      <c r="J208" s="232">
        <v>400.71666666666658</v>
      </c>
      <c r="K208" s="231">
        <v>393.65</v>
      </c>
      <c r="L208" s="231">
        <v>385</v>
      </c>
      <c r="M208" s="231">
        <v>1.23119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489.95</v>
      </c>
      <c r="D209" s="232">
        <v>493.25</v>
      </c>
      <c r="E209" s="232">
        <v>484.95</v>
      </c>
      <c r="F209" s="232">
        <v>479.95</v>
      </c>
      <c r="G209" s="232">
        <v>471.65</v>
      </c>
      <c r="H209" s="232">
        <v>498.25</v>
      </c>
      <c r="I209" s="232">
        <v>506.54999999999995</v>
      </c>
      <c r="J209" s="232">
        <v>511.55</v>
      </c>
      <c r="K209" s="231">
        <v>501.55</v>
      </c>
      <c r="L209" s="231">
        <v>488.25</v>
      </c>
      <c r="M209" s="231">
        <v>56.645879999999998</v>
      </c>
      <c r="N209" s="1"/>
      <c r="O209" s="1"/>
    </row>
    <row r="210" spans="1:15" ht="12.75" customHeight="1">
      <c r="A210" s="30">
        <v>200</v>
      </c>
      <c r="B210" s="217" t="s">
        <v>775</v>
      </c>
      <c r="C210" s="231">
        <v>1316.8</v>
      </c>
      <c r="D210" s="232">
        <v>1321.3166666666666</v>
      </c>
      <c r="E210" s="232">
        <v>1306.4833333333331</v>
      </c>
      <c r="F210" s="232">
        <v>1296.1666666666665</v>
      </c>
      <c r="G210" s="232">
        <v>1281.333333333333</v>
      </c>
      <c r="H210" s="232">
        <v>1331.6333333333332</v>
      </c>
      <c r="I210" s="232">
        <v>1346.4666666666667</v>
      </c>
      <c r="J210" s="232">
        <v>1356.7833333333333</v>
      </c>
      <c r="K210" s="231">
        <v>1336.15</v>
      </c>
      <c r="L210" s="231">
        <v>1311</v>
      </c>
      <c r="M210" s="231">
        <v>0.20766000000000001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2509.5</v>
      </c>
      <c r="D211" s="232">
        <v>2492.9166666666665</v>
      </c>
      <c r="E211" s="232">
        <v>2463.833333333333</v>
      </c>
      <c r="F211" s="232">
        <v>2418.1666666666665</v>
      </c>
      <c r="G211" s="232">
        <v>2389.083333333333</v>
      </c>
      <c r="H211" s="232">
        <v>2538.583333333333</v>
      </c>
      <c r="I211" s="232">
        <v>2567.6666666666661</v>
      </c>
      <c r="J211" s="232">
        <v>2613.333333333333</v>
      </c>
      <c r="K211" s="231">
        <v>2522</v>
      </c>
      <c r="L211" s="231">
        <v>2447.25</v>
      </c>
      <c r="M211" s="231">
        <v>8.7910299999999992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130.05000000000001</v>
      </c>
      <c r="D212" s="232">
        <v>130.56666666666666</v>
      </c>
      <c r="E212" s="232">
        <v>129.03333333333333</v>
      </c>
      <c r="F212" s="232">
        <v>128.01666666666668</v>
      </c>
      <c r="G212" s="232">
        <v>126.48333333333335</v>
      </c>
      <c r="H212" s="232">
        <v>131.58333333333331</v>
      </c>
      <c r="I212" s="232">
        <v>133.11666666666662</v>
      </c>
      <c r="J212" s="232">
        <v>134.1333333333333</v>
      </c>
      <c r="K212" s="231">
        <v>132.1</v>
      </c>
      <c r="L212" s="231">
        <v>129.55000000000001</v>
      </c>
      <c r="M212" s="231">
        <v>42.008209999999998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245.9</v>
      </c>
      <c r="D213" s="232">
        <v>245.71666666666667</v>
      </c>
      <c r="E213" s="232">
        <v>243.43333333333334</v>
      </c>
      <c r="F213" s="232">
        <v>240.96666666666667</v>
      </c>
      <c r="G213" s="232">
        <v>238.68333333333334</v>
      </c>
      <c r="H213" s="232">
        <v>248.18333333333334</v>
      </c>
      <c r="I213" s="232">
        <v>250.4666666666667</v>
      </c>
      <c r="J213" s="232">
        <v>252.93333333333334</v>
      </c>
      <c r="K213" s="231">
        <v>248</v>
      </c>
      <c r="L213" s="231">
        <v>243.25</v>
      </c>
      <c r="M213" s="231">
        <v>60.858449999999998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2548.75</v>
      </c>
      <c r="D214" s="232">
        <v>2563.2666666666669</v>
      </c>
      <c r="E214" s="232">
        <v>2521.5333333333338</v>
      </c>
      <c r="F214" s="232">
        <v>2494.3166666666671</v>
      </c>
      <c r="G214" s="232">
        <v>2452.5833333333339</v>
      </c>
      <c r="H214" s="232">
        <v>2590.4833333333336</v>
      </c>
      <c r="I214" s="232">
        <v>2632.2166666666662</v>
      </c>
      <c r="J214" s="232">
        <v>2659.4333333333334</v>
      </c>
      <c r="K214" s="231">
        <v>2605</v>
      </c>
      <c r="L214" s="231">
        <v>2536.0500000000002</v>
      </c>
      <c r="M214" s="231">
        <v>45.695489999999999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353</v>
      </c>
      <c r="D215" s="232">
        <v>350</v>
      </c>
      <c r="E215" s="232">
        <v>343.2</v>
      </c>
      <c r="F215" s="232">
        <v>333.4</v>
      </c>
      <c r="G215" s="232">
        <v>326.59999999999997</v>
      </c>
      <c r="H215" s="232">
        <v>359.8</v>
      </c>
      <c r="I215" s="232">
        <v>366.59999999999997</v>
      </c>
      <c r="J215" s="232">
        <v>376.40000000000003</v>
      </c>
      <c r="K215" s="231">
        <v>356.8</v>
      </c>
      <c r="L215" s="231">
        <v>340.2</v>
      </c>
      <c r="M215" s="231">
        <v>58.186129999999999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3228.9</v>
      </c>
      <c r="D216" s="232">
        <v>3248.4333333333329</v>
      </c>
      <c r="E216" s="232">
        <v>3190.4666666666658</v>
      </c>
      <c r="F216" s="232">
        <v>3152.0333333333328</v>
      </c>
      <c r="G216" s="232">
        <v>3094.0666666666657</v>
      </c>
      <c r="H216" s="232">
        <v>3286.8666666666659</v>
      </c>
      <c r="I216" s="232">
        <v>3344.833333333333</v>
      </c>
      <c r="J216" s="232">
        <v>3383.266666666666</v>
      </c>
      <c r="K216" s="231">
        <v>3306.4</v>
      </c>
      <c r="L216" s="231">
        <v>3210</v>
      </c>
      <c r="M216" s="231">
        <v>8.4989999999999996E-2</v>
      </c>
      <c r="N216" s="1"/>
      <c r="O216" s="1"/>
    </row>
    <row r="217" spans="1:15" ht="12.75" customHeight="1">
      <c r="A217" s="30">
        <v>207</v>
      </c>
      <c r="B217" s="217" t="s">
        <v>776</v>
      </c>
      <c r="C217" s="231">
        <v>737.5</v>
      </c>
      <c r="D217" s="232">
        <v>738.11666666666667</v>
      </c>
      <c r="E217" s="232">
        <v>731.23333333333335</v>
      </c>
      <c r="F217" s="232">
        <v>724.9666666666667</v>
      </c>
      <c r="G217" s="232">
        <v>718.08333333333337</v>
      </c>
      <c r="H217" s="232">
        <v>744.38333333333333</v>
      </c>
      <c r="I217" s="232">
        <v>751.26666666666677</v>
      </c>
      <c r="J217" s="232">
        <v>757.5333333333333</v>
      </c>
      <c r="K217" s="231">
        <v>745</v>
      </c>
      <c r="L217" s="231">
        <v>731.85</v>
      </c>
      <c r="M217" s="231">
        <v>0.26600000000000001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40511.800000000003</v>
      </c>
      <c r="D218" s="232">
        <v>40402.716666666667</v>
      </c>
      <c r="E218" s="232">
        <v>40055.933333333334</v>
      </c>
      <c r="F218" s="232">
        <v>39600.066666666666</v>
      </c>
      <c r="G218" s="232">
        <v>39253.283333333333</v>
      </c>
      <c r="H218" s="232">
        <v>40858.583333333336</v>
      </c>
      <c r="I218" s="232">
        <v>41205.366666666676</v>
      </c>
      <c r="J218" s="232">
        <v>41661.233333333337</v>
      </c>
      <c r="K218" s="231">
        <v>40749.5</v>
      </c>
      <c r="L218" s="231">
        <v>39946.85</v>
      </c>
      <c r="M218" s="231">
        <v>3.5369999999999999E-2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50.1</v>
      </c>
      <c r="D219" s="232">
        <v>50.449999999999996</v>
      </c>
      <c r="E219" s="232">
        <v>49.54999999999999</v>
      </c>
      <c r="F219" s="232">
        <v>48.999999999999993</v>
      </c>
      <c r="G219" s="232">
        <v>48.099999999999987</v>
      </c>
      <c r="H219" s="232">
        <v>50.999999999999993</v>
      </c>
      <c r="I219" s="232">
        <v>51.9</v>
      </c>
      <c r="J219" s="232">
        <v>52.449999999999996</v>
      </c>
      <c r="K219" s="231">
        <v>51.35</v>
      </c>
      <c r="L219" s="231">
        <v>49.9</v>
      </c>
      <c r="M219" s="231">
        <v>25.615120000000001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2715.95</v>
      </c>
      <c r="D220" s="232">
        <v>2713</v>
      </c>
      <c r="E220" s="232">
        <v>2694</v>
      </c>
      <c r="F220" s="232">
        <v>2672.05</v>
      </c>
      <c r="G220" s="232">
        <v>2653.05</v>
      </c>
      <c r="H220" s="232">
        <v>2734.95</v>
      </c>
      <c r="I220" s="232">
        <v>2753.95</v>
      </c>
      <c r="J220" s="232">
        <v>2775.8999999999996</v>
      </c>
      <c r="K220" s="231">
        <v>2732</v>
      </c>
      <c r="L220" s="231">
        <v>2691.05</v>
      </c>
      <c r="M220" s="231">
        <v>19.106490000000001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870.35</v>
      </c>
      <c r="D221" s="232">
        <v>870.79999999999984</v>
      </c>
      <c r="E221" s="232">
        <v>865.09999999999968</v>
      </c>
      <c r="F221" s="232">
        <v>859.8499999999998</v>
      </c>
      <c r="G221" s="232">
        <v>854.14999999999964</v>
      </c>
      <c r="H221" s="232">
        <v>876.04999999999973</v>
      </c>
      <c r="I221" s="232">
        <v>881.74999999999977</v>
      </c>
      <c r="J221" s="232">
        <v>886.99999999999977</v>
      </c>
      <c r="K221" s="231">
        <v>876.5</v>
      </c>
      <c r="L221" s="231">
        <v>865.55</v>
      </c>
      <c r="M221" s="231">
        <v>81.271619999999999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1153.5</v>
      </c>
      <c r="D222" s="232">
        <v>1158.8166666666666</v>
      </c>
      <c r="E222" s="232">
        <v>1144.6833333333332</v>
      </c>
      <c r="F222" s="232">
        <v>1135.8666666666666</v>
      </c>
      <c r="G222" s="232">
        <v>1121.7333333333331</v>
      </c>
      <c r="H222" s="232">
        <v>1167.6333333333332</v>
      </c>
      <c r="I222" s="232">
        <v>1181.7666666666664</v>
      </c>
      <c r="J222" s="232">
        <v>1190.5833333333333</v>
      </c>
      <c r="K222" s="231">
        <v>1172.95</v>
      </c>
      <c r="L222" s="231">
        <v>1150</v>
      </c>
      <c r="M222" s="231">
        <v>30.377030000000001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470.7</v>
      </c>
      <c r="D223" s="232">
        <v>473.7166666666667</v>
      </c>
      <c r="E223" s="232">
        <v>464.23333333333341</v>
      </c>
      <c r="F223" s="232">
        <v>457.76666666666671</v>
      </c>
      <c r="G223" s="232">
        <v>448.28333333333342</v>
      </c>
      <c r="H223" s="232">
        <v>480.18333333333339</v>
      </c>
      <c r="I223" s="232">
        <v>489.66666666666674</v>
      </c>
      <c r="J223" s="232">
        <v>496.13333333333338</v>
      </c>
      <c r="K223" s="231">
        <v>483.2</v>
      </c>
      <c r="L223" s="231">
        <v>467.25</v>
      </c>
      <c r="M223" s="231">
        <v>27.30762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500.1</v>
      </c>
      <c r="D224" s="232">
        <v>501.18333333333334</v>
      </c>
      <c r="E224" s="232">
        <v>492.4666666666667</v>
      </c>
      <c r="F224" s="232">
        <v>484.83333333333337</v>
      </c>
      <c r="G224" s="232">
        <v>476.11666666666673</v>
      </c>
      <c r="H224" s="232">
        <v>508.81666666666666</v>
      </c>
      <c r="I224" s="232">
        <v>517.5333333333333</v>
      </c>
      <c r="J224" s="232">
        <v>525.16666666666663</v>
      </c>
      <c r="K224" s="231">
        <v>509.9</v>
      </c>
      <c r="L224" s="231">
        <v>493.55</v>
      </c>
      <c r="M224" s="231">
        <v>6.5652400000000002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54.65</v>
      </c>
      <c r="D225" s="232">
        <v>54.766666666666673</v>
      </c>
      <c r="E225" s="232">
        <v>54.383333333333347</v>
      </c>
      <c r="F225" s="232">
        <v>54.116666666666674</v>
      </c>
      <c r="G225" s="232">
        <v>53.733333333333348</v>
      </c>
      <c r="H225" s="232">
        <v>55.033333333333346</v>
      </c>
      <c r="I225" s="232">
        <v>55.416666666666671</v>
      </c>
      <c r="J225" s="232">
        <v>55.683333333333344</v>
      </c>
      <c r="K225" s="231">
        <v>55.15</v>
      </c>
      <c r="L225" s="231">
        <v>54.5</v>
      </c>
      <c r="M225" s="231">
        <v>42.520859999999999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59.35</v>
      </c>
      <c r="D226" s="232">
        <v>59.6</v>
      </c>
      <c r="E226" s="232">
        <v>58.95</v>
      </c>
      <c r="F226" s="232">
        <v>58.550000000000004</v>
      </c>
      <c r="G226" s="232">
        <v>57.900000000000006</v>
      </c>
      <c r="H226" s="232">
        <v>60</v>
      </c>
      <c r="I226" s="232">
        <v>60.649999999999991</v>
      </c>
      <c r="J226" s="232">
        <v>61.05</v>
      </c>
      <c r="K226" s="231">
        <v>60.25</v>
      </c>
      <c r="L226" s="231">
        <v>59.2</v>
      </c>
      <c r="M226" s="231">
        <v>199.02180000000001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87.2</v>
      </c>
      <c r="D227" s="232">
        <v>87.316666666666663</v>
      </c>
      <c r="E227" s="232">
        <v>86.633333333333326</v>
      </c>
      <c r="F227" s="232">
        <v>86.066666666666663</v>
      </c>
      <c r="G227" s="232">
        <v>85.383333333333326</v>
      </c>
      <c r="H227" s="232">
        <v>87.883333333333326</v>
      </c>
      <c r="I227" s="232">
        <v>88.566666666666663</v>
      </c>
      <c r="J227" s="232">
        <v>89.133333333333326</v>
      </c>
      <c r="K227" s="231">
        <v>88</v>
      </c>
      <c r="L227" s="231">
        <v>86.75</v>
      </c>
      <c r="M227" s="231">
        <v>40.22043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883.85</v>
      </c>
      <c r="D228" s="232">
        <v>888.19999999999993</v>
      </c>
      <c r="E228" s="232">
        <v>876.49999999999989</v>
      </c>
      <c r="F228" s="232">
        <v>869.15</v>
      </c>
      <c r="G228" s="232">
        <v>857.44999999999993</v>
      </c>
      <c r="H228" s="232">
        <v>895.54999999999984</v>
      </c>
      <c r="I228" s="232">
        <v>907.24999999999989</v>
      </c>
      <c r="J228" s="232">
        <v>914.5999999999998</v>
      </c>
      <c r="K228" s="231">
        <v>899.9</v>
      </c>
      <c r="L228" s="231">
        <v>880.85</v>
      </c>
      <c r="M228" s="231">
        <v>0.15539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491.3</v>
      </c>
      <c r="D229" s="232">
        <v>495.25</v>
      </c>
      <c r="E229" s="232">
        <v>483.6</v>
      </c>
      <c r="F229" s="232">
        <v>475.90000000000003</v>
      </c>
      <c r="G229" s="232">
        <v>464.25000000000006</v>
      </c>
      <c r="H229" s="232">
        <v>502.95</v>
      </c>
      <c r="I229" s="232">
        <v>514.59999999999991</v>
      </c>
      <c r="J229" s="232">
        <v>522.29999999999995</v>
      </c>
      <c r="K229" s="231">
        <v>506.9</v>
      </c>
      <c r="L229" s="231">
        <v>487.55</v>
      </c>
      <c r="M229" s="231">
        <v>4.0443300000000004</v>
      </c>
      <c r="N229" s="1"/>
      <c r="O229" s="1"/>
    </row>
    <row r="230" spans="1:15" ht="12.75" customHeight="1">
      <c r="A230" s="30">
        <v>220</v>
      </c>
      <c r="B230" s="217" t="s">
        <v>380</v>
      </c>
      <c r="C230" s="231">
        <v>1922.25</v>
      </c>
      <c r="D230" s="232">
        <v>1917.6833333333334</v>
      </c>
      <c r="E230" s="232">
        <v>1885.3666666666668</v>
      </c>
      <c r="F230" s="232">
        <v>1848.4833333333333</v>
      </c>
      <c r="G230" s="232">
        <v>1816.1666666666667</v>
      </c>
      <c r="H230" s="232">
        <v>1954.5666666666668</v>
      </c>
      <c r="I230" s="232">
        <v>1986.8833333333334</v>
      </c>
      <c r="J230" s="232">
        <v>2023.7666666666669</v>
      </c>
      <c r="K230" s="231">
        <v>1950</v>
      </c>
      <c r="L230" s="231">
        <v>1880.8</v>
      </c>
      <c r="M230" s="231">
        <v>3.9609000000000001</v>
      </c>
      <c r="N230" s="1"/>
      <c r="O230" s="1"/>
    </row>
    <row r="231" spans="1:15" ht="12.75" customHeight="1">
      <c r="A231" s="30">
        <v>221</v>
      </c>
      <c r="B231" s="217" t="s">
        <v>381</v>
      </c>
      <c r="C231" s="231">
        <v>305.14999999999998</v>
      </c>
      <c r="D231" s="232">
        <v>306.01666666666665</v>
      </c>
      <c r="E231" s="232">
        <v>302.7833333333333</v>
      </c>
      <c r="F231" s="232">
        <v>300.41666666666663</v>
      </c>
      <c r="G231" s="232">
        <v>297.18333333333328</v>
      </c>
      <c r="H231" s="232">
        <v>308.38333333333333</v>
      </c>
      <c r="I231" s="232">
        <v>311.61666666666667</v>
      </c>
      <c r="J231" s="232">
        <v>313.98333333333335</v>
      </c>
      <c r="K231" s="231">
        <v>309.25</v>
      </c>
      <c r="L231" s="231">
        <v>303.64999999999998</v>
      </c>
      <c r="M231" s="231">
        <v>13.071249999999999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334.6</v>
      </c>
      <c r="D232" s="232">
        <v>333.01666666666665</v>
      </c>
      <c r="E232" s="232">
        <v>330.83333333333331</v>
      </c>
      <c r="F232" s="232">
        <v>327.06666666666666</v>
      </c>
      <c r="G232" s="232">
        <v>324.88333333333333</v>
      </c>
      <c r="H232" s="232">
        <v>336.7833333333333</v>
      </c>
      <c r="I232" s="232">
        <v>338.9666666666667</v>
      </c>
      <c r="J232" s="232">
        <v>342.73333333333329</v>
      </c>
      <c r="K232" s="231">
        <v>335.2</v>
      </c>
      <c r="L232" s="231">
        <v>329.25</v>
      </c>
      <c r="M232" s="231">
        <v>131.03664000000001</v>
      </c>
      <c r="N232" s="1"/>
      <c r="O232" s="1"/>
    </row>
    <row r="233" spans="1:15" ht="12.75" customHeight="1">
      <c r="A233" s="30">
        <v>223</v>
      </c>
      <c r="B233" s="217" t="s">
        <v>383</v>
      </c>
      <c r="C233" s="231">
        <v>104.3</v>
      </c>
      <c r="D233" s="232">
        <v>104.64999999999999</v>
      </c>
      <c r="E233" s="232">
        <v>103.34999999999998</v>
      </c>
      <c r="F233" s="232">
        <v>102.39999999999999</v>
      </c>
      <c r="G233" s="232">
        <v>101.09999999999998</v>
      </c>
      <c r="H233" s="232">
        <v>105.59999999999998</v>
      </c>
      <c r="I233" s="232">
        <v>106.89999999999999</v>
      </c>
      <c r="J233" s="232">
        <v>107.84999999999998</v>
      </c>
      <c r="K233" s="231">
        <v>105.95</v>
      </c>
      <c r="L233" s="231">
        <v>103.7</v>
      </c>
      <c r="M233" s="231">
        <v>1.47505</v>
      </c>
      <c r="N233" s="1"/>
      <c r="O233" s="1"/>
    </row>
    <row r="234" spans="1:15" ht="12.75" customHeight="1">
      <c r="A234" s="30">
        <v>224</v>
      </c>
      <c r="B234" s="217" t="s">
        <v>384</v>
      </c>
      <c r="C234" s="231">
        <v>215.25</v>
      </c>
      <c r="D234" s="232">
        <v>215.65</v>
      </c>
      <c r="E234" s="232">
        <v>213.60000000000002</v>
      </c>
      <c r="F234" s="232">
        <v>211.95000000000002</v>
      </c>
      <c r="G234" s="232">
        <v>209.90000000000003</v>
      </c>
      <c r="H234" s="232">
        <v>217.3</v>
      </c>
      <c r="I234" s="232">
        <v>219.35000000000002</v>
      </c>
      <c r="J234" s="232">
        <v>221</v>
      </c>
      <c r="K234" s="231">
        <v>217.7</v>
      </c>
      <c r="L234" s="231">
        <v>214</v>
      </c>
      <c r="M234" s="231">
        <v>13.28088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132.30000000000001</v>
      </c>
      <c r="D235" s="232">
        <v>134.1</v>
      </c>
      <c r="E235" s="232">
        <v>129.69999999999999</v>
      </c>
      <c r="F235" s="232">
        <v>127.1</v>
      </c>
      <c r="G235" s="232">
        <v>122.69999999999999</v>
      </c>
      <c r="H235" s="232">
        <v>136.69999999999999</v>
      </c>
      <c r="I235" s="232">
        <v>141.10000000000002</v>
      </c>
      <c r="J235" s="232">
        <v>143.69999999999999</v>
      </c>
      <c r="K235" s="231">
        <v>138.5</v>
      </c>
      <c r="L235" s="231">
        <v>131.5</v>
      </c>
      <c r="M235" s="231">
        <v>101.00537</v>
      </c>
      <c r="N235" s="1"/>
      <c r="O235" s="1"/>
    </row>
    <row r="236" spans="1:15" ht="12.75" customHeight="1">
      <c r="A236" s="30">
        <v>226</v>
      </c>
      <c r="B236" s="217" t="s">
        <v>385</v>
      </c>
      <c r="C236" s="231">
        <v>75.5</v>
      </c>
      <c r="D236" s="232">
        <v>75.88333333333334</v>
      </c>
      <c r="E236" s="232">
        <v>74.716666666666683</v>
      </c>
      <c r="F236" s="232">
        <v>73.933333333333337</v>
      </c>
      <c r="G236" s="232">
        <v>72.76666666666668</v>
      </c>
      <c r="H236" s="232">
        <v>76.666666666666686</v>
      </c>
      <c r="I236" s="232">
        <v>77.833333333333343</v>
      </c>
      <c r="J236" s="232">
        <v>78.616666666666688</v>
      </c>
      <c r="K236" s="231">
        <v>77.05</v>
      </c>
      <c r="L236" s="231">
        <v>75.099999999999994</v>
      </c>
      <c r="M236" s="231">
        <v>31.463750000000001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4549.6000000000004</v>
      </c>
      <c r="D237" s="232">
        <v>4581.3166666666666</v>
      </c>
      <c r="E237" s="232">
        <v>4464.2833333333328</v>
      </c>
      <c r="F237" s="232">
        <v>4378.9666666666662</v>
      </c>
      <c r="G237" s="232">
        <v>4261.9333333333325</v>
      </c>
      <c r="H237" s="232">
        <v>4666.6333333333332</v>
      </c>
      <c r="I237" s="232">
        <v>4783.6666666666679</v>
      </c>
      <c r="J237" s="232">
        <v>4868.9833333333336</v>
      </c>
      <c r="K237" s="231">
        <v>4698.3500000000004</v>
      </c>
      <c r="L237" s="231">
        <v>4496</v>
      </c>
      <c r="M237" s="231">
        <v>3.0937100000000002</v>
      </c>
      <c r="N237" s="1"/>
      <c r="O237" s="1"/>
    </row>
    <row r="238" spans="1:15" ht="12.75" customHeight="1">
      <c r="A238" s="30">
        <v>228</v>
      </c>
      <c r="B238" s="217" t="s">
        <v>386</v>
      </c>
      <c r="C238" s="231">
        <v>286.89999999999998</v>
      </c>
      <c r="D238" s="232">
        <v>287.66666666666669</v>
      </c>
      <c r="E238" s="232">
        <v>284.78333333333336</v>
      </c>
      <c r="F238" s="232">
        <v>282.66666666666669</v>
      </c>
      <c r="G238" s="232">
        <v>279.78333333333336</v>
      </c>
      <c r="H238" s="232">
        <v>289.78333333333336</v>
      </c>
      <c r="I238" s="232">
        <v>292.66666666666669</v>
      </c>
      <c r="J238" s="232">
        <v>294.78333333333336</v>
      </c>
      <c r="K238" s="231">
        <v>290.55</v>
      </c>
      <c r="L238" s="231">
        <v>285.55</v>
      </c>
      <c r="M238" s="231">
        <v>7.0977499999999996</v>
      </c>
      <c r="N238" s="1"/>
      <c r="O238" s="1"/>
    </row>
    <row r="239" spans="1:15" ht="12.75" customHeight="1">
      <c r="A239" s="30">
        <v>229</v>
      </c>
      <c r="B239" s="217" t="s">
        <v>387</v>
      </c>
      <c r="C239" s="231">
        <v>135.69999999999999</v>
      </c>
      <c r="D239" s="232">
        <v>136.43333333333334</v>
      </c>
      <c r="E239" s="232">
        <v>134.06666666666666</v>
      </c>
      <c r="F239" s="232">
        <v>132.43333333333334</v>
      </c>
      <c r="G239" s="232">
        <v>130.06666666666666</v>
      </c>
      <c r="H239" s="232">
        <v>138.06666666666666</v>
      </c>
      <c r="I239" s="232">
        <v>140.43333333333334</v>
      </c>
      <c r="J239" s="232">
        <v>142.06666666666666</v>
      </c>
      <c r="K239" s="231">
        <v>138.80000000000001</v>
      </c>
      <c r="L239" s="231">
        <v>134.80000000000001</v>
      </c>
      <c r="M239" s="231">
        <v>27.694179999999999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295.55</v>
      </c>
      <c r="D240" s="232">
        <v>296.83333333333331</v>
      </c>
      <c r="E240" s="232">
        <v>292.46666666666664</v>
      </c>
      <c r="F240" s="232">
        <v>289.38333333333333</v>
      </c>
      <c r="G240" s="232">
        <v>285.01666666666665</v>
      </c>
      <c r="H240" s="232">
        <v>299.91666666666663</v>
      </c>
      <c r="I240" s="232">
        <v>304.2833333333333</v>
      </c>
      <c r="J240" s="232">
        <v>307.36666666666662</v>
      </c>
      <c r="K240" s="231">
        <v>301.2</v>
      </c>
      <c r="L240" s="231">
        <v>293.75</v>
      </c>
      <c r="M240" s="231">
        <v>29.658850000000001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82.9</v>
      </c>
      <c r="D241" s="232">
        <v>83.066666666666663</v>
      </c>
      <c r="E241" s="232">
        <v>82.583333333333329</v>
      </c>
      <c r="F241" s="232">
        <v>82.266666666666666</v>
      </c>
      <c r="G241" s="232">
        <v>81.783333333333331</v>
      </c>
      <c r="H241" s="232">
        <v>83.383333333333326</v>
      </c>
      <c r="I241" s="232">
        <v>83.866666666666674</v>
      </c>
      <c r="J241" s="232">
        <v>84.183333333333323</v>
      </c>
      <c r="K241" s="231">
        <v>83.55</v>
      </c>
      <c r="L241" s="231">
        <v>82.75</v>
      </c>
      <c r="M241" s="231">
        <v>94.115620000000007</v>
      </c>
      <c r="N241" s="1"/>
      <c r="O241" s="1"/>
    </row>
    <row r="242" spans="1:15" ht="12.75" customHeight="1">
      <c r="A242" s="30">
        <v>232</v>
      </c>
      <c r="B242" s="217" t="s">
        <v>388</v>
      </c>
      <c r="C242" s="231">
        <v>30.85</v>
      </c>
      <c r="D242" s="232">
        <v>31.05</v>
      </c>
      <c r="E242" s="232">
        <v>30.400000000000002</v>
      </c>
      <c r="F242" s="232">
        <v>29.950000000000003</v>
      </c>
      <c r="G242" s="232">
        <v>29.300000000000004</v>
      </c>
      <c r="H242" s="232">
        <v>31.5</v>
      </c>
      <c r="I242" s="232">
        <v>32.15</v>
      </c>
      <c r="J242" s="232">
        <v>32.599999999999994</v>
      </c>
      <c r="K242" s="231">
        <v>31.7</v>
      </c>
      <c r="L242" s="231">
        <v>30.6</v>
      </c>
      <c r="M242" s="231">
        <v>193.36543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641.45000000000005</v>
      </c>
      <c r="D243" s="232">
        <v>643.9666666666667</v>
      </c>
      <c r="E243" s="232">
        <v>635.98333333333335</v>
      </c>
      <c r="F243" s="232">
        <v>630.51666666666665</v>
      </c>
      <c r="G243" s="232">
        <v>622.5333333333333</v>
      </c>
      <c r="H243" s="232">
        <v>649.43333333333339</v>
      </c>
      <c r="I243" s="232">
        <v>657.41666666666674</v>
      </c>
      <c r="J243" s="232">
        <v>662.88333333333344</v>
      </c>
      <c r="K243" s="231">
        <v>651.95000000000005</v>
      </c>
      <c r="L243" s="231">
        <v>638.5</v>
      </c>
      <c r="M243" s="231">
        <v>17.59179</v>
      </c>
      <c r="N243" s="1"/>
      <c r="O243" s="1"/>
    </row>
    <row r="244" spans="1:15" ht="12.75" customHeight="1">
      <c r="A244" s="30">
        <v>234</v>
      </c>
      <c r="B244" s="217" t="s">
        <v>771</v>
      </c>
      <c r="C244" s="231">
        <v>33.1</v>
      </c>
      <c r="D244" s="232">
        <v>33.4</v>
      </c>
      <c r="E244" s="232">
        <v>32.65</v>
      </c>
      <c r="F244" s="232">
        <v>32.200000000000003</v>
      </c>
      <c r="G244" s="232">
        <v>31.450000000000003</v>
      </c>
      <c r="H244" s="232">
        <v>33.849999999999994</v>
      </c>
      <c r="I244" s="232">
        <v>34.599999999999994</v>
      </c>
      <c r="J244" s="232">
        <v>35.04999999999999</v>
      </c>
      <c r="K244" s="231">
        <v>34.15</v>
      </c>
      <c r="L244" s="231">
        <v>32.950000000000003</v>
      </c>
      <c r="M244" s="231">
        <v>379.66557999999998</v>
      </c>
      <c r="N244" s="1"/>
      <c r="O244" s="1"/>
    </row>
    <row r="245" spans="1:15" ht="12.75" customHeight="1">
      <c r="A245" s="30">
        <v>235</v>
      </c>
      <c r="B245" s="217" t="s">
        <v>777</v>
      </c>
      <c r="C245" s="231">
        <v>1231.0999999999999</v>
      </c>
      <c r="D245" s="232">
        <v>1240.3666666666666</v>
      </c>
      <c r="E245" s="232">
        <v>1215.7333333333331</v>
      </c>
      <c r="F245" s="232">
        <v>1200.3666666666666</v>
      </c>
      <c r="G245" s="232">
        <v>1175.7333333333331</v>
      </c>
      <c r="H245" s="232">
        <v>1255.7333333333331</v>
      </c>
      <c r="I245" s="232">
        <v>1280.3666666666668</v>
      </c>
      <c r="J245" s="232">
        <v>1295.7333333333331</v>
      </c>
      <c r="K245" s="231">
        <v>1265</v>
      </c>
      <c r="L245" s="231">
        <v>1225</v>
      </c>
      <c r="M245" s="231">
        <v>0.48155999999999999</v>
      </c>
      <c r="N245" s="1"/>
      <c r="O245" s="1"/>
    </row>
    <row r="246" spans="1:15" ht="12.75" customHeight="1">
      <c r="A246" s="30">
        <v>236</v>
      </c>
      <c r="B246" s="217" t="s">
        <v>389</v>
      </c>
      <c r="C246" s="231">
        <v>391.5</v>
      </c>
      <c r="D246" s="232">
        <v>392.34999999999997</v>
      </c>
      <c r="E246" s="232">
        <v>389.54999999999995</v>
      </c>
      <c r="F246" s="232">
        <v>387.59999999999997</v>
      </c>
      <c r="G246" s="232">
        <v>384.79999999999995</v>
      </c>
      <c r="H246" s="232">
        <v>394.29999999999995</v>
      </c>
      <c r="I246" s="232">
        <v>397.1</v>
      </c>
      <c r="J246" s="232">
        <v>399.04999999999995</v>
      </c>
      <c r="K246" s="231">
        <v>395.15</v>
      </c>
      <c r="L246" s="231">
        <v>390.4</v>
      </c>
      <c r="M246" s="231">
        <v>0.26873999999999998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424.9</v>
      </c>
      <c r="D247" s="232">
        <v>426.5</v>
      </c>
      <c r="E247" s="232">
        <v>418.35</v>
      </c>
      <c r="F247" s="232">
        <v>411.8</v>
      </c>
      <c r="G247" s="232">
        <v>403.65000000000003</v>
      </c>
      <c r="H247" s="232">
        <v>433.05</v>
      </c>
      <c r="I247" s="232">
        <v>441.2</v>
      </c>
      <c r="J247" s="232">
        <v>447.75</v>
      </c>
      <c r="K247" s="231">
        <v>434.65</v>
      </c>
      <c r="L247" s="231">
        <v>419.95</v>
      </c>
      <c r="M247" s="231">
        <v>19.867550000000001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171.45</v>
      </c>
      <c r="D248" s="232">
        <v>172.93333333333331</v>
      </c>
      <c r="E248" s="232">
        <v>169.06666666666661</v>
      </c>
      <c r="F248" s="232">
        <v>166.68333333333331</v>
      </c>
      <c r="G248" s="232">
        <v>162.81666666666661</v>
      </c>
      <c r="H248" s="232">
        <v>175.31666666666661</v>
      </c>
      <c r="I248" s="232">
        <v>179.18333333333334</v>
      </c>
      <c r="J248" s="232">
        <v>181.56666666666661</v>
      </c>
      <c r="K248" s="231">
        <v>176.8</v>
      </c>
      <c r="L248" s="231">
        <v>170.55</v>
      </c>
      <c r="M248" s="231">
        <v>31.22484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1202.45</v>
      </c>
      <c r="D249" s="232">
        <v>1209.6499999999999</v>
      </c>
      <c r="E249" s="232">
        <v>1191.2999999999997</v>
      </c>
      <c r="F249" s="232">
        <v>1180.1499999999999</v>
      </c>
      <c r="G249" s="232">
        <v>1161.7999999999997</v>
      </c>
      <c r="H249" s="232">
        <v>1220.7999999999997</v>
      </c>
      <c r="I249" s="232">
        <v>1239.1499999999996</v>
      </c>
      <c r="J249" s="232">
        <v>1250.2999999999997</v>
      </c>
      <c r="K249" s="231">
        <v>1228</v>
      </c>
      <c r="L249" s="231">
        <v>1198.5</v>
      </c>
      <c r="M249" s="231">
        <v>41.440330000000003</v>
      </c>
      <c r="N249" s="1"/>
      <c r="O249" s="1"/>
    </row>
    <row r="250" spans="1:15" ht="12.75" customHeight="1">
      <c r="A250" s="30">
        <v>240</v>
      </c>
      <c r="B250" s="217" t="s">
        <v>390</v>
      </c>
      <c r="C250" s="231">
        <v>18.55</v>
      </c>
      <c r="D250" s="232">
        <v>18.383333333333336</v>
      </c>
      <c r="E250" s="232">
        <v>17.866666666666674</v>
      </c>
      <c r="F250" s="232">
        <v>17.183333333333337</v>
      </c>
      <c r="G250" s="232">
        <v>16.666666666666675</v>
      </c>
      <c r="H250" s="232">
        <v>19.066666666666674</v>
      </c>
      <c r="I250" s="232">
        <v>19.583333333333332</v>
      </c>
      <c r="J250" s="232">
        <v>20.266666666666673</v>
      </c>
      <c r="K250" s="231">
        <v>18.899999999999999</v>
      </c>
      <c r="L250" s="231">
        <v>17.7</v>
      </c>
      <c r="M250" s="231">
        <v>387.74184000000002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3670.55</v>
      </c>
      <c r="D251" s="232">
        <v>3687.5</v>
      </c>
      <c r="E251" s="232">
        <v>3645.05</v>
      </c>
      <c r="F251" s="232">
        <v>3619.55</v>
      </c>
      <c r="G251" s="232">
        <v>3577.1000000000004</v>
      </c>
      <c r="H251" s="232">
        <v>3713</v>
      </c>
      <c r="I251" s="232">
        <v>3755.45</v>
      </c>
      <c r="J251" s="232">
        <v>3780.95</v>
      </c>
      <c r="K251" s="231">
        <v>3729.95</v>
      </c>
      <c r="L251" s="231">
        <v>3662</v>
      </c>
      <c r="M251" s="231">
        <v>1.59873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1525.55</v>
      </c>
      <c r="D252" s="232">
        <v>1531.5166666666667</v>
      </c>
      <c r="E252" s="232">
        <v>1518.0333333333333</v>
      </c>
      <c r="F252" s="232">
        <v>1510.5166666666667</v>
      </c>
      <c r="G252" s="232">
        <v>1497.0333333333333</v>
      </c>
      <c r="H252" s="232">
        <v>1539.0333333333333</v>
      </c>
      <c r="I252" s="232">
        <v>1552.5166666666664</v>
      </c>
      <c r="J252" s="232">
        <v>1560.0333333333333</v>
      </c>
      <c r="K252" s="231">
        <v>1545</v>
      </c>
      <c r="L252" s="231">
        <v>1524</v>
      </c>
      <c r="M252" s="231">
        <v>64.964290000000005</v>
      </c>
      <c r="N252" s="1"/>
      <c r="O252" s="1"/>
    </row>
    <row r="253" spans="1:15" ht="12.75" customHeight="1">
      <c r="A253" s="30">
        <v>243</v>
      </c>
      <c r="B253" s="217" t="s">
        <v>391</v>
      </c>
      <c r="C253" s="231">
        <v>484</v>
      </c>
      <c r="D253" s="232">
        <v>487.05</v>
      </c>
      <c r="E253" s="232">
        <v>470.20000000000005</v>
      </c>
      <c r="F253" s="232">
        <v>456.40000000000003</v>
      </c>
      <c r="G253" s="232">
        <v>439.55000000000007</v>
      </c>
      <c r="H253" s="232">
        <v>500.85</v>
      </c>
      <c r="I253" s="232">
        <v>517.70000000000005</v>
      </c>
      <c r="J253" s="232">
        <v>531.5</v>
      </c>
      <c r="K253" s="231">
        <v>503.9</v>
      </c>
      <c r="L253" s="231">
        <v>473.25</v>
      </c>
      <c r="M253" s="231">
        <v>8.4600399999999993</v>
      </c>
      <c r="N253" s="1"/>
      <c r="O253" s="1"/>
    </row>
    <row r="254" spans="1:15" ht="12.75" customHeight="1">
      <c r="A254" s="30">
        <v>244</v>
      </c>
      <c r="B254" s="217" t="s">
        <v>392</v>
      </c>
      <c r="C254" s="231">
        <v>411.45</v>
      </c>
      <c r="D254" s="232">
        <v>414.95</v>
      </c>
      <c r="E254" s="232">
        <v>405.09999999999997</v>
      </c>
      <c r="F254" s="232">
        <v>398.75</v>
      </c>
      <c r="G254" s="232">
        <v>388.9</v>
      </c>
      <c r="H254" s="232">
        <v>421.29999999999995</v>
      </c>
      <c r="I254" s="232">
        <v>431.15</v>
      </c>
      <c r="J254" s="232">
        <v>437.49999999999994</v>
      </c>
      <c r="K254" s="231">
        <v>424.8</v>
      </c>
      <c r="L254" s="231">
        <v>408.6</v>
      </c>
      <c r="M254" s="231">
        <v>3.5543999999999998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2099.85</v>
      </c>
      <c r="D255" s="232">
        <v>2117.25</v>
      </c>
      <c r="E255" s="232">
        <v>2069.5</v>
      </c>
      <c r="F255" s="232">
        <v>2039.15</v>
      </c>
      <c r="G255" s="232">
        <v>1991.4</v>
      </c>
      <c r="H255" s="232">
        <v>2147.6</v>
      </c>
      <c r="I255" s="232">
        <v>2195.35</v>
      </c>
      <c r="J255" s="232">
        <v>2225.6999999999998</v>
      </c>
      <c r="K255" s="231">
        <v>2165</v>
      </c>
      <c r="L255" s="231">
        <v>2086.9</v>
      </c>
      <c r="M255" s="231">
        <v>9.2454999999999998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862.1</v>
      </c>
      <c r="D256" s="232">
        <v>865.4</v>
      </c>
      <c r="E256" s="232">
        <v>854.65</v>
      </c>
      <c r="F256" s="232">
        <v>847.2</v>
      </c>
      <c r="G256" s="232">
        <v>836.45</v>
      </c>
      <c r="H256" s="232">
        <v>872.84999999999991</v>
      </c>
      <c r="I256" s="232">
        <v>883.59999999999991</v>
      </c>
      <c r="J256" s="232">
        <v>891.04999999999984</v>
      </c>
      <c r="K256" s="231">
        <v>876.15</v>
      </c>
      <c r="L256" s="231">
        <v>857.95</v>
      </c>
      <c r="M256" s="231">
        <v>1.4041699999999999</v>
      </c>
      <c r="N256" s="1"/>
      <c r="O256" s="1"/>
    </row>
    <row r="257" spans="1:15" ht="12.75" customHeight="1">
      <c r="A257" s="30">
        <v>247</v>
      </c>
      <c r="B257" s="217" t="s">
        <v>393</v>
      </c>
      <c r="C257" s="231">
        <v>1935</v>
      </c>
      <c r="D257" s="232">
        <v>1949.8999999999999</v>
      </c>
      <c r="E257" s="232">
        <v>1912.0999999999997</v>
      </c>
      <c r="F257" s="232">
        <v>1889.1999999999998</v>
      </c>
      <c r="G257" s="232">
        <v>1851.3999999999996</v>
      </c>
      <c r="H257" s="232">
        <v>1972.7999999999997</v>
      </c>
      <c r="I257" s="232">
        <v>2010.6</v>
      </c>
      <c r="J257" s="232">
        <v>2033.4999999999998</v>
      </c>
      <c r="K257" s="231">
        <v>1987.7</v>
      </c>
      <c r="L257" s="231">
        <v>1927</v>
      </c>
      <c r="M257" s="231">
        <v>0.32726</v>
      </c>
      <c r="N257" s="1"/>
      <c r="O257" s="1"/>
    </row>
    <row r="258" spans="1:15" ht="12.75" customHeight="1">
      <c r="A258" s="30">
        <v>248</v>
      </c>
      <c r="B258" s="217" t="s">
        <v>394</v>
      </c>
      <c r="C258" s="231">
        <v>2845.75</v>
      </c>
      <c r="D258" s="232">
        <v>2862.5666666666671</v>
      </c>
      <c r="E258" s="232">
        <v>2809.3333333333339</v>
      </c>
      <c r="F258" s="232">
        <v>2772.916666666667</v>
      </c>
      <c r="G258" s="232">
        <v>2719.6833333333338</v>
      </c>
      <c r="H258" s="232">
        <v>2898.983333333334</v>
      </c>
      <c r="I258" s="232">
        <v>2952.2166666666667</v>
      </c>
      <c r="J258" s="232">
        <v>2988.6333333333341</v>
      </c>
      <c r="K258" s="231">
        <v>2915.8</v>
      </c>
      <c r="L258" s="231">
        <v>2826.15</v>
      </c>
      <c r="M258" s="231">
        <v>0.68893000000000004</v>
      </c>
      <c r="N258" s="1"/>
      <c r="O258" s="1"/>
    </row>
    <row r="259" spans="1:15" ht="12.75" customHeight="1">
      <c r="A259" s="30">
        <v>249</v>
      </c>
      <c r="B259" s="217" t="s">
        <v>857</v>
      </c>
      <c r="C259" s="231">
        <v>542.5</v>
      </c>
      <c r="D259" s="232">
        <v>546.21666666666658</v>
      </c>
      <c r="E259" s="232">
        <v>531.83333333333314</v>
      </c>
      <c r="F259" s="232">
        <v>521.16666666666652</v>
      </c>
      <c r="G259" s="232">
        <v>506.78333333333308</v>
      </c>
      <c r="H259" s="232">
        <v>556.88333333333321</v>
      </c>
      <c r="I259" s="232">
        <v>571.26666666666665</v>
      </c>
      <c r="J259" s="232">
        <v>581.93333333333328</v>
      </c>
      <c r="K259" s="231">
        <v>560.6</v>
      </c>
      <c r="L259" s="231">
        <v>535.54999999999995</v>
      </c>
      <c r="M259" s="231">
        <v>1.5710900000000001</v>
      </c>
      <c r="N259" s="1"/>
      <c r="O259" s="1"/>
    </row>
    <row r="260" spans="1:15" ht="12.75" customHeight="1">
      <c r="A260" s="30">
        <v>250</v>
      </c>
      <c r="B260" s="217" t="s">
        <v>395</v>
      </c>
      <c r="C260" s="231">
        <v>738.2</v>
      </c>
      <c r="D260" s="232">
        <v>737.53333333333342</v>
      </c>
      <c r="E260" s="232">
        <v>725.86666666666679</v>
      </c>
      <c r="F260" s="232">
        <v>713.53333333333342</v>
      </c>
      <c r="G260" s="232">
        <v>701.86666666666679</v>
      </c>
      <c r="H260" s="232">
        <v>749.86666666666679</v>
      </c>
      <c r="I260" s="232">
        <v>761.53333333333353</v>
      </c>
      <c r="J260" s="232">
        <v>773.86666666666679</v>
      </c>
      <c r="K260" s="231">
        <v>749.2</v>
      </c>
      <c r="L260" s="231">
        <v>725.2</v>
      </c>
      <c r="M260" s="231">
        <v>3.0344899999999999</v>
      </c>
      <c r="N260" s="1"/>
      <c r="O260" s="1"/>
    </row>
    <row r="261" spans="1:15" ht="12.75" customHeight="1">
      <c r="A261" s="30">
        <v>251</v>
      </c>
      <c r="B261" s="217" t="s">
        <v>396</v>
      </c>
      <c r="C261" s="231">
        <v>422.35</v>
      </c>
      <c r="D261" s="232">
        <v>419.2</v>
      </c>
      <c r="E261" s="232">
        <v>412.4</v>
      </c>
      <c r="F261" s="232">
        <v>402.45</v>
      </c>
      <c r="G261" s="232">
        <v>395.65</v>
      </c>
      <c r="H261" s="232">
        <v>429.15</v>
      </c>
      <c r="I261" s="232">
        <v>435.95000000000005</v>
      </c>
      <c r="J261" s="232">
        <v>445.9</v>
      </c>
      <c r="K261" s="231">
        <v>426</v>
      </c>
      <c r="L261" s="231">
        <v>409.25</v>
      </c>
      <c r="M261" s="231">
        <v>8.3060700000000001</v>
      </c>
      <c r="N261" s="1"/>
      <c r="O261" s="1"/>
    </row>
    <row r="262" spans="1:15" ht="12.75" customHeight="1">
      <c r="A262" s="30">
        <v>252</v>
      </c>
      <c r="B262" s="217" t="s">
        <v>397</v>
      </c>
      <c r="C262" s="231">
        <v>71.7</v>
      </c>
      <c r="D262" s="232">
        <v>71.916666666666671</v>
      </c>
      <c r="E262" s="232">
        <v>70.833333333333343</v>
      </c>
      <c r="F262" s="232">
        <v>69.966666666666669</v>
      </c>
      <c r="G262" s="232">
        <v>68.88333333333334</v>
      </c>
      <c r="H262" s="232">
        <v>72.783333333333346</v>
      </c>
      <c r="I262" s="232">
        <v>73.866666666666688</v>
      </c>
      <c r="J262" s="232">
        <v>74.733333333333348</v>
      </c>
      <c r="K262" s="231">
        <v>73</v>
      </c>
      <c r="L262" s="231">
        <v>71.05</v>
      </c>
      <c r="M262" s="231">
        <v>4.18452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262.35000000000002</v>
      </c>
      <c r="D263" s="232">
        <v>264.33333333333331</v>
      </c>
      <c r="E263" s="232">
        <v>259.81666666666661</v>
      </c>
      <c r="F263" s="232">
        <v>257.2833333333333</v>
      </c>
      <c r="G263" s="232">
        <v>252.76666666666659</v>
      </c>
      <c r="H263" s="232">
        <v>266.86666666666662</v>
      </c>
      <c r="I263" s="232">
        <v>271.38333333333338</v>
      </c>
      <c r="J263" s="232">
        <v>273.91666666666663</v>
      </c>
      <c r="K263" s="231">
        <v>268.85000000000002</v>
      </c>
      <c r="L263" s="231">
        <v>261.8</v>
      </c>
      <c r="M263" s="231">
        <v>4.5052000000000003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741.45</v>
      </c>
      <c r="D264" s="232">
        <v>747.94999999999993</v>
      </c>
      <c r="E264" s="232">
        <v>731.89999999999986</v>
      </c>
      <c r="F264" s="232">
        <v>722.34999999999991</v>
      </c>
      <c r="G264" s="232">
        <v>706.29999999999984</v>
      </c>
      <c r="H264" s="232">
        <v>757.49999999999989</v>
      </c>
      <c r="I264" s="232">
        <v>773.54999999999984</v>
      </c>
      <c r="J264" s="232">
        <v>783.09999999999991</v>
      </c>
      <c r="K264" s="231">
        <v>764</v>
      </c>
      <c r="L264" s="231">
        <v>738.4</v>
      </c>
      <c r="M264" s="231">
        <v>30.01352</v>
      </c>
      <c r="N264" s="1"/>
      <c r="O264" s="1"/>
    </row>
    <row r="265" spans="1:15" ht="12.75" customHeight="1">
      <c r="A265" s="30">
        <v>255</v>
      </c>
      <c r="B265" s="217" t="s">
        <v>398</v>
      </c>
      <c r="C265" s="231">
        <v>103.55</v>
      </c>
      <c r="D265" s="232">
        <v>104.14999999999999</v>
      </c>
      <c r="E265" s="232">
        <v>102.39999999999998</v>
      </c>
      <c r="F265" s="232">
        <v>101.24999999999999</v>
      </c>
      <c r="G265" s="232">
        <v>99.499999999999972</v>
      </c>
      <c r="H265" s="232">
        <v>105.29999999999998</v>
      </c>
      <c r="I265" s="232">
        <v>107.05000000000001</v>
      </c>
      <c r="J265" s="232">
        <v>108.19999999999999</v>
      </c>
      <c r="K265" s="231">
        <v>105.9</v>
      </c>
      <c r="L265" s="231">
        <v>103</v>
      </c>
      <c r="M265" s="231">
        <v>4.5171999999999999</v>
      </c>
      <c r="N265" s="1"/>
      <c r="O265" s="1"/>
    </row>
    <row r="266" spans="1:15" ht="12.75" customHeight="1">
      <c r="A266" s="30">
        <v>256</v>
      </c>
      <c r="B266" s="217" t="s">
        <v>399</v>
      </c>
      <c r="C266" s="231">
        <v>255.45</v>
      </c>
      <c r="D266" s="232">
        <v>254.69999999999996</v>
      </c>
      <c r="E266" s="232">
        <v>246.2999999999999</v>
      </c>
      <c r="F266" s="232">
        <v>237.14999999999995</v>
      </c>
      <c r="G266" s="232">
        <v>228.74999999999989</v>
      </c>
      <c r="H266" s="232">
        <v>263.84999999999991</v>
      </c>
      <c r="I266" s="232">
        <v>272.24999999999994</v>
      </c>
      <c r="J266" s="232">
        <v>281.39999999999992</v>
      </c>
      <c r="K266" s="231">
        <v>263.10000000000002</v>
      </c>
      <c r="L266" s="231">
        <v>245.55</v>
      </c>
      <c r="M266" s="231">
        <v>27.033290000000001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601.1</v>
      </c>
      <c r="D267" s="232">
        <v>602.56666666666661</v>
      </c>
      <c r="E267" s="232">
        <v>596.13333333333321</v>
      </c>
      <c r="F267" s="232">
        <v>591.16666666666663</v>
      </c>
      <c r="G267" s="232">
        <v>584.73333333333323</v>
      </c>
      <c r="H267" s="232">
        <v>607.53333333333319</v>
      </c>
      <c r="I267" s="232">
        <v>613.96666666666658</v>
      </c>
      <c r="J267" s="232">
        <v>618.93333333333317</v>
      </c>
      <c r="K267" s="231">
        <v>609</v>
      </c>
      <c r="L267" s="231">
        <v>597.6</v>
      </c>
      <c r="M267" s="231">
        <v>12.5517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510</v>
      </c>
      <c r="D268" s="232">
        <v>510.84999999999997</v>
      </c>
      <c r="E268" s="232">
        <v>506.69999999999993</v>
      </c>
      <c r="F268" s="232">
        <v>503.4</v>
      </c>
      <c r="G268" s="232">
        <v>499.24999999999994</v>
      </c>
      <c r="H268" s="232">
        <v>514.14999999999986</v>
      </c>
      <c r="I268" s="232">
        <v>518.29999999999995</v>
      </c>
      <c r="J268" s="232">
        <v>521.59999999999991</v>
      </c>
      <c r="K268" s="231">
        <v>515</v>
      </c>
      <c r="L268" s="231">
        <v>507.55</v>
      </c>
      <c r="M268" s="231">
        <v>18.338059999999999</v>
      </c>
      <c r="N268" s="1"/>
      <c r="O268" s="1"/>
    </row>
    <row r="269" spans="1:15" ht="12.75" customHeight="1">
      <c r="A269" s="30">
        <v>259</v>
      </c>
      <c r="B269" s="217" t="s">
        <v>778</v>
      </c>
      <c r="C269" s="231">
        <v>489.35</v>
      </c>
      <c r="D269" s="232">
        <v>486.38333333333338</v>
      </c>
      <c r="E269" s="232">
        <v>480.21666666666675</v>
      </c>
      <c r="F269" s="232">
        <v>471.08333333333337</v>
      </c>
      <c r="G269" s="232">
        <v>464.91666666666674</v>
      </c>
      <c r="H269" s="232">
        <v>495.51666666666677</v>
      </c>
      <c r="I269" s="232">
        <v>501.68333333333339</v>
      </c>
      <c r="J269" s="232">
        <v>510.81666666666678</v>
      </c>
      <c r="K269" s="231">
        <v>492.55</v>
      </c>
      <c r="L269" s="231">
        <v>477.25</v>
      </c>
      <c r="M269" s="231">
        <v>5.0868000000000002</v>
      </c>
      <c r="N269" s="1"/>
      <c r="O269" s="1"/>
    </row>
    <row r="270" spans="1:15" ht="12.75" customHeight="1">
      <c r="A270" s="30">
        <v>260</v>
      </c>
      <c r="B270" s="217" t="s">
        <v>779</v>
      </c>
      <c r="C270" s="231">
        <v>356.45</v>
      </c>
      <c r="D270" s="232">
        <v>356.01666666666665</v>
      </c>
      <c r="E270" s="232">
        <v>354.43333333333328</v>
      </c>
      <c r="F270" s="232">
        <v>352.41666666666663</v>
      </c>
      <c r="G270" s="232">
        <v>350.83333333333326</v>
      </c>
      <c r="H270" s="232">
        <v>358.0333333333333</v>
      </c>
      <c r="I270" s="232">
        <v>359.61666666666667</v>
      </c>
      <c r="J270" s="232">
        <v>361.63333333333333</v>
      </c>
      <c r="K270" s="231">
        <v>357.6</v>
      </c>
      <c r="L270" s="231">
        <v>354</v>
      </c>
      <c r="M270" s="231">
        <v>0.54427999999999999</v>
      </c>
      <c r="N270" s="1"/>
      <c r="O270" s="1"/>
    </row>
    <row r="271" spans="1:15" ht="12.75" customHeight="1">
      <c r="A271" s="30">
        <v>261</v>
      </c>
      <c r="B271" s="217" t="s">
        <v>400</v>
      </c>
      <c r="C271" s="231">
        <v>656.95</v>
      </c>
      <c r="D271" s="232">
        <v>662.35</v>
      </c>
      <c r="E271" s="232">
        <v>649.70000000000005</v>
      </c>
      <c r="F271" s="232">
        <v>642.45000000000005</v>
      </c>
      <c r="G271" s="232">
        <v>629.80000000000007</v>
      </c>
      <c r="H271" s="232">
        <v>669.6</v>
      </c>
      <c r="I271" s="232">
        <v>682.24999999999989</v>
      </c>
      <c r="J271" s="232">
        <v>689.5</v>
      </c>
      <c r="K271" s="231">
        <v>675</v>
      </c>
      <c r="L271" s="231">
        <v>655.1</v>
      </c>
      <c r="M271" s="231">
        <v>3.7662200000000001</v>
      </c>
      <c r="N271" s="1"/>
      <c r="O271" s="1"/>
    </row>
    <row r="272" spans="1:15" ht="12.75" customHeight="1">
      <c r="A272" s="30">
        <v>262</v>
      </c>
      <c r="B272" s="217" t="s">
        <v>401</v>
      </c>
      <c r="C272" s="231">
        <v>202.6</v>
      </c>
      <c r="D272" s="232">
        <v>202.36666666666667</v>
      </c>
      <c r="E272" s="232">
        <v>199.88333333333335</v>
      </c>
      <c r="F272" s="232">
        <v>197.16666666666669</v>
      </c>
      <c r="G272" s="232">
        <v>194.68333333333337</v>
      </c>
      <c r="H272" s="232">
        <v>205.08333333333334</v>
      </c>
      <c r="I272" s="232">
        <v>207.56666666666669</v>
      </c>
      <c r="J272" s="232">
        <v>210.28333333333333</v>
      </c>
      <c r="K272" s="231">
        <v>204.85</v>
      </c>
      <c r="L272" s="231">
        <v>199.65</v>
      </c>
      <c r="M272" s="231">
        <v>2.8730199999999999</v>
      </c>
      <c r="N272" s="1"/>
      <c r="O272" s="1"/>
    </row>
    <row r="273" spans="1:15" ht="12.75" customHeight="1">
      <c r="A273" s="30">
        <v>263</v>
      </c>
      <c r="B273" s="217" t="s">
        <v>402</v>
      </c>
      <c r="C273" s="231">
        <v>518.85</v>
      </c>
      <c r="D273" s="232">
        <v>519.91666666666663</v>
      </c>
      <c r="E273" s="232">
        <v>515.93333333333328</v>
      </c>
      <c r="F273" s="232">
        <v>513.01666666666665</v>
      </c>
      <c r="G273" s="232">
        <v>509.0333333333333</v>
      </c>
      <c r="H273" s="232">
        <v>522.83333333333326</v>
      </c>
      <c r="I273" s="232">
        <v>526.81666666666661</v>
      </c>
      <c r="J273" s="232">
        <v>529.73333333333323</v>
      </c>
      <c r="K273" s="231">
        <v>523.9</v>
      </c>
      <c r="L273" s="231">
        <v>517</v>
      </c>
      <c r="M273" s="231">
        <v>0.60248999999999997</v>
      </c>
      <c r="N273" s="1"/>
      <c r="O273" s="1"/>
    </row>
    <row r="274" spans="1:15" ht="12.75" customHeight="1">
      <c r="A274" s="30">
        <v>264</v>
      </c>
      <c r="B274" s="217" t="s">
        <v>403</v>
      </c>
      <c r="C274" s="231">
        <v>1517.15</v>
      </c>
      <c r="D274" s="232">
        <v>1527.5166666666667</v>
      </c>
      <c r="E274" s="232">
        <v>1491.0833333333333</v>
      </c>
      <c r="F274" s="232">
        <v>1465.0166666666667</v>
      </c>
      <c r="G274" s="232">
        <v>1428.5833333333333</v>
      </c>
      <c r="H274" s="232">
        <v>1553.5833333333333</v>
      </c>
      <c r="I274" s="232">
        <v>1590.0166666666667</v>
      </c>
      <c r="J274" s="232">
        <v>1616.0833333333333</v>
      </c>
      <c r="K274" s="231">
        <v>1563.95</v>
      </c>
      <c r="L274" s="231">
        <v>1501.45</v>
      </c>
      <c r="M274" s="231">
        <v>1.82891</v>
      </c>
      <c r="N274" s="1"/>
      <c r="O274" s="1"/>
    </row>
    <row r="275" spans="1:15" ht="12.75" customHeight="1">
      <c r="A275" s="30">
        <v>265</v>
      </c>
      <c r="B275" s="217" t="s">
        <v>404</v>
      </c>
      <c r="C275" s="231">
        <v>261.7</v>
      </c>
      <c r="D275" s="232">
        <v>262.39999999999998</v>
      </c>
      <c r="E275" s="232">
        <v>259.89999999999998</v>
      </c>
      <c r="F275" s="232">
        <v>258.10000000000002</v>
      </c>
      <c r="G275" s="232">
        <v>255.60000000000002</v>
      </c>
      <c r="H275" s="232">
        <v>264.19999999999993</v>
      </c>
      <c r="I275" s="232">
        <v>266.69999999999993</v>
      </c>
      <c r="J275" s="232">
        <v>268.49999999999989</v>
      </c>
      <c r="K275" s="231">
        <v>264.89999999999998</v>
      </c>
      <c r="L275" s="231">
        <v>260.60000000000002</v>
      </c>
      <c r="M275" s="231">
        <v>0.99038000000000004</v>
      </c>
      <c r="N275" s="1"/>
      <c r="O275" s="1"/>
    </row>
    <row r="276" spans="1:15" ht="12.75" customHeight="1">
      <c r="A276" s="30">
        <v>266</v>
      </c>
      <c r="B276" s="217" t="s">
        <v>405</v>
      </c>
      <c r="C276" s="231">
        <v>696.75</v>
      </c>
      <c r="D276" s="232">
        <v>695.4666666666667</v>
      </c>
      <c r="E276" s="232">
        <v>688.03333333333342</v>
      </c>
      <c r="F276" s="232">
        <v>679.31666666666672</v>
      </c>
      <c r="G276" s="232">
        <v>671.88333333333344</v>
      </c>
      <c r="H276" s="232">
        <v>704.18333333333339</v>
      </c>
      <c r="I276" s="232">
        <v>711.61666666666679</v>
      </c>
      <c r="J276" s="232">
        <v>720.33333333333337</v>
      </c>
      <c r="K276" s="231">
        <v>702.9</v>
      </c>
      <c r="L276" s="231">
        <v>686.75</v>
      </c>
      <c r="M276" s="231">
        <v>4.7040800000000003</v>
      </c>
      <c r="N276" s="1"/>
      <c r="O276" s="1"/>
    </row>
    <row r="277" spans="1:15" ht="12.75" customHeight="1">
      <c r="A277" s="30">
        <v>267</v>
      </c>
      <c r="B277" s="217" t="s">
        <v>406</v>
      </c>
      <c r="C277" s="231">
        <v>398.05</v>
      </c>
      <c r="D277" s="232">
        <v>400.35000000000008</v>
      </c>
      <c r="E277" s="232">
        <v>393.55000000000018</v>
      </c>
      <c r="F277" s="232">
        <v>389.05000000000013</v>
      </c>
      <c r="G277" s="232">
        <v>382.25000000000023</v>
      </c>
      <c r="H277" s="232">
        <v>404.85000000000014</v>
      </c>
      <c r="I277" s="232">
        <v>411.65</v>
      </c>
      <c r="J277" s="232">
        <v>416.15000000000009</v>
      </c>
      <c r="K277" s="231">
        <v>407.15</v>
      </c>
      <c r="L277" s="231">
        <v>395.85</v>
      </c>
      <c r="M277" s="231">
        <v>1.5451600000000001</v>
      </c>
      <c r="N277" s="1"/>
      <c r="O277" s="1"/>
    </row>
    <row r="278" spans="1:15" ht="12.75" customHeight="1">
      <c r="A278" s="30">
        <v>268</v>
      </c>
      <c r="B278" s="217" t="s">
        <v>407</v>
      </c>
      <c r="C278" s="231">
        <v>1052.3499999999999</v>
      </c>
      <c r="D278" s="232">
        <v>1052.5666666666666</v>
      </c>
      <c r="E278" s="232">
        <v>1042.7333333333331</v>
      </c>
      <c r="F278" s="232">
        <v>1033.1166666666666</v>
      </c>
      <c r="G278" s="232">
        <v>1023.2833333333331</v>
      </c>
      <c r="H278" s="232">
        <v>1062.1833333333332</v>
      </c>
      <c r="I278" s="232">
        <v>1072.0166666666667</v>
      </c>
      <c r="J278" s="232">
        <v>1081.6333333333332</v>
      </c>
      <c r="K278" s="231">
        <v>1062.4000000000001</v>
      </c>
      <c r="L278" s="231">
        <v>1042.95</v>
      </c>
      <c r="M278" s="231">
        <v>1.4656800000000001</v>
      </c>
      <c r="N278" s="1"/>
      <c r="O278" s="1"/>
    </row>
    <row r="279" spans="1:15" ht="12.75" customHeight="1">
      <c r="A279" s="30">
        <v>269</v>
      </c>
      <c r="B279" s="217" t="s">
        <v>408</v>
      </c>
      <c r="C279" s="231">
        <v>553.75</v>
      </c>
      <c r="D279" s="232">
        <v>547.91666666666663</v>
      </c>
      <c r="E279" s="232">
        <v>537.83333333333326</v>
      </c>
      <c r="F279" s="232">
        <v>521.91666666666663</v>
      </c>
      <c r="G279" s="232">
        <v>511.83333333333326</v>
      </c>
      <c r="H279" s="232">
        <v>563.83333333333326</v>
      </c>
      <c r="I279" s="232">
        <v>573.91666666666652</v>
      </c>
      <c r="J279" s="232">
        <v>589.83333333333326</v>
      </c>
      <c r="K279" s="231">
        <v>558</v>
      </c>
      <c r="L279" s="231">
        <v>532</v>
      </c>
      <c r="M279" s="231">
        <v>5.0922599999999996</v>
      </c>
      <c r="N279" s="1"/>
      <c r="O279" s="1"/>
    </row>
    <row r="280" spans="1:15" ht="12.75" customHeight="1">
      <c r="A280" s="30">
        <v>270</v>
      </c>
      <c r="B280" s="217" t="s">
        <v>780</v>
      </c>
      <c r="C280" s="231">
        <v>119.3</v>
      </c>
      <c r="D280" s="232">
        <v>119.5</v>
      </c>
      <c r="E280" s="232">
        <v>118.25</v>
      </c>
      <c r="F280" s="232">
        <v>117.2</v>
      </c>
      <c r="G280" s="232">
        <v>115.95</v>
      </c>
      <c r="H280" s="232">
        <v>120.55</v>
      </c>
      <c r="I280" s="232">
        <v>121.8</v>
      </c>
      <c r="J280" s="232">
        <v>122.85</v>
      </c>
      <c r="K280" s="231">
        <v>120.75</v>
      </c>
      <c r="L280" s="231">
        <v>118.45</v>
      </c>
      <c r="M280" s="231">
        <v>11.10487</v>
      </c>
      <c r="N280" s="1"/>
      <c r="O280" s="1"/>
    </row>
    <row r="281" spans="1:15" ht="12.75" customHeight="1">
      <c r="A281" s="30">
        <v>271</v>
      </c>
      <c r="B281" s="217" t="s">
        <v>409</v>
      </c>
      <c r="C281" s="231">
        <v>418.55</v>
      </c>
      <c r="D281" s="232">
        <v>416.58333333333331</v>
      </c>
      <c r="E281" s="232">
        <v>412.16666666666663</v>
      </c>
      <c r="F281" s="232">
        <v>405.7833333333333</v>
      </c>
      <c r="G281" s="232">
        <v>401.36666666666662</v>
      </c>
      <c r="H281" s="232">
        <v>422.96666666666664</v>
      </c>
      <c r="I281" s="232">
        <v>427.38333333333327</v>
      </c>
      <c r="J281" s="232">
        <v>433.76666666666665</v>
      </c>
      <c r="K281" s="231">
        <v>421</v>
      </c>
      <c r="L281" s="231">
        <v>410.2</v>
      </c>
      <c r="M281" s="231">
        <v>0.78556000000000004</v>
      </c>
      <c r="N281" s="1"/>
      <c r="O281" s="1"/>
    </row>
    <row r="282" spans="1:15" ht="12.75" customHeight="1">
      <c r="A282" s="30">
        <v>272</v>
      </c>
      <c r="B282" s="217" t="s">
        <v>410</v>
      </c>
      <c r="C282" s="231">
        <v>105.15</v>
      </c>
      <c r="D282" s="232">
        <v>105.58333333333333</v>
      </c>
      <c r="E282" s="232">
        <v>104.06666666666666</v>
      </c>
      <c r="F282" s="232">
        <v>102.98333333333333</v>
      </c>
      <c r="G282" s="232">
        <v>101.46666666666667</v>
      </c>
      <c r="H282" s="232">
        <v>106.66666666666666</v>
      </c>
      <c r="I282" s="232">
        <v>108.18333333333334</v>
      </c>
      <c r="J282" s="232">
        <v>109.26666666666665</v>
      </c>
      <c r="K282" s="231">
        <v>107.1</v>
      </c>
      <c r="L282" s="231">
        <v>104.5</v>
      </c>
      <c r="M282" s="231">
        <v>12.982010000000001</v>
      </c>
      <c r="N282" s="1"/>
      <c r="O282" s="1"/>
    </row>
    <row r="283" spans="1:15" ht="12.75" customHeight="1">
      <c r="A283" s="30">
        <v>273</v>
      </c>
      <c r="B283" s="217" t="s">
        <v>411</v>
      </c>
      <c r="C283" s="231">
        <v>484.35</v>
      </c>
      <c r="D283" s="232">
        <v>484.2833333333333</v>
      </c>
      <c r="E283" s="232">
        <v>480.21666666666658</v>
      </c>
      <c r="F283" s="232">
        <v>476.08333333333326</v>
      </c>
      <c r="G283" s="232">
        <v>472.01666666666654</v>
      </c>
      <c r="H283" s="232">
        <v>488.41666666666663</v>
      </c>
      <c r="I283" s="232">
        <v>492.48333333333335</v>
      </c>
      <c r="J283" s="232">
        <v>496.61666666666667</v>
      </c>
      <c r="K283" s="231">
        <v>488.35</v>
      </c>
      <c r="L283" s="231">
        <v>480.15</v>
      </c>
      <c r="M283" s="231">
        <v>2.55728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1762.9</v>
      </c>
      <c r="D284" s="232">
        <v>1766.2666666666667</v>
      </c>
      <c r="E284" s="232">
        <v>1753.6333333333332</v>
      </c>
      <c r="F284" s="232">
        <v>1744.3666666666666</v>
      </c>
      <c r="G284" s="232">
        <v>1731.7333333333331</v>
      </c>
      <c r="H284" s="232">
        <v>1775.5333333333333</v>
      </c>
      <c r="I284" s="232">
        <v>1788.166666666667</v>
      </c>
      <c r="J284" s="232">
        <v>1797.4333333333334</v>
      </c>
      <c r="K284" s="231">
        <v>1778.9</v>
      </c>
      <c r="L284" s="231">
        <v>1757</v>
      </c>
      <c r="M284" s="231">
        <v>42.702939999999998</v>
      </c>
      <c r="N284" s="1"/>
      <c r="O284" s="1"/>
    </row>
    <row r="285" spans="1:15" ht="12.75" customHeight="1">
      <c r="A285" s="30">
        <v>275</v>
      </c>
      <c r="B285" s="217" t="s">
        <v>765</v>
      </c>
      <c r="C285" s="231">
        <v>1485.75</v>
      </c>
      <c r="D285" s="232">
        <v>1486.6333333333332</v>
      </c>
      <c r="E285" s="232">
        <v>1473.3666666666663</v>
      </c>
      <c r="F285" s="232">
        <v>1460.9833333333331</v>
      </c>
      <c r="G285" s="232">
        <v>1447.7166666666662</v>
      </c>
      <c r="H285" s="232">
        <v>1499.0166666666664</v>
      </c>
      <c r="I285" s="232">
        <v>1512.2833333333333</v>
      </c>
      <c r="J285" s="232">
        <v>1524.6666666666665</v>
      </c>
      <c r="K285" s="231">
        <v>1499.9</v>
      </c>
      <c r="L285" s="231">
        <v>1474.25</v>
      </c>
      <c r="M285" s="231">
        <v>0.10846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94.7</v>
      </c>
      <c r="D286" s="232">
        <v>95.15000000000002</v>
      </c>
      <c r="E286" s="232">
        <v>93.650000000000034</v>
      </c>
      <c r="F286" s="232">
        <v>92.600000000000009</v>
      </c>
      <c r="G286" s="232">
        <v>91.100000000000023</v>
      </c>
      <c r="H286" s="232">
        <v>96.200000000000045</v>
      </c>
      <c r="I286" s="232">
        <v>97.700000000000017</v>
      </c>
      <c r="J286" s="232">
        <v>98.750000000000057</v>
      </c>
      <c r="K286" s="231">
        <v>96.65</v>
      </c>
      <c r="L286" s="231">
        <v>94.1</v>
      </c>
      <c r="M286" s="231">
        <v>67.078019999999995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3230.7</v>
      </c>
      <c r="D287" s="232">
        <v>3266.2000000000003</v>
      </c>
      <c r="E287" s="232">
        <v>3180.3500000000004</v>
      </c>
      <c r="F287" s="232">
        <v>3130</v>
      </c>
      <c r="G287" s="232">
        <v>3044.15</v>
      </c>
      <c r="H287" s="232">
        <v>3316.5500000000006</v>
      </c>
      <c r="I287" s="232">
        <v>3402.4</v>
      </c>
      <c r="J287" s="232">
        <v>3452.7500000000009</v>
      </c>
      <c r="K287" s="231">
        <v>3352.05</v>
      </c>
      <c r="L287" s="231">
        <v>3215.85</v>
      </c>
      <c r="M287" s="231">
        <v>10.079549999999999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389.5</v>
      </c>
      <c r="D288" s="232">
        <v>390.36666666666662</v>
      </c>
      <c r="E288" s="232">
        <v>386.23333333333323</v>
      </c>
      <c r="F288" s="232">
        <v>382.96666666666664</v>
      </c>
      <c r="G288" s="232">
        <v>378.83333333333326</v>
      </c>
      <c r="H288" s="232">
        <v>393.63333333333321</v>
      </c>
      <c r="I288" s="232">
        <v>397.76666666666654</v>
      </c>
      <c r="J288" s="232">
        <v>401.03333333333319</v>
      </c>
      <c r="K288" s="231">
        <v>394.5</v>
      </c>
      <c r="L288" s="231">
        <v>387.1</v>
      </c>
      <c r="M288" s="231">
        <v>10.286379999999999</v>
      </c>
      <c r="N288" s="1"/>
      <c r="O288" s="1"/>
    </row>
    <row r="289" spans="1:15" ht="12.75" customHeight="1">
      <c r="A289" s="30">
        <v>279</v>
      </c>
      <c r="B289" s="217" t="s">
        <v>412</v>
      </c>
      <c r="C289" s="231">
        <v>11153.1</v>
      </c>
      <c r="D289" s="232">
        <v>11178.016666666668</v>
      </c>
      <c r="E289" s="232">
        <v>10987.083333333336</v>
      </c>
      <c r="F289" s="232">
        <v>10821.066666666668</v>
      </c>
      <c r="G289" s="232">
        <v>10630.133333333335</v>
      </c>
      <c r="H289" s="232">
        <v>11344.033333333336</v>
      </c>
      <c r="I289" s="232">
        <v>11534.966666666667</v>
      </c>
      <c r="J289" s="232">
        <v>11700.983333333337</v>
      </c>
      <c r="K289" s="231">
        <v>11368.95</v>
      </c>
      <c r="L289" s="231">
        <v>11012</v>
      </c>
      <c r="M289" s="231">
        <v>5.0680000000000003E-2</v>
      </c>
      <c r="N289" s="1"/>
      <c r="O289" s="1"/>
    </row>
    <row r="290" spans="1:15" ht="12.75" customHeight="1">
      <c r="A290" s="30">
        <v>280</v>
      </c>
      <c r="B290" s="217" t="s">
        <v>880</v>
      </c>
      <c r="C290" s="231">
        <v>4268.05</v>
      </c>
      <c r="D290" s="232">
        <v>4273.3666666666659</v>
      </c>
      <c r="E290" s="232">
        <v>4199.7333333333318</v>
      </c>
      <c r="F290" s="232">
        <v>4131.4166666666661</v>
      </c>
      <c r="G290" s="232">
        <v>4057.7833333333319</v>
      </c>
      <c r="H290" s="232">
        <v>4341.6833333333316</v>
      </c>
      <c r="I290" s="232">
        <v>4415.3166666666648</v>
      </c>
      <c r="J290" s="232">
        <v>4483.6333333333314</v>
      </c>
      <c r="K290" s="231">
        <v>4347</v>
      </c>
      <c r="L290" s="231">
        <v>4205.05</v>
      </c>
      <c r="M290" s="231">
        <v>4.4962999999999997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2249.9499999999998</v>
      </c>
      <c r="D291" s="232">
        <v>2262.0166666666669</v>
      </c>
      <c r="E291" s="232">
        <v>2226.3833333333337</v>
      </c>
      <c r="F291" s="232">
        <v>2202.8166666666666</v>
      </c>
      <c r="G291" s="232">
        <v>2167.1833333333334</v>
      </c>
      <c r="H291" s="232">
        <v>2285.5833333333339</v>
      </c>
      <c r="I291" s="232">
        <v>2321.2166666666672</v>
      </c>
      <c r="J291" s="232">
        <v>2344.7833333333342</v>
      </c>
      <c r="K291" s="231">
        <v>2297.65</v>
      </c>
      <c r="L291" s="231">
        <v>2238.4499999999998</v>
      </c>
      <c r="M291" s="231">
        <v>19.624099999999999</v>
      </c>
      <c r="N291" s="1"/>
      <c r="O291" s="1"/>
    </row>
    <row r="292" spans="1:15" ht="12.75" customHeight="1">
      <c r="A292" s="30">
        <v>282</v>
      </c>
      <c r="B292" s="217" t="s">
        <v>821</v>
      </c>
      <c r="C292" s="231">
        <v>373.95</v>
      </c>
      <c r="D292" s="232">
        <v>373.63333333333327</v>
      </c>
      <c r="E292" s="232">
        <v>367.36666666666656</v>
      </c>
      <c r="F292" s="232">
        <v>360.7833333333333</v>
      </c>
      <c r="G292" s="232">
        <v>354.51666666666659</v>
      </c>
      <c r="H292" s="232">
        <v>380.21666666666653</v>
      </c>
      <c r="I292" s="232">
        <v>386.48333333333329</v>
      </c>
      <c r="J292" s="232">
        <v>393.06666666666649</v>
      </c>
      <c r="K292" s="231">
        <v>379.9</v>
      </c>
      <c r="L292" s="231">
        <v>367.05</v>
      </c>
      <c r="M292" s="231">
        <v>3.2674099999999999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347.1</v>
      </c>
      <c r="D293" s="232">
        <v>349.36666666666662</v>
      </c>
      <c r="E293" s="232">
        <v>344.23333333333323</v>
      </c>
      <c r="F293" s="232">
        <v>341.36666666666662</v>
      </c>
      <c r="G293" s="232">
        <v>336.23333333333323</v>
      </c>
      <c r="H293" s="232">
        <v>352.23333333333323</v>
      </c>
      <c r="I293" s="232">
        <v>357.36666666666656</v>
      </c>
      <c r="J293" s="232">
        <v>360.23333333333323</v>
      </c>
      <c r="K293" s="231">
        <v>354.5</v>
      </c>
      <c r="L293" s="231">
        <v>346.5</v>
      </c>
      <c r="M293" s="231">
        <v>9.5203399999999991</v>
      </c>
      <c r="N293" s="1"/>
      <c r="O293" s="1"/>
    </row>
    <row r="294" spans="1:15" ht="12.75" customHeight="1">
      <c r="A294" s="30">
        <v>284</v>
      </c>
      <c r="B294" s="217" t="s">
        <v>782</v>
      </c>
      <c r="C294" s="231">
        <v>283.7</v>
      </c>
      <c r="D294" s="232">
        <v>284.25</v>
      </c>
      <c r="E294" s="232">
        <v>282.3</v>
      </c>
      <c r="F294" s="232">
        <v>280.90000000000003</v>
      </c>
      <c r="G294" s="232">
        <v>278.95000000000005</v>
      </c>
      <c r="H294" s="232">
        <v>285.64999999999998</v>
      </c>
      <c r="I294" s="232">
        <v>287.60000000000002</v>
      </c>
      <c r="J294" s="232">
        <v>288.99999999999994</v>
      </c>
      <c r="K294" s="231">
        <v>286.2</v>
      </c>
      <c r="L294" s="231">
        <v>282.85000000000002</v>
      </c>
      <c r="M294" s="231">
        <v>2.0456500000000002</v>
      </c>
      <c r="N294" s="1"/>
      <c r="O294" s="1"/>
    </row>
    <row r="295" spans="1:15" ht="12.75" customHeight="1">
      <c r="A295" s="30">
        <v>285</v>
      </c>
      <c r="B295" s="217" t="s">
        <v>849</v>
      </c>
      <c r="C295" s="231">
        <v>698.55</v>
      </c>
      <c r="D295" s="232">
        <v>699.65</v>
      </c>
      <c r="E295" s="232">
        <v>694</v>
      </c>
      <c r="F295" s="232">
        <v>689.45</v>
      </c>
      <c r="G295" s="232">
        <v>683.80000000000007</v>
      </c>
      <c r="H295" s="232">
        <v>704.19999999999993</v>
      </c>
      <c r="I295" s="232">
        <v>709.8499999999998</v>
      </c>
      <c r="J295" s="232">
        <v>714.39999999999986</v>
      </c>
      <c r="K295" s="231">
        <v>705.3</v>
      </c>
      <c r="L295" s="231">
        <v>695.1</v>
      </c>
      <c r="M295" s="231">
        <v>5.2869999999999999</v>
      </c>
      <c r="N295" s="1"/>
      <c r="O295" s="1"/>
    </row>
    <row r="296" spans="1:15" ht="12.75" customHeight="1">
      <c r="A296" s="30">
        <v>286</v>
      </c>
      <c r="B296" s="217" t="s">
        <v>413</v>
      </c>
      <c r="C296" s="231">
        <v>3390.85</v>
      </c>
      <c r="D296" s="232">
        <v>3393.2666666666664</v>
      </c>
      <c r="E296" s="232">
        <v>3363.583333333333</v>
      </c>
      <c r="F296" s="232">
        <v>3336.3166666666666</v>
      </c>
      <c r="G296" s="232">
        <v>3306.6333333333332</v>
      </c>
      <c r="H296" s="232">
        <v>3420.5333333333328</v>
      </c>
      <c r="I296" s="232">
        <v>3450.2166666666662</v>
      </c>
      <c r="J296" s="232">
        <v>3477.4833333333327</v>
      </c>
      <c r="K296" s="231">
        <v>3422.95</v>
      </c>
      <c r="L296" s="231">
        <v>3366</v>
      </c>
      <c r="M296" s="231">
        <v>0.43287999999999999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755.05</v>
      </c>
      <c r="D297" s="232">
        <v>756.36666666666667</v>
      </c>
      <c r="E297" s="232">
        <v>749.98333333333335</v>
      </c>
      <c r="F297" s="232">
        <v>744.91666666666663</v>
      </c>
      <c r="G297" s="232">
        <v>738.5333333333333</v>
      </c>
      <c r="H297" s="232">
        <v>761.43333333333339</v>
      </c>
      <c r="I297" s="232">
        <v>767.81666666666683</v>
      </c>
      <c r="J297" s="232">
        <v>772.88333333333344</v>
      </c>
      <c r="K297" s="231">
        <v>762.75</v>
      </c>
      <c r="L297" s="231">
        <v>751.3</v>
      </c>
      <c r="M297" s="231">
        <v>4.0935300000000003</v>
      </c>
      <c r="N297" s="1"/>
      <c r="O297" s="1"/>
    </row>
    <row r="298" spans="1:15" ht="12.75" customHeight="1">
      <c r="A298" s="30">
        <v>288</v>
      </c>
      <c r="B298" s="217" t="s">
        <v>414</v>
      </c>
      <c r="C298" s="231">
        <v>1513.25</v>
      </c>
      <c r="D298" s="232">
        <v>1516.4166666666667</v>
      </c>
      <c r="E298" s="232">
        <v>1507.8333333333335</v>
      </c>
      <c r="F298" s="232">
        <v>1502.4166666666667</v>
      </c>
      <c r="G298" s="232">
        <v>1493.8333333333335</v>
      </c>
      <c r="H298" s="232">
        <v>1521.8333333333335</v>
      </c>
      <c r="I298" s="232">
        <v>1530.416666666667</v>
      </c>
      <c r="J298" s="232">
        <v>1535.8333333333335</v>
      </c>
      <c r="K298" s="231">
        <v>1525</v>
      </c>
      <c r="L298" s="231">
        <v>1511</v>
      </c>
      <c r="M298" s="231">
        <v>0.15704000000000001</v>
      </c>
      <c r="N298" s="1"/>
      <c r="O298" s="1"/>
    </row>
    <row r="299" spans="1:15" ht="12.75" customHeight="1">
      <c r="A299" s="30">
        <v>289</v>
      </c>
      <c r="B299" s="217" t="s">
        <v>415</v>
      </c>
      <c r="C299" s="231">
        <v>35.1</v>
      </c>
      <c r="D299" s="232">
        <v>35.35</v>
      </c>
      <c r="E299" s="232">
        <v>34.75</v>
      </c>
      <c r="F299" s="232">
        <v>34.4</v>
      </c>
      <c r="G299" s="232">
        <v>33.799999999999997</v>
      </c>
      <c r="H299" s="232">
        <v>35.700000000000003</v>
      </c>
      <c r="I299" s="232">
        <v>36.300000000000011</v>
      </c>
      <c r="J299" s="232">
        <v>36.650000000000006</v>
      </c>
      <c r="K299" s="231">
        <v>35.950000000000003</v>
      </c>
      <c r="L299" s="231">
        <v>35</v>
      </c>
      <c r="M299" s="231">
        <v>7.45608</v>
      </c>
      <c r="N299" s="1"/>
      <c r="O299" s="1"/>
    </row>
    <row r="300" spans="1:15" ht="12.75" customHeight="1">
      <c r="A300" s="30">
        <v>290</v>
      </c>
      <c r="B300" s="217" t="s">
        <v>416</v>
      </c>
      <c r="C300" s="231">
        <v>169.2</v>
      </c>
      <c r="D300" s="232">
        <v>170.05</v>
      </c>
      <c r="E300" s="232">
        <v>167.20000000000002</v>
      </c>
      <c r="F300" s="232">
        <v>165.20000000000002</v>
      </c>
      <c r="G300" s="232">
        <v>162.35000000000002</v>
      </c>
      <c r="H300" s="232">
        <v>172.05</v>
      </c>
      <c r="I300" s="232">
        <v>174.90000000000003</v>
      </c>
      <c r="J300" s="232">
        <v>176.9</v>
      </c>
      <c r="K300" s="231">
        <v>172.9</v>
      </c>
      <c r="L300" s="231">
        <v>168.05</v>
      </c>
      <c r="M300" s="231">
        <v>1.93757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89557</v>
      </c>
      <c r="D301" s="232">
        <v>90003.849999999991</v>
      </c>
      <c r="E301" s="232">
        <v>88808.799999999988</v>
      </c>
      <c r="F301" s="232">
        <v>88060.599999999991</v>
      </c>
      <c r="G301" s="232">
        <v>86865.549999999988</v>
      </c>
      <c r="H301" s="232">
        <v>90752.049999999988</v>
      </c>
      <c r="I301" s="232">
        <v>91947.1</v>
      </c>
      <c r="J301" s="232">
        <v>92695.299999999988</v>
      </c>
      <c r="K301" s="231">
        <v>91198.9</v>
      </c>
      <c r="L301" s="231">
        <v>89255.65</v>
      </c>
      <c r="M301" s="231">
        <v>7.2109999999999994E-2</v>
      </c>
      <c r="N301" s="1"/>
      <c r="O301" s="1"/>
    </row>
    <row r="302" spans="1:15" ht="12.75" customHeight="1">
      <c r="A302" s="30">
        <v>292</v>
      </c>
      <c r="B302" s="217" t="s">
        <v>822</v>
      </c>
      <c r="C302" s="231">
        <v>1671.55</v>
      </c>
      <c r="D302" s="232">
        <v>1677.5333333333335</v>
      </c>
      <c r="E302" s="232">
        <v>1660.3166666666671</v>
      </c>
      <c r="F302" s="232">
        <v>1649.0833333333335</v>
      </c>
      <c r="G302" s="232">
        <v>1631.866666666667</v>
      </c>
      <c r="H302" s="232">
        <v>1688.7666666666671</v>
      </c>
      <c r="I302" s="232">
        <v>1705.9833333333338</v>
      </c>
      <c r="J302" s="232">
        <v>1717.2166666666672</v>
      </c>
      <c r="K302" s="231">
        <v>1694.75</v>
      </c>
      <c r="L302" s="231">
        <v>1666.3</v>
      </c>
      <c r="M302" s="231">
        <v>0.58653</v>
      </c>
      <c r="N302" s="1"/>
      <c r="O302" s="1"/>
    </row>
    <row r="303" spans="1:15" ht="12.75" customHeight="1">
      <c r="A303" s="30">
        <v>293</v>
      </c>
      <c r="B303" s="217" t="s">
        <v>781</v>
      </c>
      <c r="C303" s="231">
        <v>1121.95</v>
      </c>
      <c r="D303" s="232">
        <v>1121.4666666666665</v>
      </c>
      <c r="E303" s="232">
        <v>1100.9333333333329</v>
      </c>
      <c r="F303" s="232">
        <v>1079.9166666666665</v>
      </c>
      <c r="G303" s="232">
        <v>1059.383333333333</v>
      </c>
      <c r="H303" s="232">
        <v>1142.4833333333329</v>
      </c>
      <c r="I303" s="232">
        <v>1163.0166666666662</v>
      </c>
      <c r="J303" s="232">
        <v>1184.0333333333328</v>
      </c>
      <c r="K303" s="231">
        <v>1142</v>
      </c>
      <c r="L303" s="231">
        <v>1100.45</v>
      </c>
      <c r="M303" s="231">
        <v>2.9649999999999999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867.75</v>
      </c>
      <c r="D304" s="232">
        <v>871.01666666666677</v>
      </c>
      <c r="E304" s="232">
        <v>859.23333333333358</v>
      </c>
      <c r="F304" s="232">
        <v>850.71666666666681</v>
      </c>
      <c r="G304" s="232">
        <v>838.93333333333362</v>
      </c>
      <c r="H304" s="232">
        <v>879.53333333333353</v>
      </c>
      <c r="I304" s="232">
        <v>891.31666666666661</v>
      </c>
      <c r="J304" s="232">
        <v>899.83333333333348</v>
      </c>
      <c r="K304" s="231">
        <v>882.8</v>
      </c>
      <c r="L304" s="231">
        <v>862.5</v>
      </c>
      <c r="M304" s="231">
        <v>4.9004300000000001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234.5</v>
      </c>
      <c r="D305" s="232">
        <v>234.91666666666666</v>
      </c>
      <c r="E305" s="232">
        <v>233.13333333333333</v>
      </c>
      <c r="F305" s="232">
        <v>231.76666666666668</v>
      </c>
      <c r="G305" s="232">
        <v>229.98333333333335</v>
      </c>
      <c r="H305" s="232">
        <v>236.2833333333333</v>
      </c>
      <c r="I305" s="232">
        <v>238.06666666666666</v>
      </c>
      <c r="J305" s="232">
        <v>239.43333333333328</v>
      </c>
      <c r="K305" s="231">
        <v>236.7</v>
      </c>
      <c r="L305" s="231">
        <v>233.55</v>
      </c>
      <c r="M305" s="231">
        <v>10.483549999999999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1314.75</v>
      </c>
      <c r="D306" s="232">
        <v>1317.1333333333334</v>
      </c>
      <c r="E306" s="232">
        <v>1309.2666666666669</v>
      </c>
      <c r="F306" s="232">
        <v>1303.7833333333335</v>
      </c>
      <c r="G306" s="232">
        <v>1295.916666666667</v>
      </c>
      <c r="H306" s="232">
        <v>1322.6166666666668</v>
      </c>
      <c r="I306" s="232">
        <v>1330.4833333333331</v>
      </c>
      <c r="J306" s="232">
        <v>1335.9666666666667</v>
      </c>
      <c r="K306" s="231">
        <v>1325</v>
      </c>
      <c r="L306" s="231">
        <v>1311.65</v>
      </c>
      <c r="M306" s="231">
        <v>13.32666</v>
      </c>
      <c r="N306" s="1"/>
      <c r="O306" s="1"/>
    </row>
    <row r="307" spans="1:15" ht="12.75" customHeight="1">
      <c r="A307" s="30">
        <v>297</v>
      </c>
      <c r="B307" s="217" t="s">
        <v>417</v>
      </c>
      <c r="C307" s="231">
        <v>374.5</v>
      </c>
      <c r="D307" s="232">
        <v>377.38333333333338</v>
      </c>
      <c r="E307" s="232">
        <v>369.46666666666675</v>
      </c>
      <c r="F307" s="232">
        <v>364.43333333333339</v>
      </c>
      <c r="G307" s="232">
        <v>356.51666666666677</v>
      </c>
      <c r="H307" s="232">
        <v>382.41666666666674</v>
      </c>
      <c r="I307" s="232">
        <v>390.33333333333337</v>
      </c>
      <c r="J307" s="232">
        <v>395.36666666666673</v>
      </c>
      <c r="K307" s="231">
        <v>385.3</v>
      </c>
      <c r="L307" s="231">
        <v>372.35</v>
      </c>
      <c r="M307" s="231">
        <v>12.39428</v>
      </c>
      <c r="N307" s="1"/>
      <c r="O307" s="1"/>
    </row>
    <row r="308" spans="1:15" ht="12.75" customHeight="1">
      <c r="A308" s="30">
        <v>298</v>
      </c>
      <c r="B308" s="217" t="s">
        <v>418</v>
      </c>
      <c r="C308" s="231">
        <v>257.05</v>
      </c>
      <c r="D308" s="232">
        <v>258.89999999999998</v>
      </c>
      <c r="E308" s="232">
        <v>254.29999999999995</v>
      </c>
      <c r="F308" s="232">
        <v>251.54999999999995</v>
      </c>
      <c r="G308" s="232">
        <v>246.94999999999993</v>
      </c>
      <c r="H308" s="232">
        <v>261.64999999999998</v>
      </c>
      <c r="I308" s="232">
        <v>266.25</v>
      </c>
      <c r="J308" s="232">
        <v>269</v>
      </c>
      <c r="K308" s="231">
        <v>263.5</v>
      </c>
      <c r="L308" s="231">
        <v>256.14999999999998</v>
      </c>
      <c r="M308" s="231">
        <v>1.38948</v>
      </c>
      <c r="N308" s="1"/>
      <c r="O308" s="1"/>
    </row>
    <row r="309" spans="1:15" ht="12.75" customHeight="1">
      <c r="A309" s="30">
        <v>299</v>
      </c>
      <c r="B309" s="217" t="s">
        <v>858</v>
      </c>
      <c r="C309" s="231">
        <v>372.05</v>
      </c>
      <c r="D309" s="232">
        <v>367.11666666666673</v>
      </c>
      <c r="E309" s="232">
        <v>360.38333333333344</v>
      </c>
      <c r="F309" s="232">
        <v>348.7166666666667</v>
      </c>
      <c r="G309" s="232">
        <v>341.98333333333341</v>
      </c>
      <c r="H309" s="232">
        <v>378.78333333333347</v>
      </c>
      <c r="I309" s="232">
        <v>385.51666666666671</v>
      </c>
      <c r="J309" s="232">
        <v>397.18333333333351</v>
      </c>
      <c r="K309" s="231">
        <v>373.85</v>
      </c>
      <c r="L309" s="231">
        <v>355.45</v>
      </c>
      <c r="M309" s="231">
        <v>5.2792399999999997</v>
      </c>
      <c r="N309" s="1"/>
      <c r="O309" s="1"/>
    </row>
    <row r="310" spans="1:15" ht="12.75" customHeight="1">
      <c r="A310" s="30">
        <v>300</v>
      </c>
      <c r="B310" s="217" t="s">
        <v>419</v>
      </c>
      <c r="C310" s="231">
        <v>487.45</v>
      </c>
      <c r="D310" s="232">
        <v>487.51666666666671</v>
      </c>
      <c r="E310" s="232">
        <v>483.28333333333342</v>
      </c>
      <c r="F310" s="232">
        <v>479.11666666666673</v>
      </c>
      <c r="G310" s="232">
        <v>474.88333333333344</v>
      </c>
      <c r="H310" s="232">
        <v>491.68333333333339</v>
      </c>
      <c r="I310" s="232">
        <v>495.91666666666663</v>
      </c>
      <c r="J310" s="232">
        <v>500.08333333333337</v>
      </c>
      <c r="K310" s="231">
        <v>491.75</v>
      </c>
      <c r="L310" s="231">
        <v>483.35</v>
      </c>
      <c r="M310" s="231">
        <v>0.40575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115.45</v>
      </c>
      <c r="D311" s="232">
        <v>114.8</v>
      </c>
      <c r="E311" s="232">
        <v>113.64999999999999</v>
      </c>
      <c r="F311" s="232">
        <v>111.85</v>
      </c>
      <c r="G311" s="232">
        <v>110.69999999999999</v>
      </c>
      <c r="H311" s="232">
        <v>116.6</v>
      </c>
      <c r="I311" s="232">
        <v>117.75</v>
      </c>
      <c r="J311" s="232">
        <v>119.55</v>
      </c>
      <c r="K311" s="231">
        <v>115.95</v>
      </c>
      <c r="L311" s="231">
        <v>113</v>
      </c>
      <c r="M311" s="231">
        <v>85.645489999999995</v>
      </c>
      <c r="N311" s="1"/>
      <c r="O311" s="1"/>
    </row>
    <row r="312" spans="1:15" ht="12.75" customHeight="1">
      <c r="A312" s="30">
        <v>302</v>
      </c>
      <c r="B312" s="217" t="s">
        <v>420</v>
      </c>
      <c r="C312" s="231">
        <v>58</v>
      </c>
      <c r="D312" s="232">
        <v>58.183333333333337</v>
      </c>
      <c r="E312" s="232">
        <v>57.616666666666674</v>
      </c>
      <c r="F312" s="232">
        <v>57.233333333333334</v>
      </c>
      <c r="G312" s="232">
        <v>56.666666666666671</v>
      </c>
      <c r="H312" s="232">
        <v>58.566666666666677</v>
      </c>
      <c r="I312" s="232">
        <v>59.13333333333334</v>
      </c>
      <c r="J312" s="232">
        <v>59.51666666666668</v>
      </c>
      <c r="K312" s="231">
        <v>58.75</v>
      </c>
      <c r="L312" s="231">
        <v>57.8</v>
      </c>
      <c r="M312" s="231">
        <v>10.95763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505.2</v>
      </c>
      <c r="D313" s="232">
        <v>502.39999999999992</v>
      </c>
      <c r="E313" s="232">
        <v>498.14999999999986</v>
      </c>
      <c r="F313" s="232">
        <v>491.09999999999997</v>
      </c>
      <c r="G313" s="232">
        <v>486.84999999999991</v>
      </c>
      <c r="H313" s="232">
        <v>509.44999999999982</v>
      </c>
      <c r="I313" s="232">
        <v>513.69999999999993</v>
      </c>
      <c r="J313" s="232">
        <v>520.74999999999977</v>
      </c>
      <c r="K313" s="231">
        <v>506.65</v>
      </c>
      <c r="L313" s="231">
        <v>495.35</v>
      </c>
      <c r="M313" s="231">
        <v>32.987209999999997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8439.7999999999993</v>
      </c>
      <c r="D314" s="232">
        <v>8450.6</v>
      </c>
      <c r="E314" s="232">
        <v>8401.2000000000007</v>
      </c>
      <c r="F314" s="232">
        <v>8362.6</v>
      </c>
      <c r="G314" s="232">
        <v>8313.2000000000007</v>
      </c>
      <c r="H314" s="232">
        <v>8489.2000000000007</v>
      </c>
      <c r="I314" s="232">
        <v>8538.5999999999985</v>
      </c>
      <c r="J314" s="232">
        <v>8577.2000000000007</v>
      </c>
      <c r="K314" s="231">
        <v>8500</v>
      </c>
      <c r="L314" s="231">
        <v>8412</v>
      </c>
      <c r="M314" s="231">
        <v>3.4633699999999998</v>
      </c>
      <c r="N314" s="1"/>
      <c r="O314" s="1"/>
    </row>
    <row r="315" spans="1:15" ht="12.75" customHeight="1">
      <c r="A315" s="30">
        <v>305</v>
      </c>
      <c r="B315" s="217" t="s">
        <v>783</v>
      </c>
      <c r="C315" s="231">
        <v>1633</v>
      </c>
      <c r="D315" s="232">
        <v>1645.3166666666666</v>
      </c>
      <c r="E315" s="232">
        <v>1610.6833333333332</v>
      </c>
      <c r="F315" s="232">
        <v>1588.3666666666666</v>
      </c>
      <c r="G315" s="232">
        <v>1553.7333333333331</v>
      </c>
      <c r="H315" s="232">
        <v>1667.6333333333332</v>
      </c>
      <c r="I315" s="232">
        <v>1702.2666666666664</v>
      </c>
      <c r="J315" s="232">
        <v>1724.5833333333333</v>
      </c>
      <c r="K315" s="231">
        <v>1679.95</v>
      </c>
      <c r="L315" s="231">
        <v>1623</v>
      </c>
      <c r="M315" s="231">
        <v>0.60023000000000004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835.75</v>
      </c>
      <c r="D316" s="232">
        <v>835.19999999999993</v>
      </c>
      <c r="E316" s="232">
        <v>828.59999999999991</v>
      </c>
      <c r="F316" s="232">
        <v>821.44999999999993</v>
      </c>
      <c r="G316" s="232">
        <v>814.84999999999991</v>
      </c>
      <c r="H316" s="232">
        <v>842.34999999999991</v>
      </c>
      <c r="I316" s="232">
        <v>848.95</v>
      </c>
      <c r="J316" s="232">
        <v>856.09999999999991</v>
      </c>
      <c r="K316" s="231">
        <v>841.8</v>
      </c>
      <c r="L316" s="231">
        <v>828.05</v>
      </c>
      <c r="M316" s="231">
        <v>20.462260000000001</v>
      </c>
      <c r="N316" s="1"/>
      <c r="O316" s="1"/>
    </row>
    <row r="317" spans="1:15" ht="12.75" customHeight="1">
      <c r="A317" s="30">
        <v>307</v>
      </c>
      <c r="B317" s="217" t="s">
        <v>421</v>
      </c>
      <c r="C317" s="231">
        <v>438.4</v>
      </c>
      <c r="D317" s="232">
        <v>441.83333333333331</v>
      </c>
      <c r="E317" s="232">
        <v>432.56666666666661</v>
      </c>
      <c r="F317" s="232">
        <v>426.73333333333329</v>
      </c>
      <c r="G317" s="232">
        <v>417.46666666666658</v>
      </c>
      <c r="H317" s="232">
        <v>447.66666666666663</v>
      </c>
      <c r="I317" s="232">
        <v>456.93333333333339</v>
      </c>
      <c r="J317" s="232">
        <v>462.76666666666665</v>
      </c>
      <c r="K317" s="231">
        <v>451.1</v>
      </c>
      <c r="L317" s="231">
        <v>436</v>
      </c>
      <c r="M317" s="231">
        <v>10.59249</v>
      </c>
      <c r="N317" s="1"/>
      <c r="O317" s="1"/>
    </row>
    <row r="318" spans="1:15" ht="12.75" customHeight="1">
      <c r="A318" s="30">
        <v>308</v>
      </c>
      <c r="B318" s="217" t="s">
        <v>422</v>
      </c>
      <c r="C318" s="231">
        <v>767.4</v>
      </c>
      <c r="D318" s="232">
        <v>762.41666666666663</v>
      </c>
      <c r="E318" s="232">
        <v>737.43333333333328</v>
      </c>
      <c r="F318" s="232">
        <v>707.4666666666667</v>
      </c>
      <c r="G318" s="232">
        <v>682.48333333333335</v>
      </c>
      <c r="H318" s="232">
        <v>792.38333333333321</v>
      </c>
      <c r="I318" s="232">
        <v>817.36666666666656</v>
      </c>
      <c r="J318" s="232">
        <v>847.33333333333314</v>
      </c>
      <c r="K318" s="231">
        <v>787.4</v>
      </c>
      <c r="L318" s="231">
        <v>732.45</v>
      </c>
      <c r="M318" s="231">
        <v>60.504559999999998</v>
      </c>
      <c r="N318" s="1"/>
      <c r="O318" s="1"/>
    </row>
    <row r="319" spans="1:15" ht="12.75" customHeight="1">
      <c r="A319" s="30">
        <v>309</v>
      </c>
      <c r="B319" s="217" t="s">
        <v>823</v>
      </c>
      <c r="C319" s="231">
        <v>625.25</v>
      </c>
      <c r="D319" s="232">
        <v>625.36666666666667</v>
      </c>
      <c r="E319" s="232">
        <v>622.73333333333335</v>
      </c>
      <c r="F319" s="232">
        <v>620.2166666666667</v>
      </c>
      <c r="G319" s="232">
        <v>617.58333333333337</v>
      </c>
      <c r="H319" s="232">
        <v>627.88333333333333</v>
      </c>
      <c r="I319" s="232">
        <v>630.51666666666677</v>
      </c>
      <c r="J319" s="232">
        <v>633.0333333333333</v>
      </c>
      <c r="K319" s="231">
        <v>628</v>
      </c>
      <c r="L319" s="231">
        <v>622.85</v>
      </c>
      <c r="M319" s="231">
        <v>8.4620000000000001E-2</v>
      </c>
      <c r="N319" s="1"/>
      <c r="O319" s="1"/>
    </row>
    <row r="320" spans="1:15" ht="12.75" customHeight="1">
      <c r="A320" s="30">
        <v>310</v>
      </c>
      <c r="B320" s="217" t="s">
        <v>824</v>
      </c>
      <c r="C320" s="231">
        <v>854.1</v>
      </c>
      <c r="D320" s="232">
        <v>860.56666666666661</v>
      </c>
      <c r="E320" s="232">
        <v>838.58333333333326</v>
      </c>
      <c r="F320" s="232">
        <v>823.06666666666661</v>
      </c>
      <c r="G320" s="232">
        <v>801.08333333333326</v>
      </c>
      <c r="H320" s="232">
        <v>876.08333333333326</v>
      </c>
      <c r="I320" s="232">
        <v>898.06666666666661</v>
      </c>
      <c r="J320" s="232">
        <v>913.58333333333326</v>
      </c>
      <c r="K320" s="231">
        <v>882.55</v>
      </c>
      <c r="L320" s="231">
        <v>845.05</v>
      </c>
      <c r="M320" s="231">
        <v>2.4091399999999998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1309.75</v>
      </c>
      <c r="D321" s="232">
        <v>1324.3166666666666</v>
      </c>
      <c r="E321" s="232">
        <v>1287.4333333333332</v>
      </c>
      <c r="F321" s="232">
        <v>1265.1166666666666</v>
      </c>
      <c r="G321" s="232">
        <v>1228.2333333333331</v>
      </c>
      <c r="H321" s="232">
        <v>1346.6333333333332</v>
      </c>
      <c r="I321" s="232">
        <v>1383.5166666666664</v>
      </c>
      <c r="J321" s="232">
        <v>1405.8333333333333</v>
      </c>
      <c r="K321" s="231">
        <v>1361.2</v>
      </c>
      <c r="L321" s="231">
        <v>1302</v>
      </c>
      <c r="M321" s="231">
        <v>1.4902500000000001</v>
      </c>
      <c r="N321" s="1"/>
      <c r="O321" s="1"/>
    </row>
    <row r="322" spans="1:15" ht="12.75" customHeight="1">
      <c r="A322" s="30">
        <v>312</v>
      </c>
      <c r="B322" s="217" t="s">
        <v>850</v>
      </c>
      <c r="C322" s="231">
        <v>51.2</v>
      </c>
      <c r="D322" s="232">
        <v>51.29999999999999</v>
      </c>
      <c r="E322" s="232">
        <v>50.699999999999982</v>
      </c>
      <c r="F322" s="232">
        <v>50.199999999999989</v>
      </c>
      <c r="G322" s="232">
        <v>49.59999999999998</v>
      </c>
      <c r="H322" s="232">
        <v>51.799999999999983</v>
      </c>
      <c r="I322" s="232">
        <v>52.399999999999991</v>
      </c>
      <c r="J322" s="232">
        <v>52.899999999999984</v>
      </c>
      <c r="K322" s="231">
        <v>51.9</v>
      </c>
      <c r="L322" s="231">
        <v>50.8</v>
      </c>
      <c r="M322" s="231">
        <v>17.727779999999999</v>
      </c>
      <c r="N322" s="1"/>
      <c r="O322" s="1"/>
    </row>
    <row r="323" spans="1:15" ht="12.75" customHeight="1">
      <c r="A323" s="30">
        <v>313</v>
      </c>
      <c r="B323" s="217" t="s">
        <v>424</v>
      </c>
      <c r="C323" s="231">
        <v>723.2</v>
      </c>
      <c r="D323" s="232">
        <v>727.95000000000016</v>
      </c>
      <c r="E323" s="232">
        <v>711.95000000000027</v>
      </c>
      <c r="F323" s="232">
        <v>700.70000000000016</v>
      </c>
      <c r="G323" s="232">
        <v>684.70000000000027</v>
      </c>
      <c r="H323" s="232">
        <v>739.20000000000027</v>
      </c>
      <c r="I323" s="232">
        <v>755.2</v>
      </c>
      <c r="J323" s="232">
        <v>766.45000000000027</v>
      </c>
      <c r="K323" s="231">
        <v>743.95</v>
      </c>
      <c r="L323" s="231">
        <v>716.7</v>
      </c>
      <c r="M323" s="231">
        <v>0.64115999999999995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2024.65</v>
      </c>
      <c r="D324" s="232">
        <v>2011</v>
      </c>
      <c r="E324" s="232">
        <v>1973.6</v>
      </c>
      <c r="F324" s="232">
        <v>1922.55</v>
      </c>
      <c r="G324" s="232">
        <v>1885.1499999999999</v>
      </c>
      <c r="H324" s="232">
        <v>2062.0500000000002</v>
      </c>
      <c r="I324" s="232">
        <v>2099.4499999999998</v>
      </c>
      <c r="J324" s="232">
        <v>2150.5</v>
      </c>
      <c r="K324" s="231">
        <v>2048.4</v>
      </c>
      <c r="L324" s="231">
        <v>1959.95</v>
      </c>
      <c r="M324" s="231">
        <v>12.60169</v>
      </c>
      <c r="N324" s="1"/>
      <c r="O324" s="1"/>
    </row>
    <row r="325" spans="1:15" ht="12.75" customHeight="1">
      <c r="A325" s="30">
        <v>315</v>
      </c>
      <c r="B325" s="217" t="s">
        <v>425</v>
      </c>
      <c r="C325" s="231">
        <v>1574</v>
      </c>
      <c r="D325" s="232">
        <v>1584.4833333333333</v>
      </c>
      <c r="E325" s="232">
        <v>1555.5166666666667</v>
      </c>
      <c r="F325" s="232">
        <v>1537.0333333333333</v>
      </c>
      <c r="G325" s="232">
        <v>1508.0666666666666</v>
      </c>
      <c r="H325" s="232">
        <v>1602.9666666666667</v>
      </c>
      <c r="I325" s="232">
        <v>1631.9333333333334</v>
      </c>
      <c r="J325" s="232">
        <v>1650.4166666666667</v>
      </c>
      <c r="K325" s="231">
        <v>1613.45</v>
      </c>
      <c r="L325" s="231">
        <v>1566</v>
      </c>
      <c r="M325" s="231">
        <v>1.39411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1052.45</v>
      </c>
      <c r="D326" s="232">
        <v>1054.7833333333335</v>
      </c>
      <c r="E326" s="232">
        <v>1044.7166666666672</v>
      </c>
      <c r="F326" s="232">
        <v>1036.9833333333336</v>
      </c>
      <c r="G326" s="232">
        <v>1026.9166666666672</v>
      </c>
      <c r="H326" s="232">
        <v>1062.5166666666671</v>
      </c>
      <c r="I326" s="232">
        <v>1072.5833333333333</v>
      </c>
      <c r="J326" s="232">
        <v>1080.3166666666671</v>
      </c>
      <c r="K326" s="231">
        <v>1064.8499999999999</v>
      </c>
      <c r="L326" s="231">
        <v>1047.05</v>
      </c>
      <c r="M326" s="231">
        <v>4.9904700000000002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535.9</v>
      </c>
      <c r="D327" s="232">
        <v>534.75</v>
      </c>
      <c r="E327" s="232">
        <v>531</v>
      </c>
      <c r="F327" s="232">
        <v>526.1</v>
      </c>
      <c r="G327" s="232">
        <v>522.35</v>
      </c>
      <c r="H327" s="232">
        <v>539.65</v>
      </c>
      <c r="I327" s="232">
        <v>543.4</v>
      </c>
      <c r="J327" s="232">
        <v>548.29999999999995</v>
      </c>
      <c r="K327" s="231">
        <v>538.5</v>
      </c>
      <c r="L327" s="231">
        <v>529.85</v>
      </c>
      <c r="M327" s="231">
        <v>1.7567999999999999</v>
      </c>
      <c r="N327" s="1"/>
      <c r="O327" s="1"/>
    </row>
    <row r="328" spans="1:15" ht="12.75" customHeight="1">
      <c r="A328" s="30">
        <v>318</v>
      </c>
      <c r="B328" s="217" t="s">
        <v>426</v>
      </c>
      <c r="C328" s="231">
        <v>38</v>
      </c>
      <c r="D328" s="232">
        <v>38.233333333333327</v>
      </c>
      <c r="E328" s="232">
        <v>37.616666666666653</v>
      </c>
      <c r="F328" s="232">
        <v>37.233333333333327</v>
      </c>
      <c r="G328" s="232">
        <v>36.616666666666653</v>
      </c>
      <c r="H328" s="232">
        <v>38.616666666666653</v>
      </c>
      <c r="I328" s="232">
        <v>39.233333333333327</v>
      </c>
      <c r="J328" s="232">
        <v>39.616666666666653</v>
      </c>
      <c r="K328" s="231">
        <v>38.85</v>
      </c>
      <c r="L328" s="231">
        <v>37.85</v>
      </c>
      <c r="M328" s="231">
        <v>42.140340000000002</v>
      </c>
      <c r="N328" s="1"/>
      <c r="O328" s="1"/>
    </row>
    <row r="329" spans="1:15" ht="12.75" customHeight="1">
      <c r="A329" s="30">
        <v>319</v>
      </c>
      <c r="B329" s="217" t="s">
        <v>427</v>
      </c>
      <c r="C329" s="231">
        <v>93.55</v>
      </c>
      <c r="D329" s="232">
        <v>93.15000000000002</v>
      </c>
      <c r="E329" s="232">
        <v>92.30000000000004</v>
      </c>
      <c r="F329" s="232">
        <v>91.050000000000026</v>
      </c>
      <c r="G329" s="232">
        <v>90.200000000000045</v>
      </c>
      <c r="H329" s="232">
        <v>94.400000000000034</v>
      </c>
      <c r="I329" s="232">
        <v>95.250000000000028</v>
      </c>
      <c r="J329" s="232">
        <v>96.500000000000028</v>
      </c>
      <c r="K329" s="231">
        <v>94</v>
      </c>
      <c r="L329" s="231">
        <v>91.9</v>
      </c>
      <c r="M329" s="231">
        <v>30.60585</v>
      </c>
      <c r="N329" s="1"/>
      <c r="O329" s="1"/>
    </row>
    <row r="330" spans="1:15" ht="12.75" customHeight="1">
      <c r="A330" s="30">
        <v>320</v>
      </c>
      <c r="B330" s="217" t="s">
        <v>428</v>
      </c>
      <c r="C330" s="231">
        <v>42.6</v>
      </c>
      <c r="D330" s="232">
        <v>42.4</v>
      </c>
      <c r="E330" s="232">
        <v>41.699999999999996</v>
      </c>
      <c r="F330" s="232">
        <v>40.799999999999997</v>
      </c>
      <c r="G330" s="232">
        <v>40.099999999999994</v>
      </c>
      <c r="H330" s="232">
        <v>43.3</v>
      </c>
      <c r="I330" s="232">
        <v>44</v>
      </c>
      <c r="J330" s="232">
        <v>44.9</v>
      </c>
      <c r="K330" s="231">
        <v>43.1</v>
      </c>
      <c r="L330" s="231">
        <v>41.5</v>
      </c>
      <c r="M330" s="231">
        <v>264.78077000000002</v>
      </c>
      <c r="N330" s="1"/>
      <c r="O330" s="1"/>
    </row>
    <row r="331" spans="1:15" ht="12.75" customHeight="1">
      <c r="A331" s="30">
        <v>321</v>
      </c>
      <c r="B331" s="217" t="s">
        <v>859</v>
      </c>
      <c r="C331" s="231">
        <v>308.8</v>
      </c>
      <c r="D331" s="232">
        <v>309.85000000000002</v>
      </c>
      <c r="E331" s="232">
        <v>306.05000000000007</v>
      </c>
      <c r="F331" s="232">
        <v>303.30000000000007</v>
      </c>
      <c r="G331" s="232">
        <v>299.50000000000011</v>
      </c>
      <c r="H331" s="232">
        <v>312.60000000000002</v>
      </c>
      <c r="I331" s="232">
        <v>316.39999999999998</v>
      </c>
      <c r="J331" s="232">
        <v>319.14999999999998</v>
      </c>
      <c r="K331" s="231">
        <v>313.64999999999998</v>
      </c>
      <c r="L331" s="231">
        <v>307.10000000000002</v>
      </c>
      <c r="M331" s="231">
        <v>1.2327999999999999</v>
      </c>
      <c r="N331" s="1"/>
      <c r="O331" s="1"/>
    </row>
    <row r="332" spans="1:15" ht="12.75" customHeight="1">
      <c r="A332" s="30">
        <v>322</v>
      </c>
      <c r="B332" s="217" t="s">
        <v>429</v>
      </c>
      <c r="C332" s="231">
        <v>81</v>
      </c>
      <c r="D332" s="232">
        <v>81.183333333333337</v>
      </c>
      <c r="E332" s="232">
        <v>80.316666666666677</v>
      </c>
      <c r="F332" s="232">
        <v>79.63333333333334</v>
      </c>
      <c r="G332" s="232">
        <v>78.76666666666668</v>
      </c>
      <c r="H332" s="232">
        <v>81.866666666666674</v>
      </c>
      <c r="I332" s="232">
        <v>82.733333333333348</v>
      </c>
      <c r="J332" s="232">
        <v>83.416666666666671</v>
      </c>
      <c r="K332" s="231">
        <v>82.05</v>
      </c>
      <c r="L332" s="231">
        <v>80.5</v>
      </c>
      <c r="M332" s="231">
        <v>17.96387</v>
      </c>
      <c r="N332" s="1"/>
      <c r="O332" s="1"/>
    </row>
    <row r="333" spans="1:15" ht="12.75" customHeight="1">
      <c r="A333" s="30">
        <v>323</v>
      </c>
      <c r="B333" s="217" t="s">
        <v>430</v>
      </c>
      <c r="C333" s="231">
        <v>222.2</v>
      </c>
      <c r="D333" s="232">
        <v>222.91666666666666</v>
      </c>
      <c r="E333" s="232">
        <v>221.08333333333331</v>
      </c>
      <c r="F333" s="232">
        <v>219.96666666666667</v>
      </c>
      <c r="G333" s="232">
        <v>218.13333333333333</v>
      </c>
      <c r="H333" s="232">
        <v>224.0333333333333</v>
      </c>
      <c r="I333" s="232">
        <v>225.86666666666662</v>
      </c>
      <c r="J333" s="232">
        <v>226.98333333333329</v>
      </c>
      <c r="K333" s="231">
        <v>224.75</v>
      </c>
      <c r="L333" s="231">
        <v>221.8</v>
      </c>
      <c r="M333" s="231">
        <v>1.6766399999999999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168.7</v>
      </c>
      <c r="D334" s="232">
        <v>168.75</v>
      </c>
      <c r="E334" s="232">
        <v>167.6</v>
      </c>
      <c r="F334" s="232">
        <v>166.5</v>
      </c>
      <c r="G334" s="232">
        <v>165.35</v>
      </c>
      <c r="H334" s="232">
        <v>169.85</v>
      </c>
      <c r="I334" s="232">
        <v>170.99999999999997</v>
      </c>
      <c r="J334" s="232">
        <v>172.1</v>
      </c>
      <c r="K334" s="231">
        <v>169.9</v>
      </c>
      <c r="L334" s="231">
        <v>167.65</v>
      </c>
      <c r="M334" s="231">
        <v>85.453590000000005</v>
      </c>
      <c r="N334" s="1"/>
      <c r="O334" s="1"/>
    </row>
    <row r="335" spans="1:15" ht="12.75" customHeight="1">
      <c r="A335" s="30">
        <v>325</v>
      </c>
      <c r="B335" s="217" t="s">
        <v>431</v>
      </c>
      <c r="C335" s="231">
        <v>728.3</v>
      </c>
      <c r="D335" s="232">
        <v>733.9666666666667</v>
      </c>
      <c r="E335" s="232">
        <v>719.83333333333337</v>
      </c>
      <c r="F335" s="232">
        <v>711.36666666666667</v>
      </c>
      <c r="G335" s="232">
        <v>697.23333333333335</v>
      </c>
      <c r="H335" s="232">
        <v>742.43333333333339</v>
      </c>
      <c r="I335" s="232">
        <v>756.56666666666661</v>
      </c>
      <c r="J335" s="232">
        <v>765.03333333333342</v>
      </c>
      <c r="K335" s="231">
        <v>748.1</v>
      </c>
      <c r="L335" s="231">
        <v>725.5</v>
      </c>
      <c r="M335" s="231">
        <v>0.97262000000000004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83.95</v>
      </c>
      <c r="D336" s="232">
        <v>84.600000000000009</v>
      </c>
      <c r="E336" s="232">
        <v>83.100000000000023</v>
      </c>
      <c r="F336" s="232">
        <v>82.250000000000014</v>
      </c>
      <c r="G336" s="232">
        <v>80.750000000000028</v>
      </c>
      <c r="H336" s="232">
        <v>85.450000000000017</v>
      </c>
      <c r="I336" s="232">
        <v>86.949999999999989</v>
      </c>
      <c r="J336" s="232">
        <v>87.800000000000011</v>
      </c>
      <c r="K336" s="231">
        <v>86.1</v>
      </c>
      <c r="L336" s="231">
        <v>83.75</v>
      </c>
      <c r="M336" s="231">
        <v>123.31004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4065.1</v>
      </c>
      <c r="D337" s="232">
        <v>4080.7166666666667</v>
      </c>
      <c r="E337" s="232">
        <v>4018.6333333333332</v>
      </c>
      <c r="F337" s="232">
        <v>3972.1666666666665</v>
      </c>
      <c r="G337" s="232">
        <v>3910.083333333333</v>
      </c>
      <c r="H337" s="232">
        <v>4127.1833333333334</v>
      </c>
      <c r="I337" s="232">
        <v>4189.2666666666664</v>
      </c>
      <c r="J337" s="232">
        <v>4235.7333333333336</v>
      </c>
      <c r="K337" s="231">
        <v>4142.8</v>
      </c>
      <c r="L337" s="231">
        <v>4034.25</v>
      </c>
      <c r="M337" s="231">
        <v>0.70720000000000005</v>
      </c>
      <c r="N337" s="1"/>
      <c r="O337" s="1"/>
    </row>
    <row r="338" spans="1:15" ht="12.75" customHeight="1">
      <c r="A338" s="30">
        <v>328</v>
      </c>
      <c r="B338" s="217" t="s">
        <v>784</v>
      </c>
      <c r="C338" s="231">
        <v>588.75</v>
      </c>
      <c r="D338" s="232">
        <v>589.6</v>
      </c>
      <c r="E338" s="232">
        <v>581.90000000000009</v>
      </c>
      <c r="F338" s="232">
        <v>575.05000000000007</v>
      </c>
      <c r="G338" s="232">
        <v>567.35000000000014</v>
      </c>
      <c r="H338" s="232">
        <v>596.45000000000005</v>
      </c>
      <c r="I338" s="232">
        <v>604.15000000000009</v>
      </c>
      <c r="J338" s="232">
        <v>611</v>
      </c>
      <c r="K338" s="231">
        <v>597.29999999999995</v>
      </c>
      <c r="L338" s="231">
        <v>582.75</v>
      </c>
      <c r="M338" s="231">
        <v>1.51081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19200.05</v>
      </c>
      <c r="D339" s="232">
        <v>19339.249999999996</v>
      </c>
      <c r="E339" s="232">
        <v>19010.649999999994</v>
      </c>
      <c r="F339" s="232">
        <v>18821.249999999996</v>
      </c>
      <c r="G339" s="232">
        <v>18492.649999999994</v>
      </c>
      <c r="H339" s="232">
        <v>19528.649999999994</v>
      </c>
      <c r="I339" s="232">
        <v>19857.249999999993</v>
      </c>
      <c r="J339" s="232">
        <v>20046.649999999994</v>
      </c>
      <c r="K339" s="231">
        <v>19667.849999999999</v>
      </c>
      <c r="L339" s="231">
        <v>19149.849999999999</v>
      </c>
      <c r="M339" s="231">
        <v>0.72021999999999997</v>
      </c>
      <c r="N339" s="1"/>
      <c r="O339" s="1"/>
    </row>
    <row r="340" spans="1:15" ht="12.75" customHeight="1">
      <c r="A340" s="30">
        <v>330</v>
      </c>
      <c r="B340" s="217" t="s">
        <v>432</v>
      </c>
      <c r="C340" s="231">
        <v>61.35</v>
      </c>
      <c r="D340" s="232">
        <v>61.783333333333339</v>
      </c>
      <c r="E340" s="232">
        <v>60.616666666666674</v>
      </c>
      <c r="F340" s="232">
        <v>59.883333333333333</v>
      </c>
      <c r="G340" s="232">
        <v>58.716666666666669</v>
      </c>
      <c r="H340" s="232">
        <v>62.51666666666668</v>
      </c>
      <c r="I340" s="232">
        <v>63.683333333333351</v>
      </c>
      <c r="J340" s="232">
        <v>64.416666666666686</v>
      </c>
      <c r="K340" s="231">
        <v>62.95</v>
      </c>
      <c r="L340" s="231">
        <v>61.05</v>
      </c>
      <c r="M340" s="231">
        <v>5.2382299999999997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246.25</v>
      </c>
      <c r="D341" s="232">
        <v>247.44999999999996</v>
      </c>
      <c r="E341" s="232">
        <v>244.49999999999991</v>
      </c>
      <c r="F341" s="232">
        <v>242.74999999999994</v>
      </c>
      <c r="G341" s="232">
        <v>239.7999999999999</v>
      </c>
      <c r="H341" s="232">
        <v>249.19999999999993</v>
      </c>
      <c r="I341" s="232">
        <v>252.14999999999998</v>
      </c>
      <c r="J341" s="232">
        <v>253.89999999999995</v>
      </c>
      <c r="K341" s="231">
        <v>250.4</v>
      </c>
      <c r="L341" s="231">
        <v>245.7</v>
      </c>
      <c r="M341" s="231">
        <v>1.7116400000000001</v>
      </c>
      <c r="N341" s="1"/>
      <c r="O341" s="1"/>
    </row>
    <row r="342" spans="1:15" ht="12.75" customHeight="1">
      <c r="A342" s="30">
        <v>332</v>
      </c>
      <c r="B342" s="217" t="s">
        <v>825</v>
      </c>
      <c r="C342" s="231">
        <v>376.3</v>
      </c>
      <c r="D342" s="232">
        <v>376.45000000000005</v>
      </c>
      <c r="E342" s="232">
        <v>370.05000000000007</v>
      </c>
      <c r="F342" s="232">
        <v>363.8</v>
      </c>
      <c r="G342" s="232">
        <v>357.40000000000003</v>
      </c>
      <c r="H342" s="232">
        <v>382.7000000000001</v>
      </c>
      <c r="I342" s="232">
        <v>389.10000000000008</v>
      </c>
      <c r="J342" s="232">
        <v>395.35000000000014</v>
      </c>
      <c r="K342" s="231">
        <v>382.85</v>
      </c>
      <c r="L342" s="231">
        <v>370.2</v>
      </c>
      <c r="M342" s="231">
        <v>1.0331300000000001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831.55</v>
      </c>
      <c r="D343" s="232">
        <v>833.79999999999984</v>
      </c>
      <c r="E343" s="232">
        <v>824.79999999999973</v>
      </c>
      <c r="F343" s="232">
        <v>818.04999999999984</v>
      </c>
      <c r="G343" s="232">
        <v>809.04999999999973</v>
      </c>
      <c r="H343" s="232">
        <v>840.54999999999973</v>
      </c>
      <c r="I343" s="232">
        <v>849.55</v>
      </c>
      <c r="J343" s="232">
        <v>856.29999999999973</v>
      </c>
      <c r="K343" s="231">
        <v>842.8</v>
      </c>
      <c r="L343" s="231">
        <v>827.05</v>
      </c>
      <c r="M343" s="231">
        <v>2.55003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151.6</v>
      </c>
      <c r="D344" s="232">
        <v>151.55000000000001</v>
      </c>
      <c r="E344" s="232">
        <v>150.60000000000002</v>
      </c>
      <c r="F344" s="232">
        <v>149.60000000000002</v>
      </c>
      <c r="G344" s="232">
        <v>148.65000000000003</v>
      </c>
      <c r="H344" s="232">
        <v>152.55000000000001</v>
      </c>
      <c r="I344" s="232">
        <v>153.5</v>
      </c>
      <c r="J344" s="232">
        <v>154.5</v>
      </c>
      <c r="K344" s="231">
        <v>152.5</v>
      </c>
      <c r="L344" s="231">
        <v>150.55000000000001</v>
      </c>
      <c r="M344" s="231">
        <v>175.12691000000001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235.55</v>
      </c>
      <c r="D345" s="232">
        <v>234.95000000000002</v>
      </c>
      <c r="E345" s="232">
        <v>232.40000000000003</v>
      </c>
      <c r="F345" s="232">
        <v>229.25000000000003</v>
      </c>
      <c r="G345" s="232">
        <v>226.70000000000005</v>
      </c>
      <c r="H345" s="232">
        <v>238.10000000000002</v>
      </c>
      <c r="I345" s="232">
        <v>240.65000000000003</v>
      </c>
      <c r="J345" s="232">
        <v>243.8</v>
      </c>
      <c r="K345" s="231">
        <v>237.5</v>
      </c>
      <c r="L345" s="231">
        <v>231.8</v>
      </c>
      <c r="M345" s="231">
        <v>7.68126</v>
      </c>
      <c r="N345" s="1"/>
      <c r="O345" s="1"/>
    </row>
    <row r="346" spans="1:15" ht="12.75" customHeight="1">
      <c r="A346" s="30">
        <v>336</v>
      </c>
      <c r="B346" s="217" t="s">
        <v>860</v>
      </c>
      <c r="C346" s="231">
        <v>474.8</v>
      </c>
      <c r="D346" s="232">
        <v>479.26666666666665</v>
      </c>
      <c r="E346" s="232">
        <v>468.5333333333333</v>
      </c>
      <c r="F346" s="232">
        <v>462.26666666666665</v>
      </c>
      <c r="G346" s="232">
        <v>451.5333333333333</v>
      </c>
      <c r="H346" s="232">
        <v>485.5333333333333</v>
      </c>
      <c r="I346" s="232">
        <v>496.26666666666665</v>
      </c>
      <c r="J346" s="232">
        <v>502.5333333333333</v>
      </c>
      <c r="K346" s="231">
        <v>490</v>
      </c>
      <c r="L346" s="231">
        <v>473</v>
      </c>
      <c r="M346" s="231">
        <v>2.1360800000000002</v>
      </c>
      <c r="N346" s="1"/>
      <c r="O346" s="1"/>
    </row>
    <row r="347" spans="1:15" ht="12.75" customHeight="1">
      <c r="A347" s="30">
        <v>337</v>
      </c>
      <c r="B347" s="217" t="s">
        <v>807</v>
      </c>
      <c r="C347" s="231">
        <v>550.85</v>
      </c>
      <c r="D347" s="232">
        <v>546.06666666666661</v>
      </c>
      <c r="E347" s="232">
        <v>537.13333333333321</v>
      </c>
      <c r="F347" s="232">
        <v>523.41666666666663</v>
      </c>
      <c r="G347" s="232">
        <v>514.48333333333323</v>
      </c>
      <c r="H347" s="232">
        <v>559.78333333333319</v>
      </c>
      <c r="I347" s="232">
        <v>568.71666666666658</v>
      </c>
      <c r="J347" s="232">
        <v>582.43333333333317</v>
      </c>
      <c r="K347" s="231">
        <v>555</v>
      </c>
      <c r="L347" s="231">
        <v>532.35</v>
      </c>
      <c r="M347" s="231">
        <v>58.020359999999997</v>
      </c>
      <c r="N347" s="1"/>
      <c r="O347" s="1"/>
    </row>
    <row r="348" spans="1:15" ht="12.75" customHeight="1">
      <c r="A348" s="30">
        <v>338</v>
      </c>
      <c r="B348" s="217" t="s">
        <v>433</v>
      </c>
      <c r="C348" s="231">
        <v>3042.65</v>
      </c>
      <c r="D348" s="232">
        <v>3061.3666666666663</v>
      </c>
      <c r="E348" s="232">
        <v>3012.7333333333327</v>
      </c>
      <c r="F348" s="232">
        <v>2982.8166666666662</v>
      </c>
      <c r="G348" s="232">
        <v>2934.1833333333325</v>
      </c>
      <c r="H348" s="232">
        <v>3091.2833333333328</v>
      </c>
      <c r="I348" s="232">
        <v>3139.916666666667</v>
      </c>
      <c r="J348" s="232">
        <v>3169.833333333333</v>
      </c>
      <c r="K348" s="231">
        <v>3110</v>
      </c>
      <c r="L348" s="231">
        <v>3031.45</v>
      </c>
      <c r="M348" s="231">
        <v>0.82126999999999994</v>
      </c>
      <c r="N348" s="1"/>
      <c r="O348" s="1"/>
    </row>
    <row r="349" spans="1:15" ht="12.75" customHeight="1">
      <c r="A349" s="30">
        <v>339</v>
      </c>
      <c r="B349" s="217" t="s">
        <v>434</v>
      </c>
      <c r="C349" s="231">
        <v>264.95</v>
      </c>
      <c r="D349" s="232">
        <v>264.76666666666665</v>
      </c>
      <c r="E349" s="232">
        <v>263.18333333333328</v>
      </c>
      <c r="F349" s="232">
        <v>261.41666666666663</v>
      </c>
      <c r="G349" s="232">
        <v>259.83333333333326</v>
      </c>
      <c r="H349" s="232">
        <v>266.5333333333333</v>
      </c>
      <c r="I349" s="232">
        <v>268.11666666666667</v>
      </c>
      <c r="J349" s="232">
        <v>269.88333333333333</v>
      </c>
      <c r="K349" s="231">
        <v>266.35000000000002</v>
      </c>
      <c r="L349" s="231">
        <v>263</v>
      </c>
      <c r="M349" s="231">
        <v>0.53557999999999995</v>
      </c>
      <c r="N349" s="1"/>
      <c r="O349" s="1"/>
    </row>
    <row r="350" spans="1:15" ht="12.75" customHeight="1">
      <c r="A350" s="30">
        <v>340</v>
      </c>
      <c r="B350" s="217" t="s">
        <v>808</v>
      </c>
      <c r="C350" s="231">
        <v>434.4</v>
      </c>
      <c r="D350" s="232">
        <v>436.76666666666665</v>
      </c>
      <c r="E350" s="232">
        <v>429.63333333333333</v>
      </c>
      <c r="F350" s="232">
        <v>424.86666666666667</v>
      </c>
      <c r="G350" s="232">
        <v>417.73333333333335</v>
      </c>
      <c r="H350" s="232">
        <v>441.5333333333333</v>
      </c>
      <c r="I350" s="232">
        <v>448.66666666666663</v>
      </c>
      <c r="J350" s="232">
        <v>453.43333333333328</v>
      </c>
      <c r="K350" s="231">
        <v>443.9</v>
      </c>
      <c r="L350" s="231">
        <v>432</v>
      </c>
      <c r="M350" s="231">
        <v>11.983079999999999</v>
      </c>
      <c r="N350" s="1"/>
      <c r="O350" s="1"/>
    </row>
    <row r="351" spans="1:15" ht="12.75" customHeight="1">
      <c r="A351" s="30">
        <v>341</v>
      </c>
      <c r="B351" s="217" t="s">
        <v>797</v>
      </c>
      <c r="C351" s="231">
        <v>121</v>
      </c>
      <c r="D351" s="232">
        <v>121.41666666666667</v>
      </c>
      <c r="E351" s="232">
        <v>120.23333333333335</v>
      </c>
      <c r="F351" s="232">
        <v>119.46666666666668</v>
      </c>
      <c r="G351" s="232">
        <v>118.28333333333336</v>
      </c>
      <c r="H351" s="232">
        <v>122.18333333333334</v>
      </c>
      <c r="I351" s="232">
        <v>123.36666666666665</v>
      </c>
      <c r="J351" s="232">
        <v>124.13333333333333</v>
      </c>
      <c r="K351" s="231">
        <v>122.6</v>
      </c>
      <c r="L351" s="231">
        <v>120.65</v>
      </c>
      <c r="M351" s="231">
        <v>6.2830899999999996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3238.15</v>
      </c>
      <c r="D352" s="232">
        <v>3243.8333333333335</v>
      </c>
      <c r="E352" s="232">
        <v>3216.8666666666668</v>
      </c>
      <c r="F352" s="232">
        <v>3195.5833333333335</v>
      </c>
      <c r="G352" s="232">
        <v>3168.6166666666668</v>
      </c>
      <c r="H352" s="232">
        <v>3265.1166666666668</v>
      </c>
      <c r="I352" s="232">
        <v>3292.083333333333</v>
      </c>
      <c r="J352" s="232">
        <v>3313.3666666666668</v>
      </c>
      <c r="K352" s="231">
        <v>3270.8</v>
      </c>
      <c r="L352" s="231">
        <v>3222.55</v>
      </c>
      <c r="M352" s="231">
        <v>0.75378000000000001</v>
      </c>
      <c r="N352" s="1"/>
      <c r="O352" s="1"/>
    </row>
    <row r="353" spans="1:15" ht="12.75" customHeight="1">
      <c r="A353" s="30">
        <v>343</v>
      </c>
      <c r="B353" s="217" t="s">
        <v>436</v>
      </c>
      <c r="C353" s="231">
        <v>537.9</v>
      </c>
      <c r="D353" s="232">
        <v>541.68333333333328</v>
      </c>
      <c r="E353" s="232">
        <v>531.51666666666654</v>
      </c>
      <c r="F353" s="232">
        <v>525.13333333333321</v>
      </c>
      <c r="G353" s="232">
        <v>514.96666666666647</v>
      </c>
      <c r="H353" s="232">
        <v>548.06666666666661</v>
      </c>
      <c r="I353" s="232">
        <v>558.23333333333335</v>
      </c>
      <c r="J353" s="232">
        <v>564.61666666666667</v>
      </c>
      <c r="K353" s="231">
        <v>551.85</v>
      </c>
      <c r="L353" s="231">
        <v>535.29999999999995</v>
      </c>
      <c r="M353" s="231">
        <v>6.3540000000000001</v>
      </c>
      <c r="N353" s="1"/>
      <c r="O353" s="1"/>
    </row>
    <row r="354" spans="1:15" ht="12.75" customHeight="1">
      <c r="A354" s="30">
        <v>344</v>
      </c>
      <c r="B354" s="217" t="s">
        <v>437</v>
      </c>
      <c r="C354" s="231">
        <v>324.75</v>
      </c>
      <c r="D354" s="232">
        <v>325.43333333333334</v>
      </c>
      <c r="E354" s="232">
        <v>321.16666666666669</v>
      </c>
      <c r="F354" s="232">
        <v>317.58333333333337</v>
      </c>
      <c r="G354" s="232">
        <v>313.31666666666672</v>
      </c>
      <c r="H354" s="232">
        <v>329.01666666666665</v>
      </c>
      <c r="I354" s="232">
        <v>333.2833333333333</v>
      </c>
      <c r="J354" s="232">
        <v>336.86666666666662</v>
      </c>
      <c r="K354" s="231">
        <v>329.7</v>
      </c>
      <c r="L354" s="231">
        <v>321.85000000000002</v>
      </c>
      <c r="M354" s="231">
        <v>2.68866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1610.9</v>
      </c>
      <c r="D355" s="232">
        <v>1639.0166666666667</v>
      </c>
      <c r="E355" s="232">
        <v>1563.7833333333333</v>
      </c>
      <c r="F355" s="232">
        <v>1516.6666666666667</v>
      </c>
      <c r="G355" s="232">
        <v>1441.4333333333334</v>
      </c>
      <c r="H355" s="232">
        <v>1686.1333333333332</v>
      </c>
      <c r="I355" s="232">
        <v>1761.3666666666663</v>
      </c>
      <c r="J355" s="232">
        <v>1808.4833333333331</v>
      </c>
      <c r="K355" s="231">
        <v>1714.25</v>
      </c>
      <c r="L355" s="231">
        <v>1591.9</v>
      </c>
      <c r="M355" s="231">
        <v>22.804500000000001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40235.300000000003</v>
      </c>
      <c r="D356" s="232">
        <v>40377.716666666667</v>
      </c>
      <c r="E356" s="232">
        <v>39907.583333333336</v>
      </c>
      <c r="F356" s="232">
        <v>39579.866666666669</v>
      </c>
      <c r="G356" s="232">
        <v>39109.733333333337</v>
      </c>
      <c r="H356" s="232">
        <v>40705.433333333334</v>
      </c>
      <c r="I356" s="232">
        <v>41175.566666666666</v>
      </c>
      <c r="J356" s="232">
        <v>41503.283333333333</v>
      </c>
      <c r="K356" s="231">
        <v>40847.85</v>
      </c>
      <c r="L356" s="231">
        <v>40050</v>
      </c>
      <c r="M356" s="231">
        <v>0.20058999999999999</v>
      </c>
      <c r="N356" s="1"/>
      <c r="O356" s="1"/>
    </row>
    <row r="357" spans="1:15" ht="12.75" customHeight="1">
      <c r="A357" s="30">
        <v>347</v>
      </c>
      <c r="B357" s="217" t="s">
        <v>851</v>
      </c>
      <c r="C357" s="231">
        <v>1196.05</v>
      </c>
      <c r="D357" s="232">
        <v>1196.0833333333333</v>
      </c>
      <c r="E357" s="232">
        <v>1180.1666666666665</v>
      </c>
      <c r="F357" s="232">
        <v>1164.2833333333333</v>
      </c>
      <c r="G357" s="232">
        <v>1148.3666666666666</v>
      </c>
      <c r="H357" s="232">
        <v>1211.9666666666665</v>
      </c>
      <c r="I357" s="232">
        <v>1227.883333333333</v>
      </c>
      <c r="J357" s="232">
        <v>1243.7666666666664</v>
      </c>
      <c r="K357" s="231">
        <v>1212</v>
      </c>
      <c r="L357" s="231">
        <v>1180.2</v>
      </c>
      <c r="M357" s="231">
        <v>1.8716600000000001</v>
      </c>
      <c r="N357" s="1"/>
      <c r="O357" s="1"/>
    </row>
    <row r="358" spans="1:15" ht="12.75" customHeight="1">
      <c r="A358" s="30">
        <v>348</v>
      </c>
      <c r="B358" s="217" t="s">
        <v>438</v>
      </c>
      <c r="C358" s="231">
        <v>4323.5</v>
      </c>
      <c r="D358" s="232">
        <v>4306.4833333333336</v>
      </c>
      <c r="E358" s="232">
        <v>4253.0166666666673</v>
      </c>
      <c r="F358" s="232">
        <v>4182.5333333333338</v>
      </c>
      <c r="G358" s="232">
        <v>4129.0666666666675</v>
      </c>
      <c r="H358" s="232">
        <v>4376.9666666666672</v>
      </c>
      <c r="I358" s="232">
        <v>4430.4333333333343</v>
      </c>
      <c r="J358" s="232">
        <v>4500.916666666667</v>
      </c>
      <c r="K358" s="231">
        <v>4359.95</v>
      </c>
      <c r="L358" s="231">
        <v>4236</v>
      </c>
      <c r="M358" s="231">
        <v>7.3821000000000003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222.95</v>
      </c>
      <c r="D359" s="232">
        <v>223.33333333333334</v>
      </c>
      <c r="E359" s="232">
        <v>221.66666666666669</v>
      </c>
      <c r="F359" s="232">
        <v>220.38333333333335</v>
      </c>
      <c r="G359" s="232">
        <v>218.7166666666667</v>
      </c>
      <c r="H359" s="232">
        <v>224.61666666666667</v>
      </c>
      <c r="I359" s="232">
        <v>226.28333333333336</v>
      </c>
      <c r="J359" s="232">
        <v>227.56666666666666</v>
      </c>
      <c r="K359" s="231">
        <v>225</v>
      </c>
      <c r="L359" s="231">
        <v>222.05</v>
      </c>
      <c r="M359" s="231">
        <v>15.818860000000001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4138.05</v>
      </c>
      <c r="D360" s="232">
        <v>4141.8666666666668</v>
      </c>
      <c r="E360" s="232">
        <v>4123.1833333333334</v>
      </c>
      <c r="F360" s="232">
        <v>4108.3166666666666</v>
      </c>
      <c r="G360" s="232">
        <v>4089.6333333333332</v>
      </c>
      <c r="H360" s="232">
        <v>4156.7333333333336</v>
      </c>
      <c r="I360" s="232">
        <v>4175.4166666666679</v>
      </c>
      <c r="J360" s="232">
        <v>4190.2833333333338</v>
      </c>
      <c r="K360" s="231">
        <v>4160.55</v>
      </c>
      <c r="L360" s="231">
        <v>4127</v>
      </c>
      <c r="M360" s="231">
        <v>3.7229999999999999E-2</v>
      </c>
      <c r="N360" s="1"/>
      <c r="O360" s="1"/>
    </row>
    <row r="361" spans="1:15" ht="12.75" customHeight="1">
      <c r="A361" s="30">
        <v>351</v>
      </c>
      <c r="B361" s="217" t="s">
        <v>440</v>
      </c>
      <c r="C361" s="231">
        <v>1395.1</v>
      </c>
      <c r="D361" s="232">
        <v>1397.5833333333333</v>
      </c>
      <c r="E361" s="232">
        <v>1384.6166666666666</v>
      </c>
      <c r="F361" s="232">
        <v>1374.1333333333332</v>
      </c>
      <c r="G361" s="232">
        <v>1361.1666666666665</v>
      </c>
      <c r="H361" s="232">
        <v>1408.0666666666666</v>
      </c>
      <c r="I361" s="232">
        <v>1421.0333333333333</v>
      </c>
      <c r="J361" s="232">
        <v>1431.5166666666667</v>
      </c>
      <c r="K361" s="231">
        <v>1410.55</v>
      </c>
      <c r="L361" s="231">
        <v>1387.1</v>
      </c>
      <c r="M361" s="231">
        <v>0.77254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2402.6</v>
      </c>
      <c r="D362" s="232">
        <v>2415.5333333333333</v>
      </c>
      <c r="E362" s="232">
        <v>2382.0666666666666</v>
      </c>
      <c r="F362" s="232">
        <v>2361.5333333333333</v>
      </c>
      <c r="G362" s="232">
        <v>2328.0666666666666</v>
      </c>
      <c r="H362" s="232">
        <v>2436.0666666666666</v>
      </c>
      <c r="I362" s="232">
        <v>2469.5333333333328</v>
      </c>
      <c r="J362" s="232">
        <v>2490.0666666666666</v>
      </c>
      <c r="K362" s="231">
        <v>2449</v>
      </c>
      <c r="L362" s="231">
        <v>2395</v>
      </c>
      <c r="M362" s="231">
        <v>2.4673099999999999</v>
      </c>
      <c r="N362" s="1"/>
      <c r="O362" s="1"/>
    </row>
    <row r="363" spans="1:15" ht="12.75" customHeight="1">
      <c r="A363" s="30">
        <v>353</v>
      </c>
      <c r="B363" s="217" t="s">
        <v>441</v>
      </c>
      <c r="C363" s="231">
        <v>876.85</v>
      </c>
      <c r="D363" s="232">
        <v>872.68333333333339</v>
      </c>
      <c r="E363" s="232">
        <v>865.36666666666679</v>
      </c>
      <c r="F363" s="232">
        <v>853.88333333333344</v>
      </c>
      <c r="G363" s="232">
        <v>846.56666666666683</v>
      </c>
      <c r="H363" s="232">
        <v>884.16666666666674</v>
      </c>
      <c r="I363" s="232">
        <v>891.48333333333335</v>
      </c>
      <c r="J363" s="232">
        <v>902.9666666666667</v>
      </c>
      <c r="K363" s="231">
        <v>880</v>
      </c>
      <c r="L363" s="231">
        <v>861.2</v>
      </c>
      <c r="M363" s="231">
        <v>0.12762000000000001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2761.2</v>
      </c>
      <c r="D364" s="232">
        <v>2787.9166666666665</v>
      </c>
      <c r="E364" s="232">
        <v>2724.6333333333332</v>
      </c>
      <c r="F364" s="232">
        <v>2688.0666666666666</v>
      </c>
      <c r="G364" s="232">
        <v>2624.7833333333333</v>
      </c>
      <c r="H364" s="232">
        <v>2824.4833333333331</v>
      </c>
      <c r="I364" s="232">
        <v>2887.7666666666669</v>
      </c>
      <c r="J364" s="232">
        <v>2924.333333333333</v>
      </c>
      <c r="K364" s="231">
        <v>2851.2</v>
      </c>
      <c r="L364" s="231">
        <v>2751.35</v>
      </c>
      <c r="M364" s="231">
        <v>4.7959199999999997</v>
      </c>
      <c r="N364" s="1"/>
      <c r="O364" s="1"/>
    </row>
    <row r="365" spans="1:15" ht="12.75" customHeight="1">
      <c r="A365" s="30">
        <v>355</v>
      </c>
      <c r="B365" s="217" t="s">
        <v>442</v>
      </c>
      <c r="C365" s="231">
        <v>1572.5</v>
      </c>
      <c r="D365" s="232">
        <v>1594.05</v>
      </c>
      <c r="E365" s="232">
        <v>1541.25</v>
      </c>
      <c r="F365" s="232">
        <v>1510</v>
      </c>
      <c r="G365" s="232">
        <v>1457.2</v>
      </c>
      <c r="H365" s="232">
        <v>1625.3</v>
      </c>
      <c r="I365" s="232">
        <v>1678.0999999999997</v>
      </c>
      <c r="J365" s="232">
        <v>1709.35</v>
      </c>
      <c r="K365" s="231">
        <v>1646.85</v>
      </c>
      <c r="L365" s="231">
        <v>1562.8</v>
      </c>
      <c r="M365" s="231">
        <v>1.97539</v>
      </c>
      <c r="N365" s="1"/>
      <c r="O365" s="1"/>
    </row>
    <row r="366" spans="1:15" ht="12.75" customHeight="1">
      <c r="A366" s="30">
        <v>356</v>
      </c>
      <c r="B366" s="217" t="s">
        <v>785</v>
      </c>
      <c r="C366" s="231">
        <v>291.85000000000002</v>
      </c>
      <c r="D366" s="232">
        <v>293.91666666666669</v>
      </c>
      <c r="E366" s="232">
        <v>287.93333333333339</v>
      </c>
      <c r="F366" s="232">
        <v>284.01666666666671</v>
      </c>
      <c r="G366" s="232">
        <v>278.03333333333342</v>
      </c>
      <c r="H366" s="232">
        <v>297.83333333333337</v>
      </c>
      <c r="I366" s="232">
        <v>303.81666666666661</v>
      </c>
      <c r="J366" s="232">
        <v>307.73333333333335</v>
      </c>
      <c r="K366" s="231">
        <v>299.89999999999998</v>
      </c>
      <c r="L366" s="231">
        <v>290</v>
      </c>
      <c r="M366" s="231">
        <v>13.184950000000001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150.4</v>
      </c>
      <c r="D367" s="232">
        <v>151.03333333333333</v>
      </c>
      <c r="E367" s="232">
        <v>149.36666666666667</v>
      </c>
      <c r="F367" s="232">
        <v>148.33333333333334</v>
      </c>
      <c r="G367" s="232">
        <v>146.66666666666669</v>
      </c>
      <c r="H367" s="232">
        <v>152.06666666666666</v>
      </c>
      <c r="I367" s="232">
        <v>153.73333333333335</v>
      </c>
      <c r="J367" s="232">
        <v>154.76666666666665</v>
      </c>
      <c r="K367" s="231">
        <v>152.69999999999999</v>
      </c>
      <c r="L367" s="231">
        <v>150</v>
      </c>
      <c r="M367" s="231">
        <v>46.041559999999997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223.25</v>
      </c>
      <c r="D368" s="232">
        <v>222.71666666666667</v>
      </c>
      <c r="E368" s="232">
        <v>221.53333333333333</v>
      </c>
      <c r="F368" s="232">
        <v>219.81666666666666</v>
      </c>
      <c r="G368" s="232">
        <v>218.63333333333333</v>
      </c>
      <c r="H368" s="232">
        <v>224.43333333333334</v>
      </c>
      <c r="I368" s="232">
        <v>225.61666666666667</v>
      </c>
      <c r="J368" s="232">
        <v>227.33333333333334</v>
      </c>
      <c r="K368" s="231">
        <v>223.9</v>
      </c>
      <c r="L368" s="231">
        <v>221</v>
      </c>
      <c r="M368" s="231">
        <v>75.844840000000005</v>
      </c>
      <c r="N368" s="1"/>
      <c r="O368" s="1"/>
    </row>
    <row r="369" spans="1:15" ht="12.75" customHeight="1">
      <c r="A369" s="30">
        <v>359</v>
      </c>
      <c r="B369" s="217" t="s">
        <v>786</v>
      </c>
      <c r="C369" s="231">
        <v>342.65</v>
      </c>
      <c r="D369" s="232">
        <v>341.95</v>
      </c>
      <c r="E369" s="232">
        <v>339.9</v>
      </c>
      <c r="F369" s="232">
        <v>337.15</v>
      </c>
      <c r="G369" s="232">
        <v>335.09999999999997</v>
      </c>
      <c r="H369" s="232">
        <v>344.7</v>
      </c>
      <c r="I369" s="232">
        <v>346.75000000000006</v>
      </c>
      <c r="J369" s="232">
        <v>349.5</v>
      </c>
      <c r="K369" s="231">
        <v>344</v>
      </c>
      <c r="L369" s="231">
        <v>339.2</v>
      </c>
      <c r="M369" s="231">
        <v>5.0407799999999998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442.7</v>
      </c>
      <c r="D370" s="232">
        <v>443.51666666666665</v>
      </c>
      <c r="E370" s="232">
        <v>440.18333333333328</v>
      </c>
      <c r="F370" s="232">
        <v>437.66666666666663</v>
      </c>
      <c r="G370" s="232">
        <v>434.33333333333326</v>
      </c>
      <c r="H370" s="232">
        <v>446.0333333333333</v>
      </c>
      <c r="I370" s="232">
        <v>449.36666666666667</v>
      </c>
      <c r="J370" s="232">
        <v>451.88333333333333</v>
      </c>
      <c r="K370" s="231">
        <v>446.85</v>
      </c>
      <c r="L370" s="231">
        <v>441</v>
      </c>
      <c r="M370" s="231">
        <v>3.8043200000000001</v>
      </c>
      <c r="N370" s="1"/>
      <c r="O370" s="1"/>
    </row>
    <row r="371" spans="1:15" ht="12.75" customHeight="1">
      <c r="A371" s="30">
        <v>361</v>
      </c>
      <c r="B371" s="217" t="s">
        <v>443</v>
      </c>
      <c r="C371" s="231">
        <v>590.5</v>
      </c>
      <c r="D371" s="232">
        <v>591.81666666666672</v>
      </c>
      <c r="E371" s="232">
        <v>585.63333333333344</v>
      </c>
      <c r="F371" s="232">
        <v>580.76666666666677</v>
      </c>
      <c r="G371" s="232">
        <v>574.58333333333348</v>
      </c>
      <c r="H371" s="232">
        <v>596.68333333333339</v>
      </c>
      <c r="I371" s="232">
        <v>602.86666666666656</v>
      </c>
      <c r="J371" s="232">
        <v>607.73333333333335</v>
      </c>
      <c r="K371" s="231">
        <v>598</v>
      </c>
      <c r="L371" s="231">
        <v>586.95000000000005</v>
      </c>
      <c r="M371" s="231">
        <v>0.48601</v>
      </c>
      <c r="N371" s="1"/>
      <c r="O371" s="1"/>
    </row>
    <row r="372" spans="1:15" ht="12.75" customHeight="1">
      <c r="A372" s="30">
        <v>362</v>
      </c>
      <c r="B372" s="217" t="s">
        <v>444</v>
      </c>
      <c r="C372" s="231">
        <v>107.85</v>
      </c>
      <c r="D372" s="232">
        <v>108.3</v>
      </c>
      <c r="E372" s="232">
        <v>106.55</v>
      </c>
      <c r="F372" s="232">
        <v>105.25</v>
      </c>
      <c r="G372" s="232">
        <v>103.5</v>
      </c>
      <c r="H372" s="232">
        <v>109.6</v>
      </c>
      <c r="I372" s="232">
        <v>111.35</v>
      </c>
      <c r="J372" s="232">
        <v>112.64999999999999</v>
      </c>
      <c r="K372" s="231">
        <v>110.05</v>
      </c>
      <c r="L372" s="231">
        <v>107</v>
      </c>
      <c r="M372" s="231">
        <v>5.2085100000000004</v>
      </c>
      <c r="N372" s="1"/>
      <c r="O372" s="1"/>
    </row>
    <row r="373" spans="1:15" ht="12.75" customHeight="1">
      <c r="A373" s="30">
        <v>363</v>
      </c>
      <c r="B373" s="217" t="s">
        <v>826</v>
      </c>
      <c r="C373" s="231">
        <v>1087.8499999999999</v>
      </c>
      <c r="D373" s="232">
        <v>1083.8833333333334</v>
      </c>
      <c r="E373" s="232">
        <v>1070.0666666666668</v>
      </c>
      <c r="F373" s="232">
        <v>1052.2833333333333</v>
      </c>
      <c r="G373" s="232">
        <v>1038.4666666666667</v>
      </c>
      <c r="H373" s="232">
        <v>1101.666666666667</v>
      </c>
      <c r="I373" s="232">
        <v>1115.4833333333336</v>
      </c>
      <c r="J373" s="232">
        <v>1133.2666666666671</v>
      </c>
      <c r="K373" s="231">
        <v>1097.7</v>
      </c>
      <c r="L373" s="231">
        <v>1066.0999999999999</v>
      </c>
      <c r="M373" s="231">
        <v>0.11581</v>
      </c>
      <c r="N373" s="1"/>
      <c r="O373" s="1"/>
    </row>
    <row r="374" spans="1:15" ht="12.75" customHeight="1">
      <c r="A374" s="30">
        <v>364</v>
      </c>
      <c r="B374" s="217" t="s">
        <v>445</v>
      </c>
      <c r="C374" s="231">
        <v>4084.9</v>
      </c>
      <c r="D374" s="232">
        <v>4089.65</v>
      </c>
      <c r="E374" s="232">
        <v>4047.3500000000004</v>
      </c>
      <c r="F374" s="232">
        <v>4009.8</v>
      </c>
      <c r="G374" s="232">
        <v>3967.5000000000005</v>
      </c>
      <c r="H374" s="232">
        <v>4127.2000000000007</v>
      </c>
      <c r="I374" s="232">
        <v>4169.5</v>
      </c>
      <c r="J374" s="232">
        <v>4207.05</v>
      </c>
      <c r="K374" s="231">
        <v>4131.95</v>
      </c>
      <c r="L374" s="231">
        <v>4052.1</v>
      </c>
      <c r="M374" s="231">
        <v>4.9180000000000001E-2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13607.35</v>
      </c>
      <c r="D375" s="232">
        <v>13664.916666666666</v>
      </c>
      <c r="E375" s="232">
        <v>13492.433333333332</v>
      </c>
      <c r="F375" s="232">
        <v>13377.516666666666</v>
      </c>
      <c r="G375" s="232">
        <v>13205.033333333333</v>
      </c>
      <c r="H375" s="232">
        <v>13779.833333333332</v>
      </c>
      <c r="I375" s="232">
        <v>13952.316666666666</v>
      </c>
      <c r="J375" s="232">
        <v>14067.233333333332</v>
      </c>
      <c r="K375" s="231">
        <v>13837.4</v>
      </c>
      <c r="L375" s="231">
        <v>13550</v>
      </c>
      <c r="M375" s="231">
        <v>1.66E-2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56.95</v>
      </c>
      <c r="D376" s="232">
        <v>57.266666666666673</v>
      </c>
      <c r="E376" s="232">
        <v>56.433333333333344</v>
      </c>
      <c r="F376" s="232">
        <v>55.916666666666671</v>
      </c>
      <c r="G376" s="232">
        <v>55.083333333333343</v>
      </c>
      <c r="H376" s="232">
        <v>57.783333333333346</v>
      </c>
      <c r="I376" s="232">
        <v>58.616666666666674</v>
      </c>
      <c r="J376" s="232">
        <v>59.133333333333347</v>
      </c>
      <c r="K376" s="231">
        <v>58.1</v>
      </c>
      <c r="L376" s="231">
        <v>56.75</v>
      </c>
      <c r="M376" s="231">
        <v>608.93155000000002</v>
      </c>
      <c r="N376" s="1"/>
      <c r="O376" s="1"/>
    </row>
    <row r="377" spans="1:15" ht="12.75" customHeight="1">
      <c r="A377" s="30">
        <v>367</v>
      </c>
      <c r="B377" s="217" t="s">
        <v>446</v>
      </c>
      <c r="C377" s="231">
        <v>379.05</v>
      </c>
      <c r="D377" s="232">
        <v>378.01666666666665</v>
      </c>
      <c r="E377" s="232">
        <v>376.0333333333333</v>
      </c>
      <c r="F377" s="232">
        <v>373.01666666666665</v>
      </c>
      <c r="G377" s="232">
        <v>371.0333333333333</v>
      </c>
      <c r="H377" s="232">
        <v>381.0333333333333</v>
      </c>
      <c r="I377" s="232">
        <v>383.01666666666665</v>
      </c>
      <c r="J377" s="232">
        <v>386.0333333333333</v>
      </c>
      <c r="K377" s="231">
        <v>380</v>
      </c>
      <c r="L377" s="231">
        <v>375</v>
      </c>
      <c r="M377" s="231">
        <v>0.93886000000000003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169.8</v>
      </c>
      <c r="D378" s="232">
        <v>169.66666666666666</v>
      </c>
      <c r="E378" s="232">
        <v>167.63333333333333</v>
      </c>
      <c r="F378" s="232">
        <v>165.46666666666667</v>
      </c>
      <c r="G378" s="232">
        <v>163.43333333333334</v>
      </c>
      <c r="H378" s="232">
        <v>171.83333333333331</v>
      </c>
      <c r="I378" s="232">
        <v>173.86666666666667</v>
      </c>
      <c r="J378" s="232">
        <v>176.0333333333333</v>
      </c>
      <c r="K378" s="231">
        <v>171.7</v>
      </c>
      <c r="L378" s="231">
        <v>167.5</v>
      </c>
      <c r="M378" s="231">
        <v>82.649690000000007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124.1</v>
      </c>
      <c r="D379" s="232">
        <v>124.31666666666666</v>
      </c>
      <c r="E379" s="232">
        <v>123.13333333333333</v>
      </c>
      <c r="F379" s="232">
        <v>122.16666666666666</v>
      </c>
      <c r="G379" s="232">
        <v>120.98333333333332</v>
      </c>
      <c r="H379" s="232">
        <v>125.28333333333333</v>
      </c>
      <c r="I379" s="232">
        <v>126.46666666666667</v>
      </c>
      <c r="J379" s="232">
        <v>127.43333333333334</v>
      </c>
      <c r="K379" s="231">
        <v>125.5</v>
      </c>
      <c r="L379" s="231">
        <v>123.35</v>
      </c>
      <c r="M379" s="231">
        <v>96.536919999999995</v>
      </c>
      <c r="N379" s="1"/>
      <c r="O379" s="1"/>
    </row>
    <row r="380" spans="1:15" ht="12.75" customHeight="1">
      <c r="A380" s="30">
        <v>370</v>
      </c>
      <c r="B380" s="217" t="s">
        <v>787</v>
      </c>
      <c r="C380" s="231">
        <v>861.8</v>
      </c>
      <c r="D380" s="232">
        <v>859.94999999999993</v>
      </c>
      <c r="E380" s="232">
        <v>850.89999999999986</v>
      </c>
      <c r="F380" s="232">
        <v>839.99999999999989</v>
      </c>
      <c r="G380" s="232">
        <v>830.94999999999982</v>
      </c>
      <c r="H380" s="232">
        <v>870.84999999999991</v>
      </c>
      <c r="I380" s="232">
        <v>879.89999999999986</v>
      </c>
      <c r="J380" s="232">
        <v>890.8</v>
      </c>
      <c r="K380" s="231">
        <v>869</v>
      </c>
      <c r="L380" s="231">
        <v>849.05</v>
      </c>
      <c r="M380" s="231">
        <v>2.31142</v>
      </c>
      <c r="N380" s="1"/>
      <c r="O380" s="1"/>
    </row>
    <row r="381" spans="1:15" ht="12.75" customHeight="1">
      <c r="A381" s="30">
        <v>371</v>
      </c>
      <c r="B381" s="217" t="s">
        <v>447</v>
      </c>
      <c r="C381" s="231">
        <v>341.6</v>
      </c>
      <c r="D381" s="232">
        <v>343.75</v>
      </c>
      <c r="E381" s="232">
        <v>337.9</v>
      </c>
      <c r="F381" s="232">
        <v>334.2</v>
      </c>
      <c r="G381" s="232">
        <v>328.34999999999997</v>
      </c>
      <c r="H381" s="232">
        <v>347.45</v>
      </c>
      <c r="I381" s="232">
        <v>353.3</v>
      </c>
      <c r="J381" s="232">
        <v>357</v>
      </c>
      <c r="K381" s="231">
        <v>349.6</v>
      </c>
      <c r="L381" s="231">
        <v>340.05</v>
      </c>
      <c r="M381" s="231">
        <v>6.1817700000000002</v>
      </c>
      <c r="N381" s="1"/>
      <c r="O381" s="1"/>
    </row>
    <row r="382" spans="1:15" ht="12.75" customHeight="1">
      <c r="A382" s="30">
        <v>372</v>
      </c>
      <c r="B382" s="217" t="s">
        <v>448</v>
      </c>
      <c r="C382" s="231">
        <v>1051</v>
      </c>
      <c r="D382" s="232">
        <v>1052.6333333333334</v>
      </c>
      <c r="E382" s="232">
        <v>1043.3666666666668</v>
      </c>
      <c r="F382" s="232">
        <v>1035.7333333333333</v>
      </c>
      <c r="G382" s="232">
        <v>1026.4666666666667</v>
      </c>
      <c r="H382" s="232">
        <v>1060.2666666666669</v>
      </c>
      <c r="I382" s="232">
        <v>1069.5333333333338</v>
      </c>
      <c r="J382" s="232">
        <v>1077.166666666667</v>
      </c>
      <c r="K382" s="231">
        <v>1061.9000000000001</v>
      </c>
      <c r="L382" s="231">
        <v>1045</v>
      </c>
      <c r="M382" s="231">
        <v>0.92183000000000004</v>
      </c>
      <c r="N382" s="1"/>
      <c r="O382" s="1"/>
    </row>
    <row r="383" spans="1:15" ht="12.75" customHeight="1">
      <c r="A383" s="30">
        <v>373</v>
      </c>
      <c r="B383" s="217" t="s">
        <v>449</v>
      </c>
      <c r="C383" s="231">
        <v>76.75</v>
      </c>
      <c r="D383" s="232">
        <v>77.45</v>
      </c>
      <c r="E383" s="232">
        <v>75.900000000000006</v>
      </c>
      <c r="F383" s="232">
        <v>75.05</v>
      </c>
      <c r="G383" s="232">
        <v>73.5</v>
      </c>
      <c r="H383" s="232">
        <v>78.300000000000011</v>
      </c>
      <c r="I383" s="232">
        <v>79.849999999999994</v>
      </c>
      <c r="J383" s="232">
        <v>80.700000000000017</v>
      </c>
      <c r="K383" s="231">
        <v>79</v>
      </c>
      <c r="L383" s="231">
        <v>76.599999999999994</v>
      </c>
      <c r="M383" s="231">
        <v>82.189750000000004</v>
      </c>
      <c r="N383" s="1"/>
      <c r="O383" s="1"/>
    </row>
    <row r="384" spans="1:15" ht="12.75" customHeight="1">
      <c r="A384" s="30">
        <v>374</v>
      </c>
      <c r="B384" s="217" t="s">
        <v>450</v>
      </c>
      <c r="C384" s="231">
        <v>173.95</v>
      </c>
      <c r="D384" s="232">
        <v>175.35</v>
      </c>
      <c r="E384" s="232">
        <v>171.79999999999998</v>
      </c>
      <c r="F384" s="232">
        <v>169.64999999999998</v>
      </c>
      <c r="G384" s="232">
        <v>166.09999999999997</v>
      </c>
      <c r="H384" s="232">
        <v>177.5</v>
      </c>
      <c r="I384" s="232">
        <v>181.05</v>
      </c>
      <c r="J384" s="232">
        <v>183.20000000000002</v>
      </c>
      <c r="K384" s="231">
        <v>178.9</v>
      </c>
      <c r="L384" s="231">
        <v>173.2</v>
      </c>
      <c r="M384" s="231">
        <v>11.771710000000001</v>
      </c>
      <c r="N384" s="1"/>
      <c r="O384" s="1"/>
    </row>
    <row r="385" spans="1:15" ht="12.75" customHeight="1">
      <c r="A385" s="30">
        <v>375</v>
      </c>
      <c r="B385" s="217" t="s">
        <v>451</v>
      </c>
      <c r="C385" s="231">
        <v>875.45</v>
      </c>
      <c r="D385" s="232">
        <v>867.44999999999993</v>
      </c>
      <c r="E385" s="232">
        <v>844.89999999999986</v>
      </c>
      <c r="F385" s="232">
        <v>814.34999999999991</v>
      </c>
      <c r="G385" s="232">
        <v>791.79999999999984</v>
      </c>
      <c r="H385" s="232">
        <v>897.99999999999989</v>
      </c>
      <c r="I385" s="232">
        <v>920.54999999999984</v>
      </c>
      <c r="J385" s="232">
        <v>951.09999999999991</v>
      </c>
      <c r="K385" s="231">
        <v>890</v>
      </c>
      <c r="L385" s="231">
        <v>836.9</v>
      </c>
      <c r="M385" s="231">
        <v>7.3339600000000003</v>
      </c>
      <c r="N385" s="1"/>
      <c r="O385" s="1"/>
    </row>
    <row r="386" spans="1:15" ht="12.75" customHeight="1">
      <c r="A386" s="30">
        <v>376</v>
      </c>
      <c r="B386" s="217" t="s">
        <v>452</v>
      </c>
      <c r="C386" s="231">
        <v>225.4</v>
      </c>
      <c r="D386" s="232">
        <v>225.2166666666667</v>
      </c>
      <c r="E386" s="232">
        <v>222.48333333333341</v>
      </c>
      <c r="F386" s="232">
        <v>219.56666666666672</v>
      </c>
      <c r="G386" s="232">
        <v>216.83333333333343</v>
      </c>
      <c r="H386" s="232">
        <v>228.13333333333338</v>
      </c>
      <c r="I386" s="232">
        <v>230.86666666666667</v>
      </c>
      <c r="J386" s="232">
        <v>233.78333333333336</v>
      </c>
      <c r="K386" s="231">
        <v>227.95</v>
      </c>
      <c r="L386" s="231">
        <v>222.3</v>
      </c>
      <c r="M386" s="231">
        <v>6.9835200000000004</v>
      </c>
      <c r="N386" s="1"/>
      <c r="O386" s="1"/>
    </row>
    <row r="387" spans="1:15" ht="12.75" customHeight="1">
      <c r="A387" s="30">
        <v>377</v>
      </c>
      <c r="B387" s="217" t="s">
        <v>453</v>
      </c>
      <c r="C387" s="231">
        <v>123.45</v>
      </c>
      <c r="D387" s="232">
        <v>124.51666666666667</v>
      </c>
      <c r="E387" s="232">
        <v>121.93333333333334</v>
      </c>
      <c r="F387" s="232">
        <v>120.41666666666667</v>
      </c>
      <c r="G387" s="232">
        <v>117.83333333333334</v>
      </c>
      <c r="H387" s="232">
        <v>126.03333333333333</v>
      </c>
      <c r="I387" s="232">
        <v>128.61666666666667</v>
      </c>
      <c r="J387" s="232">
        <v>130.13333333333333</v>
      </c>
      <c r="K387" s="231">
        <v>127.1</v>
      </c>
      <c r="L387" s="231">
        <v>123</v>
      </c>
      <c r="M387" s="231">
        <v>36.128120000000003</v>
      </c>
      <c r="N387" s="1"/>
      <c r="O387" s="1"/>
    </row>
    <row r="388" spans="1:15" ht="12.75" customHeight="1">
      <c r="A388" s="30">
        <v>378</v>
      </c>
      <c r="B388" s="217" t="s">
        <v>454</v>
      </c>
      <c r="C388" s="231">
        <v>1964.4</v>
      </c>
      <c r="D388" s="232">
        <v>1960.9166666666667</v>
      </c>
      <c r="E388" s="232">
        <v>1941.8333333333335</v>
      </c>
      <c r="F388" s="232">
        <v>1919.2666666666667</v>
      </c>
      <c r="G388" s="232">
        <v>1900.1833333333334</v>
      </c>
      <c r="H388" s="232">
        <v>1983.4833333333336</v>
      </c>
      <c r="I388" s="232">
        <v>2002.5666666666671</v>
      </c>
      <c r="J388" s="232">
        <v>2025.1333333333337</v>
      </c>
      <c r="K388" s="231">
        <v>1980</v>
      </c>
      <c r="L388" s="231">
        <v>1938.35</v>
      </c>
      <c r="M388" s="231">
        <v>7.7630000000000005E-2</v>
      </c>
      <c r="N388" s="1"/>
      <c r="O388" s="1"/>
    </row>
    <row r="389" spans="1:15" ht="12.75" customHeight="1">
      <c r="A389" s="30">
        <v>379</v>
      </c>
      <c r="B389" s="217" t="s">
        <v>827</v>
      </c>
      <c r="C389" s="231">
        <v>46.85</v>
      </c>
      <c r="D389" s="232">
        <v>47.15</v>
      </c>
      <c r="E389" s="232">
        <v>46.199999999999996</v>
      </c>
      <c r="F389" s="232">
        <v>45.55</v>
      </c>
      <c r="G389" s="232">
        <v>44.599999999999994</v>
      </c>
      <c r="H389" s="232">
        <v>47.8</v>
      </c>
      <c r="I389" s="232">
        <v>48.75</v>
      </c>
      <c r="J389" s="232">
        <v>49.4</v>
      </c>
      <c r="K389" s="231">
        <v>48.1</v>
      </c>
      <c r="L389" s="231">
        <v>46.5</v>
      </c>
      <c r="M389" s="231">
        <v>13.077529999999999</v>
      </c>
      <c r="N389" s="1"/>
      <c r="O389" s="1"/>
    </row>
    <row r="390" spans="1:15" ht="12.75" customHeight="1">
      <c r="A390" s="30">
        <v>380</v>
      </c>
      <c r="B390" s="217" t="s">
        <v>861</v>
      </c>
      <c r="C390" s="231">
        <v>1507.45</v>
      </c>
      <c r="D390" s="232">
        <v>1513.8</v>
      </c>
      <c r="E390" s="232">
        <v>1493.8</v>
      </c>
      <c r="F390" s="232">
        <v>1480.15</v>
      </c>
      <c r="G390" s="232">
        <v>1460.15</v>
      </c>
      <c r="H390" s="232">
        <v>1527.4499999999998</v>
      </c>
      <c r="I390" s="232">
        <v>1547.4499999999998</v>
      </c>
      <c r="J390" s="232">
        <v>1561.0999999999997</v>
      </c>
      <c r="K390" s="231">
        <v>1533.8</v>
      </c>
      <c r="L390" s="231">
        <v>1500.15</v>
      </c>
      <c r="M390" s="231">
        <v>1.68618</v>
      </c>
      <c r="N390" s="1"/>
      <c r="O390" s="1"/>
    </row>
    <row r="391" spans="1:15" ht="12.75" customHeight="1">
      <c r="A391" s="30">
        <v>381</v>
      </c>
      <c r="B391" s="217" t="s">
        <v>455</v>
      </c>
      <c r="C391" s="231">
        <v>186.6</v>
      </c>
      <c r="D391" s="232">
        <v>187.69999999999996</v>
      </c>
      <c r="E391" s="232">
        <v>183.94999999999993</v>
      </c>
      <c r="F391" s="232">
        <v>181.29999999999998</v>
      </c>
      <c r="G391" s="232">
        <v>177.54999999999995</v>
      </c>
      <c r="H391" s="232">
        <v>190.34999999999991</v>
      </c>
      <c r="I391" s="232">
        <v>194.09999999999997</v>
      </c>
      <c r="J391" s="232">
        <v>196.74999999999989</v>
      </c>
      <c r="K391" s="231">
        <v>191.45</v>
      </c>
      <c r="L391" s="231">
        <v>185.05</v>
      </c>
      <c r="M391" s="231">
        <v>20.787780000000001</v>
      </c>
      <c r="N391" s="1"/>
      <c r="O391" s="1"/>
    </row>
    <row r="392" spans="1:15" ht="12.75" customHeight="1">
      <c r="A392" s="30">
        <v>382</v>
      </c>
      <c r="B392" s="217" t="s">
        <v>456</v>
      </c>
      <c r="C392" s="231">
        <v>840.45</v>
      </c>
      <c r="D392" s="232">
        <v>847.80000000000007</v>
      </c>
      <c r="E392" s="232">
        <v>831.75000000000011</v>
      </c>
      <c r="F392" s="232">
        <v>823.05000000000007</v>
      </c>
      <c r="G392" s="232">
        <v>807.00000000000011</v>
      </c>
      <c r="H392" s="232">
        <v>856.50000000000011</v>
      </c>
      <c r="I392" s="232">
        <v>872.55000000000007</v>
      </c>
      <c r="J392" s="232">
        <v>881.25000000000011</v>
      </c>
      <c r="K392" s="231">
        <v>863.85</v>
      </c>
      <c r="L392" s="231">
        <v>839.1</v>
      </c>
      <c r="M392" s="231">
        <v>4.2232700000000003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2442.65</v>
      </c>
      <c r="D393" s="232">
        <v>2451.6333333333332</v>
      </c>
      <c r="E393" s="232">
        <v>2428.2666666666664</v>
      </c>
      <c r="F393" s="232">
        <v>2413.8833333333332</v>
      </c>
      <c r="G393" s="232">
        <v>2390.5166666666664</v>
      </c>
      <c r="H393" s="232">
        <v>2466.0166666666664</v>
      </c>
      <c r="I393" s="232">
        <v>2489.3833333333332</v>
      </c>
      <c r="J393" s="232">
        <v>2503.7666666666664</v>
      </c>
      <c r="K393" s="231">
        <v>2475</v>
      </c>
      <c r="L393" s="231">
        <v>2437.25</v>
      </c>
      <c r="M393" s="231">
        <v>68.90325</v>
      </c>
      <c r="N393" s="1"/>
      <c r="O393" s="1"/>
    </row>
    <row r="394" spans="1:15" ht="12.75" customHeight="1">
      <c r="A394" s="30">
        <v>384</v>
      </c>
      <c r="B394" s="217" t="s">
        <v>798</v>
      </c>
      <c r="C394" s="231">
        <v>111.85</v>
      </c>
      <c r="D394" s="232">
        <v>112.86666666666666</v>
      </c>
      <c r="E394" s="232">
        <v>110.18333333333332</v>
      </c>
      <c r="F394" s="232">
        <v>108.51666666666667</v>
      </c>
      <c r="G394" s="232">
        <v>105.83333333333333</v>
      </c>
      <c r="H394" s="232">
        <v>114.53333333333332</v>
      </c>
      <c r="I394" s="232">
        <v>117.21666666666665</v>
      </c>
      <c r="J394" s="232">
        <v>118.88333333333331</v>
      </c>
      <c r="K394" s="231">
        <v>115.55</v>
      </c>
      <c r="L394" s="231">
        <v>111.2</v>
      </c>
      <c r="M394" s="231">
        <v>6.4006800000000004</v>
      </c>
      <c r="N394" s="1"/>
      <c r="O394" s="1"/>
    </row>
    <row r="395" spans="1:15" ht="12.75" customHeight="1">
      <c r="A395" s="30">
        <v>385</v>
      </c>
      <c r="B395" s="217" t="s">
        <v>457</v>
      </c>
      <c r="C395" s="231">
        <v>710.85</v>
      </c>
      <c r="D395" s="232">
        <v>711.4666666666667</v>
      </c>
      <c r="E395" s="232">
        <v>706.23333333333335</v>
      </c>
      <c r="F395" s="232">
        <v>701.61666666666667</v>
      </c>
      <c r="G395" s="232">
        <v>696.38333333333333</v>
      </c>
      <c r="H395" s="232">
        <v>716.08333333333337</v>
      </c>
      <c r="I395" s="232">
        <v>721.31666666666672</v>
      </c>
      <c r="J395" s="232">
        <v>725.93333333333339</v>
      </c>
      <c r="K395" s="231">
        <v>716.7</v>
      </c>
      <c r="L395" s="231">
        <v>706.85</v>
      </c>
      <c r="M395" s="231">
        <v>0.28908</v>
      </c>
      <c r="N395" s="1"/>
      <c r="O395" s="1"/>
    </row>
    <row r="396" spans="1:15" ht="12.75" customHeight="1">
      <c r="A396" s="30">
        <v>386</v>
      </c>
      <c r="B396" s="217" t="s">
        <v>458</v>
      </c>
      <c r="C396" s="231">
        <v>1176.3</v>
      </c>
      <c r="D396" s="232">
        <v>1176.4166666666667</v>
      </c>
      <c r="E396" s="232">
        <v>1161.1333333333334</v>
      </c>
      <c r="F396" s="232">
        <v>1145.9666666666667</v>
      </c>
      <c r="G396" s="232">
        <v>1130.6833333333334</v>
      </c>
      <c r="H396" s="232">
        <v>1191.5833333333335</v>
      </c>
      <c r="I396" s="232">
        <v>1206.8666666666668</v>
      </c>
      <c r="J396" s="232">
        <v>1222.0333333333335</v>
      </c>
      <c r="K396" s="231">
        <v>1191.7</v>
      </c>
      <c r="L396" s="231">
        <v>1161.25</v>
      </c>
      <c r="M396" s="231">
        <v>1.4116200000000001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752.45</v>
      </c>
      <c r="D397" s="232">
        <v>758.11666666666667</v>
      </c>
      <c r="E397" s="232">
        <v>745.33333333333337</v>
      </c>
      <c r="F397" s="232">
        <v>738.2166666666667</v>
      </c>
      <c r="G397" s="232">
        <v>725.43333333333339</v>
      </c>
      <c r="H397" s="232">
        <v>765.23333333333335</v>
      </c>
      <c r="I397" s="232">
        <v>778.01666666666665</v>
      </c>
      <c r="J397" s="232">
        <v>785.13333333333333</v>
      </c>
      <c r="K397" s="231">
        <v>770.9</v>
      </c>
      <c r="L397" s="231">
        <v>751</v>
      </c>
      <c r="M397" s="231">
        <v>15.220129999999999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1296.0999999999999</v>
      </c>
      <c r="D398" s="232">
        <v>1304.8</v>
      </c>
      <c r="E398" s="232">
        <v>1283.6499999999999</v>
      </c>
      <c r="F398" s="232">
        <v>1271.1999999999998</v>
      </c>
      <c r="G398" s="232">
        <v>1250.0499999999997</v>
      </c>
      <c r="H398" s="232">
        <v>1317.25</v>
      </c>
      <c r="I398" s="232">
        <v>1338.4</v>
      </c>
      <c r="J398" s="232">
        <v>1350.8500000000001</v>
      </c>
      <c r="K398" s="231">
        <v>1325.95</v>
      </c>
      <c r="L398" s="231">
        <v>1292.3499999999999</v>
      </c>
      <c r="M398" s="231">
        <v>9.6685499999999998</v>
      </c>
      <c r="N398" s="1"/>
      <c r="O398" s="1"/>
    </row>
    <row r="399" spans="1:15" ht="12.75" customHeight="1">
      <c r="A399" s="30">
        <v>389</v>
      </c>
      <c r="B399" s="217" t="s">
        <v>459</v>
      </c>
      <c r="C399" s="231">
        <v>374.25</v>
      </c>
      <c r="D399" s="232">
        <v>377.08333333333331</v>
      </c>
      <c r="E399" s="232">
        <v>368.16666666666663</v>
      </c>
      <c r="F399" s="232">
        <v>362.08333333333331</v>
      </c>
      <c r="G399" s="232">
        <v>353.16666666666663</v>
      </c>
      <c r="H399" s="232">
        <v>383.16666666666663</v>
      </c>
      <c r="I399" s="232">
        <v>392.08333333333326</v>
      </c>
      <c r="J399" s="232">
        <v>398.16666666666663</v>
      </c>
      <c r="K399" s="231">
        <v>386</v>
      </c>
      <c r="L399" s="231">
        <v>371</v>
      </c>
      <c r="M399" s="231">
        <v>0.55157999999999996</v>
      </c>
      <c r="N399" s="1"/>
      <c r="O399" s="1"/>
    </row>
    <row r="400" spans="1:15" ht="12.75" customHeight="1">
      <c r="A400" s="30">
        <v>390</v>
      </c>
      <c r="B400" s="217" t="s">
        <v>460</v>
      </c>
      <c r="C400" s="231">
        <v>34.049999999999997</v>
      </c>
      <c r="D400" s="232">
        <v>34.083333333333336</v>
      </c>
      <c r="E400" s="232">
        <v>33.866666666666674</v>
      </c>
      <c r="F400" s="232">
        <v>33.683333333333337</v>
      </c>
      <c r="G400" s="232">
        <v>33.466666666666676</v>
      </c>
      <c r="H400" s="232">
        <v>34.266666666666673</v>
      </c>
      <c r="I400" s="232">
        <v>34.483333333333327</v>
      </c>
      <c r="J400" s="232">
        <v>34.666666666666671</v>
      </c>
      <c r="K400" s="231">
        <v>34.299999999999997</v>
      </c>
      <c r="L400" s="231">
        <v>33.9</v>
      </c>
      <c r="M400" s="231">
        <v>26.356359999999999</v>
      </c>
      <c r="N400" s="1"/>
      <c r="O400" s="1"/>
    </row>
    <row r="401" spans="1:15" ht="12.75" customHeight="1">
      <c r="A401" s="30">
        <v>391</v>
      </c>
      <c r="B401" s="217" t="s">
        <v>461</v>
      </c>
      <c r="C401" s="231">
        <v>4563.05</v>
      </c>
      <c r="D401" s="232">
        <v>4568.3666666666668</v>
      </c>
      <c r="E401" s="232">
        <v>4514.5333333333338</v>
      </c>
      <c r="F401" s="232">
        <v>4466.0166666666673</v>
      </c>
      <c r="G401" s="232">
        <v>4412.1833333333343</v>
      </c>
      <c r="H401" s="232">
        <v>4616.8833333333332</v>
      </c>
      <c r="I401" s="232">
        <v>4670.7166666666653</v>
      </c>
      <c r="J401" s="232">
        <v>4719.2333333333327</v>
      </c>
      <c r="K401" s="231">
        <v>4622.2</v>
      </c>
      <c r="L401" s="231">
        <v>4519.8500000000004</v>
      </c>
      <c r="M401" s="231">
        <v>0.13569000000000001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2105.1999999999998</v>
      </c>
      <c r="D402" s="232">
        <v>2117.0333333333333</v>
      </c>
      <c r="E402" s="232">
        <v>2089.1666666666665</v>
      </c>
      <c r="F402" s="232">
        <v>2073.1333333333332</v>
      </c>
      <c r="G402" s="232">
        <v>2045.2666666666664</v>
      </c>
      <c r="H402" s="232">
        <v>2133.0666666666666</v>
      </c>
      <c r="I402" s="232">
        <v>2160.9333333333334</v>
      </c>
      <c r="J402" s="232">
        <v>2176.9666666666667</v>
      </c>
      <c r="K402" s="231">
        <v>2144.9</v>
      </c>
      <c r="L402" s="231">
        <v>2101</v>
      </c>
      <c r="M402" s="231">
        <v>3.93215</v>
      </c>
      <c r="N402" s="1"/>
      <c r="O402" s="1"/>
    </row>
    <row r="403" spans="1:15" ht="12.75" customHeight="1">
      <c r="A403" s="30">
        <v>393</v>
      </c>
      <c r="B403" s="217" t="s">
        <v>804</v>
      </c>
      <c r="C403" s="231">
        <v>73</v>
      </c>
      <c r="D403" s="232">
        <v>73.25</v>
      </c>
      <c r="E403" s="232">
        <v>72.2</v>
      </c>
      <c r="F403" s="232">
        <v>71.400000000000006</v>
      </c>
      <c r="G403" s="232">
        <v>70.350000000000009</v>
      </c>
      <c r="H403" s="232">
        <v>74.05</v>
      </c>
      <c r="I403" s="232">
        <v>75.100000000000009</v>
      </c>
      <c r="J403" s="232">
        <v>75.899999999999991</v>
      </c>
      <c r="K403" s="231">
        <v>74.3</v>
      </c>
      <c r="L403" s="231">
        <v>72.45</v>
      </c>
      <c r="M403" s="231">
        <v>222.76297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5677.25</v>
      </c>
      <c r="D404" s="232">
        <v>5668.5333333333328</v>
      </c>
      <c r="E404" s="232">
        <v>5648.7166666666653</v>
      </c>
      <c r="F404" s="232">
        <v>5620.1833333333325</v>
      </c>
      <c r="G404" s="232">
        <v>5600.366666666665</v>
      </c>
      <c r="H404" s="232">
        <v>5697.0666666666657</v>
      </c>
      <c r="I404" s="232">
        <v>5716.8833333333332</v>
      </c>
      <c r="J404" s="232">
        <v>5745.4166666666661</v>
      </c>
      <c r="K404" s="231">
        <v>5688.35</v>
      </c>
      <c r="L404" s="231">
        <v>5640</v>
      </c>
      <c r="M404" s="231">
        <v>3.9190000000000003E-2</v>
      </c>
      <c r="N404" s="1"/>
      <c r="O404" s="1"/>
    </row>
    <row r="405" spans="1:15" ht="12.75" customHeight="1">
      <c r="A405" s="30">
        <v>395</v>
      </c>
      <c r="B405" s="217" t="s">
        <v>828</v>
      </c>
      <c r="C405" s="231">
        <v>1295.3</v>
      </c>
      <c r="D405" s="232">
        <v>1295.6499999999999</v>
      </c>
      <c r="E405" s="232">
        <v>1287.6999999999998</v>
      </c>
      <c r="F405" s="232">
        <v>1280.0999999999999</v>
      </c>
      <c r="G405" s="232">
        <v>1272.1499999999999</v>
      </c>
      <c r="H405" s="232">
        <v>1303.2499999999998</v>
      </c>
      <c r="I405" s="232">
        <v>1311.2</v>
      </c>
      <c r="J405" s="232">
        <v>1318.7999999999997</v>
      </c>
      <c r="K405" s="231">
        <v>1303.5999999999999</v>
      </c>
      <c r="L405" s="231">
        <v>1288.05</v>
      </c>
      <c r="M405" s="231">
        <v>0.21812999999999999</v>
      </c>
      <c r="N405" s="1"/>
      <c r="O405" s="1"/>
    </row>
    <row r="406" spans="1:15" ht="12.75" customHeight="1">
      <c r="A406" s="30">
        <v>396</v>
      </c>
      <c r="B406" s="217" t="s">
        <v>829</v>
      </c>
      <c r="C406" s="231">
        <v>359.35</v>
      </c>
      <c r="D406" s="232">
        <v>356.11666666666662</v>
      </c>
      <c r="E406" s="232">
        <v>348.23333333333323</v>
      </c>
      <c r="F406" s="232">
        <v>337.11666666666662</v>
      </c>
      <c r="G406" s="232">
        <v>329.23333333333323</v>
      </c>
      <c r="H406" s="232">
        <v>367.23333333333323</v>
      </c>
      <c r="I406" s="232">
        <v>375.11666666666656</v>
      </c>
      <c r="J406" s="232">
        <v>386.23333333333323</v>
      </c>
      <c r="K406" s="231">
        <v>364</v>
      </c>
      <c r="L406" s="231">
        <v>345</v>
      </c>
      <c r="M406" s="231">
        <v>3.03077</v>
      </c>
      <c r="N406" s="1"/>
      <c r="O406" s="1"/>
    </row>
    <row r="407" spans="1:15" ht="12.75" customHeight="1">
      <c r="A407" s="30">
        <v>397</v>
      </c>
      <c r="B407" s="217" t="s">
        <v>462</v>
      </c>
      <c r="C407" s="231">
        <v>2668.7</v>
      </c>
      <c r="D407" s="232">
        <v>2675.85</v>
      </c>
      <c r="E407" s="232">
        <v>2652.85</v>
      </c>
      <c r="F407" s="232">
        <v>2637</v>
      </c>
      <c r="G407" s="232">
        <v>2614</v>
      </c>
      <c r="H407" s="232">
        <v>2691.7</v>
      </c>
      <c r="I407" s="232">
        <v>2714.7</v>
      </c>
      <c r="J407" s="232">
        <v>2730.5499999999997</v>
      </c>
      <c r="K407" s="231">
        <v>2698.85</v>
      </c>
      <c r="L407" s="231">
        <v>2660</v>
      </c>
      <c r="M407" s="231">
        <v>0.20715</v>
      </c>
      <c r="N407" s="1"/>
      <c r="O407" s="1"/>
    </row>
    <row r="408" spans="1:15" ht="12.75" customHeight="1">
      <c r="A408" s="30">
        <v>398</v>
      </c>
      <c r="B408" s="217" t="s">
        <v>862</v>
      </c>
      <c r="C408" s="231">
        <v>480.2</v>
      </c>
      <c r="D408" s="232">
        <v>480.0333333333333</v>
      </c>
      <c r="E408" s="232">
        <v>475.66666666666663</v>
      </c>
      <c r="F408" s="232">
        <v>471.13333333333333</v>
      </c>
      <c r="G408" s="232">
        <v>466.76666666666665</v>
      </c>
      <c r="H408" s="232">
        <v>484.56666666666661</v>
      </c>
      <c r="I408" s="232">
        <v>488.93333333333328</v>
      </c>
      <c r="J408" s="232">
        <v>493.46666666666658</v>
      </c>
      <c r="K408" s="231">
        <v>484.4</v>
      </c>
      <c r="L408" s="231">
        <v>475.5</v>
      </c>
      <c r="M408" s="231">
        <v>0.49934000000000001</v>
      </c>
      <c r="N408" s="1"/>
      <c r="O408" s="1"/>
    </row>
    <row r="409" spans="1:15" ht="12.75" customHeight="1">
      <c r="A409" s="30">
        <v>399</v>
      </c>
      <c r="B409" s="217" t="s">
        <v>463</v>
      </c>
      <c r="C409" s="231">
        <v>1251.3499999999999</v>
      </c>
      <c r="D409" s="232">
        <v>1253.8833333333332</v>
      </c>
      <c r="E409" s="232">
        <v>1240.9666666666665</v>
      </c>
      <c r="F409" s="232">
        <v>1230.5833333333333</v>
      </c>
      <c r="G409" s="232">
        <v>1217.6666666666665</v>
      </c>
      <c r="H409" s="232">
        <v>1264.2666666666664</v>
      </c>
      <c r="I409" s="232">
        <v>1277.1833333333334</v>
      </c>
      <c r="J409" s="232">
        <v>1287.5666666666664</v>
      </c>
      <c r="K409" s="231">
        <v>1266.8</v>
      </c>
      <c r="L409" s="231">
        <v>1243.5</v>
      </c>
      <c r="M409" s="231">
        <v>0.25030000000000002</v>
      </c>
      <c r="N409" s="1"/>
      <c r="O409" s="1"/>
    </row>
    <row r="410" spans="1:15" ht="12.75" customHeight="1">
      <c r="A410" s="30">
        <v>400</v>
      </c>
      <c r="B410" s="217" t="s">
        <v>464</v>
      </c>
      <c r="C410" s="231">
        <v>258.35000000000002</v>
      </c>
      <c r="D410" s="232">
        <v>259.7166666666667</v>
      </c>
      <c r="E410" s="232">
        <v>255.43333333333339</v>
      </c>
      <c r="F410" s="232">
        <v>252.51666666666671</v>
      </c>
      <c r="G410" s="232">
        <v>248.23333333333341</v>
      </c>
      <c r="H410" s="232">
        <v>262.63333333333338</v>
      </c>
      <c r="I410" s="232">
        <v>266.91666666666669</v>
      </c>
      <c r="J410" s="232">
        <v>269.83333333333337</v>
      </c>
      <c r="K410" s="231">
        <v>264</v>
      </c>
      <c r="L410" s="231">
        <v>256.8</v>
      </c>
      <c r="M410" s="231">
        <v>1.0076799999999999</v>
      </c>
      <c r="N410" s="1"/>
      <c r="O410" s="1"/>
    </row>
    <row r="411" spans="1:15" ht="12.75" customHeight="1">
      <c r="A411" s="30">
        <v>401</v>
      </c>
      <c r="B411" s="217" t="s">
        <v>465</v>
      </c>
      <c r="C411" s="231">
        <v>141.5</v>
      </c>
      <c r="D411" s="232">
        <v>141.56666666666669</v>
      </c>
      <c r="E411" s="232">
        <v>140.53333333333339</v>
      </c>
      <c r="F411" s="232">
        <v>139.56666666666669</v>
      </c>
      <c r="G411" s="232">
        <v>138.53333333333339</v>
      </c>
      <c r="H411" s="232">
        <v>142.53333333333339</v>
      </c>
      <c r="I411" s="232">
        <v>143.56666666666669</v>
      </c>
      <c r="J411" s="232">
        <v>144.53333333333339</v>
      </c>
      <c r="K411" s="231">
        <v>142.6</v>
      </c>
      <c r="L411" s="231">
        <v>140.6</v>
      </c>
      <c r="M411" s="231">
        <v>8.1547199999999993</v>
      </c>
      <c r="N411" s="1"/>
      <c r="O411" s="1"/>
    </row>
    <row r="412" spans="1:15" ht="12.75" customHeight="1">
      <c r="A412" s="30">
        <v>402</v>
      </c>
      <c r="B412" s="217" t="s">
        <v>863</v>
      </c>
      <c r="C412" s="231">
        <v>677.4</v>
      </c>
      <c r="D412" s="232">
        <v>674.09999999999991</v>
      </c>
      <c r="E412" s="232">
        <v>668.39999999999986</v>
      </c>
      <c r="F412" s="232">
        <v>659.4</v>
      </c>
      <c r="G412" s="232">
        <v>653.69999999999993</v>
      </c>
      <c r="H412" s="232">
        <v>683.0999999999998</v>
      </c>
      <c r="I412" s="232">
        <v>688.79999999999984</v>
      </c>
      <c r="J412" s="232">
        <v>697.79999999999973</v>
      </c>
      <c r="K412" s="231">
        <v>679.8</v>
      </c>
      <c r="L412" s="231">
        <v>665.1</v>
      </c>
      <c r="M412" s="231">
        <v>0.19958000000000001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24420.95</v>
      </c>
      <c r="D413" s="232">
        <v>24464.649999999998</v>
      </c>
      <c r="E413" s="232">
        <v>24156.299999999996</v>
      </c>
      <c r="F413" s="232">
        <v>23891.649999999998</v>
      </c>
      <c r="G413" s="232">
        <v>23583.299999999996</v>
      </c>
      <c r="H413" s="232">
        <v>24729.299999999996</v>
      </c>
      <c r="I413" s="232">
        <v>25037.649999999994</v>
      </c>
      <c r="J413" s="232">
        <v>25302.299999999996</v>
      </c>
      <c r="K413" s="231">
        <v>24773</v>
      </c>
      <c r="L413" s="231">
        <v>24200</v>
      </c>
      <c r="M413" s="231">
        <v>0.44330000000000003</v>
      </c>
      <c r="N413" s="1"/>
      <c r="O413" s="1"/>
    </row>
    <row r="414" spans="1:15" ht="12.75" customHeight="1">
      <c r="A414" s="30">
        <v>404</v>
      </c>
      <c r="B414" s="217" t="s">
        <v>830</v>
      </c>
      <c r="C414" s="231">
        <v>54.2</v>
      </c>
      <c r="D414" s="232">
        <v>54.333333333333336</v>
      </c>
      <c r="E414" s="232">
        <v>53.866666666666674</v>
      </c>
      <c r="F414" s="232">
        <v>53.533333333333339</v>
      </c>
      <c r="G414" s="232">
        <v>53.066666666666677</v>
      </c>
      <c r="H414" s="232">
        <v>54.666666666666671</v>
      </c>
      <c r="I414" s="232">
        <v>55.133333333333326</v>
      </c>
      <c r="J414" s="232">
        <v>55.466666666666669</v>
      </c>
      <c r="K414" s="231">
        <v>54.8</v>
      </c>
      <c r="L414" s="231">
        <v>54</v>
      </c>
      <c r="M414" s="231">
        <v>32.149009999999997</v>
      </c>
      <c r="N414" s="1"/>
      <c r="O414" s="1"/>
    </row>
    <row r="415" spans="1:15" ht="12.75" customHeight="1">
      <c r="A415" s="30">
        <v>405</v>
      </c>
      <c r="B415" t="s">
        <v>882</v>
      </c>
      <c r="C415" s="341">
        <v>1277.3</v>
      </c>
      <c r="D415" s="342">
        <v>1279.2333333333333</v>
      </c>
      <c r="E415" s="342">
        <v>1264.4666666666667</v>
      </c>
      <c r="F415" s="342">
        <v>1251.6333333333334</v>
      </c>
      <c r="G415" s="342">
        <v>1236.8666666666668</v>
      </c>
      <c r="H415" s="342">
        <v>1292.0666666666666</v>
      </c>
      <c r="I415" s="342">
        <v>1306.8333333333335</v>
      </c>
      <c r="J415" s="342">
        <v>1319.6666666666665</v>
      </c>
      <c r="K415" s="341">
        <v>1294</v>
      </c>
      <c r="L415" s="341">
        <v>1266.4000000000001</v>
      </c>
      <c r="M415" s="341">
        <v>3.9691399999999999</v>
      </c>
      <c r="N415" s="1"/>
      <c r="O415" s="1"/>
    </row>
    <row r="416" spans="1:15" ht="12.75" customHeight="1">
      <c r="A416" s="30">
        <v>406</v>
      </c>
      <c r="B416" s="217" t="s">
        <v>831</v>
      </c>
      <c r="C416" s="231">
        <v>326.14999999999998</v>
      </c>
      <c r="D416" s="232">
        <v>322.11666666666662</v>
      </c>
      <c r="E416" s="232">
        <v>315.23333333333323</v>
      </c>
      <c r="F416" s="232">
        <v>304.31666666666661</v>
      </c>
      <c r="G416" s="232">
        <v>297.43333333333322</v>
      </c>
      <c r="H416" s="232">
        <v>333.03333333333325</v>
      </c>
      <c r="I416" s="232">
        <v>339.91666666666657</v>
      </c>
      <c r="J416" s="232">
        <v>350.83333333333326</v>
      </c>
      <c r="K416" s="231">
        <v>329</v>
      </c>
      <c r="L416" s="231">
        <v>311.2</v>
      </c>
      <c r="M416" s="231">
        <v>5.9385300000000001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3060.9</v>
      </c>
      <c r="D417" s="232">
        <v>3070.85</v>
      </c>
      <c r="E417" s="232">
        <v>3034.2</v>
      </c>
      <c r="F417" s="232">
        <v>3007.5</v>
      </c>
      <c r="G417" s="232">
        <v>2970.85</v>
      </c>
      <c r="H417" s="232">
        <v>3097.5499999999997</v>
      </c>
      <c r="I417" s="232">
        <v>3134.2000000000003</v>
      </c>
      <c r="J417" s="232">
        <v>3160.8999999999996</v>
      </c>
      <c r="K417" s="231">
        <v>3107.5</v>
      </c>
      <c r="L417" s="231">
        <v>3044.15</v>
      </c>
      <c r="M417" s="231">
        <v>6.1983300000000003</v>
      </c>
      <c r="N417" s="1"/>
      <c r="O417" s="1"/>
    </row>
    <row r="418" spans="1:15" ht="12.75" customHeight="1">
      <c r="A418" s="30">
        <v>408</v>
      </c>
      <c r="B418" s="217" t="s">
        <v>466</v>
      </c>
      <c r="C418" s="231">
        <v>617.29999999999995</v>
      </c>
      <c r="D418" s="232">
        <v>609.31666666666661</v>
      </c>
      <c r="E418" s="232">
        <v>595.83333333333326</v>
      </c>
      <c r="F418" s="232">
        <v>574.36666666666667</v>
      </c>
      <c r="G418" s="232">
        <v>560.88333333333333</v>
      </c>
      <c r="H418" s="232">
        <v>630.78333333333319</v>
      </c>
      <c r="I418" s="232">
        <v>644.26666666666654</v>
      </c>
      <c r="J418" s="232">
        <v>665.73333333333312</v>
      </c>
      <c r="K418" s="231">
        <v>622.79999999999995</v>
      </c>
      <c r="L418" s="231">
        <v>587.85</v>
      </c>
      <c r="M418" s="231">
        <v>5.7454299999999998</v>
      </c>
      <c r="N418" s="1"/>
      <c r="O418" s="1"/>
    </row>
    <row r="419" spans="1:15" ht="12.75" customHeight="1">
      <c r="A419" s="30">
        <v>409</v>
      </c>
      <c r="B419" s="217" t="s">
        <v>467</v>
      </c>
      <c r="C419" s="231">
        <v>4249.3500000000004</v>
      </c>
      <c r="D419" s="232">
        <v>4286.0999999999995</v>
      </c>
      <c r="E419" s="232">
        <v>4204.2499999999991</v>
      </c>
      <c r="F419" s="232">
        <v>4159.1499999999996</v>
      </c>
      <c r="G419" s="232">
        <v>4077.2999999999993</v>
      </c>
      <c r="H419" s="232">
        <v>4331.1999999999989</v>
      </c>
      <c r="I419" s="232">
        <v>4413.0499999999993</v>
      </c>
      <c r="J419" s="232">
        <v>4458.1499999999987</v>
      </c>
      <c r="K419" s="231">
        <v>4367.95</v>
      </c>
      <c r="L419" s="231">
        <v>4241</v>
      </c>
      <c r="M419" s="231">
        <v>0.34893999999999997</v>
      </c>
      <c r="N419" s="1"/>
      <c r="O419" s="1"/>
    </row>
    <row r="420" spans="1:15" ht="12.75" customHeight="1">
      <c r="A420" s="30">
        <v>410</v>
      </c>
      <c r="B420" s="217" t="s">
        <v>799</v>
      </c>
      <c r="C420" s="231">
        <v>407.95</v>
      </c>
      <c r="D420" s="232">
        <v>410.35000000000008</v>
      </c>
      <c r="E420" s="232">
        <v>404.70000000000016</v>
      </c>
      <c r="F420" s="232">
        <v>401.4500000000001</v>
      </c>
      <c r="G420" s="232">
        <v>395.80000000000018</v>
      </c>
      <c r="H420" s="232">
        <v>413.60000000000014</v>
      </c>
      <c r="I420" s="232">
        <v>419.25000000000011</v>
      </c>
      <c r="J420" s="232">
        <v>422.50000000000011</v>
      </c>
      <c r="K420" s="231">
        <v>416</v>
      </c>
      <c r="L420" s="231">
        <v>407.1</v>
      </c>
      <c r="M420" s="231">
        <v>6.4108999999999998</v>
      </c>
      <c r="N420" s="1"/>
      <c r="O420" s="1"/>
    </row>
    <row r="421" spans="1:15" ht="12.75" customHeight="1">
      <c r="A421" s="30">
        <v>411</v>
      </c>
      <c r="B421" s="217" t="s">
        <v>468</v>
      </c>
      <c r="C421" s="231">
        <v>585.79999999999995</v>
      </c>
      <c r="D421" s="232">
        <v>587.7166666666667</v>
      </c>
      <c r="E421" s="232">
        <v>579.18333333333339</v>
      </c>
      <c r="F421" s="232">
        <v>572.56666666666672</v>
      </c>
      <c r="G421" s="232">
        <v>564.03333333333342</v>
      </c>
      <c r="H421" s="232">
        <v>594.33333333333337</v>
      </c>
      <c r="I421" s="232">
        <v>602.86666666666667</v>
      </c>
      <c r="J421" s="232">
        <v>609.48333333333335</v>
      </c>
      <c r="K421" s="231">
        <v>596.25</v>
      </c>
      <c r="L421" s="231">
        <v>581.1</v>
      </c>
      <c r="M421" s="231">
        <v>1.23607</v>
      </c>
      <c r="N421" s="1"/>
      <c r="O421" s="1"/>
    </row>
    <row r="422" spans="1:15" ht="12.75" customHeight="1">
      <c r="A422" s="30">
        <v>412</v>
      </c>
      <c r="B422" s="217" t="s">
        <v>832</v>
      </c>
      <c r="C422" s="231">
        <v>530.95000000000005</v>
      </c>
      <c r="D422" s="232">
        <v>532.23333333333335</v>
      </c>
      <c r="E422" s="232">
        <v>525.4666666666667</v>
      </c>
      <c r="F422" s="232">
        <v>519.98333333333335</v>
      </c>
      <c r="G422" s="232">
        <v>513.2166666666667</v>
      </c>
      <c r="H422" s="232">
        <v>537.7166666666667</v>
      </c>
      <c r="I422" s="232">
        <v>544.48333333333335</v>
      </c>
      <c r="J422" s="232">
        <v>549.9666666666667</v>
      </c>
      <c r="K422" s="231">
        <v>539</v>
      </c>
      <c r="L422" s="231">
        <v>526.75</v>
      </c>
      <c r="M422" s="231">
        <v>5.5390499999999996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592.20000000000005</v>
      </c>
      <c r="D423" s="232">
        <v>593.20000000000005</v>
      </c>
      <c r="E423" s="232">
        <v>589.80000000000007</v>
      </c>
      <c r="F423" s="232">
        <v>587.4</v>
      </c>
      <c r="G423" s="232">
        <v>584</v>
      </c>
      <c r="H423" s="232">
        <v>595.60000000000014</v>
      </c>
      <c r="I423" s="232">
        <v>599.00000000000023</v>
      </c>
      <c r="J423" s="232">
        <v>601.4000000000002</v>
      </c>
      <c r="K423" s="231">
        <v>596.6</v>
      </c>
      <c r="L423" s="231">
        <v>590.79999999999995</v>
      </c>
      <c r="M423" s="231">
        <v>67.506069999999994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91.5</v>
      </c>
      <c r="D424" s="232">
        <v>91.883333333333326</v>
      </c>
      <c r="E424" s="232">
        <v>90.816666666666649</v>
      </c>
      <c r="F424" s="232">
        <v>90.133333333333326</v>
      </c>
      <c r="G424" s="232">
        <v>89.066666666666649</v>
      </c>
      <c r="H424" s="232">
        <v>92.566666666666649</v>
      </c>
      <c r="I424" s="232">
        <v>93.633333333333312</v>
      </c>
      <c r="J424" s="232">
        <v>94.316666666666649</v>
      </c>
      <c r="K424" s="231">
        <v>92.95</v>
      </c>
      <c r="L424" s="231">
        <v>91.2</v>
      </c>
      <c r="M424" s="231">
        <v>278.55347</v>
      </c>
      <c r="N424" s="1"/>
      <c r="O424" s="1"/>
    </row>
    <row r="425" spans="1:15" ht="12.75" customHeight="1">
      <c r="A425" s="30">
        <v>415</v>
      </c>
      <c r="B425" s="217" t="s">
        <v>469</v>
      </c>
      <c r="C425" s="231">
        <v>272.60000000000002</v>
      </c>
      <c r="D425" s="232">
        <v>271.16666666666669</v>
      </c>
      <c r="E425" s="232">
        <v>264.43333333333339</v>
      </c>
      <c r="F425" s="232">
        <v>256.26666666666671</v>
      </c>
      <c r="G425" s="232">
        <v>249.53333333333342</v>
      </c>
      <c r="H425" s="232">
        <v>279.33333333333337</v>
      </c>
      <c r="I425" s="232">
        <v>286.06666666666661</v>
      </c>
      <c r="J425" s="232">
        <v>294.23333333333335</v>
      </c>
      <c r="K425" s="231">
        <v>277.89999999999998</v>
      </c>
      <c r="L425" s="231">
        <v>263</v>
      </c>
      <c r="M425" s="231">
        <v>9.8684600000000007</v>
      </c>
      <c r="N425" s="1"/>
      <c r="O425" s="1"/>
    </row>
    <row r="426" spans="1:15" ht="12.75" customHeight="1">
      <c r="A426" s="30">
        <v>416</v>
      </c>
      <c r="B426" s="217" t="s">
        <v>470</v>
      </c>
      <c r="C426" s="231">
        <v>185.15</v>
      </c>
      <c r="D426" s="232">
        <v>184.44999999999996</v>
      </c>
      <c r="E426" s="232">
        <v>181.39999999999992</v>
      </c>
      <c r="F426" s="232">
        <v>177.64999999999995</v>
      </c>
      <c r="G426" s="232">
        <v>174.59999999999991</v>
      </c>
      <c r="H426" s="232">
        <v>188.19999999999993</v>
      </c>
      <c r="I426" s="232">
        <v>191.24999999999994</v>
      </c>
      <c r="J426" s="232">
        <v>194.99999999999994</v>
      </c>
      <c r="K426" s="231">
        <v>187.5</v>
      </c>
      <c r="L426" s="231">
        <v>180.7</v>
      </c>
      <c r="M426" s="231">
        <v>9.6876599999999993</v>
      </c>
      <c r="N426" s="1"/>
      <c r="O426" s="1"/>
    </row>
    <row r="427" spans="1:15" ht="12.75" customHeight="1">
      <c r="A427" s="30">
        <v>417</v>
      </c>
      <c r="B427" s="217" t="s">
        <v>471</v>
      </c>
      <c r="C427" s="231">
        <v>377.55</v>
      </c>
      <c r="D427" s="232">
        <v>379.16666666666669</v>
      </c>
      <c r="E427" s="232">
        <v>374.93333333333339</v>
      </c>
      <c r="F427" s="232">
        <v>372.31666666666672</v>
      </c>
      <c r="G427" s="232">
        <v>368.08333333333343</v>
      </c>
      <c r="H427" s="232">
        <v>381.78333333333336</v>
      </c>
      <c r="I427" s="232">
        <v>386.01666666666659</v>
      </c>
      <c r="J427" s="232">
        <v>388.63333333333333</v>
      </c>
      <c r="K427" s="231">
        <v>383.4</v>
      </c>
      <c r="L427" s="231">
        <v>376.55</v>
      </c>
      <c r="M427" s="231">
        <v>0.25041000000000002</v>
      </c>
      <c r="N427" s="1"/>
      <c r="O427" s="1"/>
    </row>
    <row r="428" spans="1:15" ht="12.75" customHeight="1">
      <c r="A428" s="30">
        <v>418</v>
      </c>
      <c r="B428" s="217" t="s">
        <v>472</v>
      </c>
      <c r="C428" s="231">
        <v>470.95</v>
      </c>
      <c r="D428" s="232">
        <v>474.2833333333333</v>
      </c>
      <c r="E428" s="232">
        <v>464.91666666666663</v>
      </c>
      <c r="F428" s="232">
        <v>458.88333333333333</v>
      </c>
      <c r="G428" s="232">
        <v>449.51666666666665</v>
      </c>
      <c r="H428" s="232">
        <v>480.31666666666661</v>
      </c>
      <c r="I428" s="232">
        <v>489.68333333333328</v>
      </c>
      <c r="J428" s="232">
        <v>495.71666666666658</v>
      </c>
      <c r="K428" s="231">
        <v>483.65</v>
      </c>
      <c r="L428" s="231">
        <v>468.25</v>
      </c>
      <c r="M428" s="231">
        <v>1.2273700000000001</v>
      </c>
      <c r="N428" s="1"/>
      <c r="O428" s="1"/>
    </row>
    <row r="429" spans="1:15" ht="12.75" customHeight="1">
      <c r="A429" s="30">
        <v>419</v>
      </c>
      <c r="B429" s="217" t="s">
        <v>473</v>
      </c>
      <c r="C429" s="231">
        <v>204.4</v>
      </c>
      <c r="D429" s="232">
        <v>204.4</v>
      </c>
      <c r="E429" s="232">
        <v>202</v>
      </c>
      <c r="F429" s="232">
        <v>199.6</v>
      </c>
      <c r="G429" s="232">
        <v>197.2</v>
      </c>
      <c r="H429" s="232">
        <v>206.8</v>
      </c>
      <c r="I429" s="232">
        <v>209.20000000000005</v>
      </c>
      <c r="J429" s="232">
        <v>211.60000000000002</v>
      </c>
      <c r="K429" s="231">
        <v>206.8</v>
      </c>
      <c r="L429" s="231">
        <v>202</v>
      </c>
      <c r="M429" s="231">
        <v>1.53274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1030.3499999999999</v>
      </c>
      <c r="D430" s="232">
        <v>1031.5666666666666</v>
      </c>
      <c r="E430" s="232">
        <v>1015.6333333333332</v>
      </c>
      <c r="F430" s="232">
        <v>1000.9166666666666</v>
      </c>
      <c r="G430" s="232">
        <v>984.98333333333323</v>
      </c>
      <c r="H430" s="232">
        <v>1046.2833333333333</v>
      </c>
      <c r="I430" s="232">
        <v>1062.2166666666667</v>
      </c>
      <c r="J430" s="232">
        <v>1076.9333333333332</v>
      </c>
      <c r="K430" s="231">
        <v>1047.5</v>
      </c>
      <c r="L430" s="231">
        <v>1016.85</v>
      </c>
      <c r="M430" s="231">
        <v>29.63571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484.6</v>
      </c>
      <c r="D431" s="232">
        <v>485.01666666666665</v>
      </c>
      <c r="E431" s="232">
        <v>481.08333333333331</v>
      </c>
      <c r="F431" s="232">
        <v>477.56666666666666</v>
      </c>
      <c r="G431" s="232">
        <v>473.63333333333333</v>
      </c>
      <c r="H431" s="232">
        <v>488.5333333333333</v>
      </c>
      <c r="I431" s="232">
        <v>492.4666666666667</v>
      </c>
      <c r="J431" s="232">
        <v>495.98333333333329</v>
      </c>
      <c r="K431" s="231">
        <v>488.95</v>
      </c>
      <c r="L431" s="231">
        <v>481.5</v>
      </c>
      <c r="M431" s="231">
        <v>3.2942499999999999</v>
      </c>
      <c r="N431" s="1"/>
      <c r="O431" s="1"/>
    </row>
    <row r="432" spans="1:15" ht="12.75" customHeight="1">
      <c r="A432" s="30">
        <v>422</v>
      </c>
      <c r="B432" s="217" t="s">
        <v>474</v>
      </c>
      <c r="C432" s="231">
        <v>2290.0500000000002</v>
      </c>
      <c r="D432" s="232">
        <v>2282.15</v>
      </c>
      <c r="E432" s="232">
        <v>2267.9</v>
      </c>
      <c r="F432" s="232">
        <v>2245.75</v>
      </c>
      <c r="G432" s="232">
        <v>2231.5</v>
      </c>
      <c r="H432" s="232">
        <v>2304.3000000000002</v>
      </c>
      <c r="I432" s="232">
        <v>2318.5500000000002</v>
      </c>
      <c r="J432" s="232">
        <v>2340.7000000000003</v>
      </c>
      <c r="K432" s="231">
        <v>2296.4</v>
      </c>
      <c r="L432" s="231">
        <v>2260</v>
      </c>
      <c r="M432" s="231">
        <v>6.9070000000000006E-2</v>
      </c>
      <c r="N432" s="1"/>
      <c r="O432" s="1"/>
    </row>
    <row r="433" spans="1:15" ht="12.75" customHeight="1">
      <c r="A433" s="30">
        <v>423</v>
      </c>
      <c r="B433" s="217" t="s">
        <v>475</v>
      </c>
      <c r="C433" s="231">
        <v>991.4</v>
      </c>
      <c r="D433" s="232">
        <v>995.13333333333321</v>
      </c>
      <c r="E433" s="232">
        <v>981.31666666666638</v>
      </c>
      <c r="F433" s="232">
        <v>971.23333333333312</v>
      </c>
      <c r="G433" s="232">
        <v>957.41666666666629</v>
      </c>
      <c r="H433" s="232">
        <v>1005.2166666666665</v>
      </c>
      <c r="I433" s="232">
        <v>1019.0333333333333</v>
      </c>
      <c r="J433" s="232">
        <v>1029.1166666666666</v>
      </c>
      <c r="K433" s="231">
        <v>1008.95</v>
      </c>
      <c r="L433" s="231">
        <v>985.05</v>
      </c>
      <c r="M433" s="231">
        <v>0.62583</v>
      </c>
      <c r="N433" s="1"/>
      <c r="O433" s="1"/>
    </row>
    <row r="434" spans="1:15" ht="12.75" customHeight="1">
      <c r="A434" s="30">
        <v>424</v>
      </c>
      <c r="B434" s="217" t="s">
        <v>476</v>
      </c>
      <c r="C434" s="231">
        <v>367.25</v>
      </c>
      <c r="D434" s="232">
        <v>368.56666666666661</v>
      </c>
      <c r="E434" s="232">
        <v>363.3333333333332</v>
      </c>
      <c r="F434" s="232">
        <v>359.41666666666657</v>
      </c>
      <c r="G434" s="232">
        <v>354.18333333333317</v>
      </c>
      <c r="H434" s="232">
        <v>372.48333333333323</v>
      </c>
      <c r="I434" s="232">
        <v>377.71666666666658</v>
      </c>
      <c r="J434" s="232">
        <v>381.63333333333327</v>
      </c>
      <c r="K434" s="231">
        <v>373.8</v>
      </c>
      <c r="L434" s="231">
        <v>364.65</v>
      </c>
      <c r="M434" s="231">
        <v>1.23011</v>
      </c>
      <c r="N434" s="1"/>
      <c r="O434" s="1"/>
    </row>
    <row r="435" spans="1:15" ht="12.75" customHeight="1">
      <c r="A435" s="30">
        <v>425</v>
      </c>
      <c r="B435" s="217" t="s">
        <v>477</v>
      </c>
      <c r="C435" s="231">
        <v>328</v>
      </c>
      <c r="D435" s="232">
        <v>328.59999999999997</v>
      </c>
      <c r="E435" s="232">
        <v>322.89999999999992</v>
      </c>
      <c r="F435" s="232">
        <v>317.79999999999995</v>
      </c>
      <c r="G435" s="232">
        <v>312.09999999999991</v>
      </c>
      <c r="H435" s="232">
        <v>333.69999999999993</v>
      </c>
      <c r="I435" s="232">
        <v>339.4</v>
      </c>
      <c r="J435" s="232">
        <v>344.49999999999994</v>
      </c>
      <c r="K435" s="231">
        <v>334.3</v>
      </c>
      <c r="L435" s="231">
        <v>323.5</v>
      </c>
      <c r="M435" s="231">
        <v>1.3329599999999999</v>
      </c>
      <c r="N435" s="1"/>
      <c r="O435" s="1"/>
    </row>
    <row r="436" spans="1:15" ht="12.75" customHeight="1">
      <c r="A436" s="30">
        <v>426</v>
      </c>
      <c r="B436" s="217" t="s">
        <v>478</v>
      </c>
      <c r="C436" s="231">
        <v>2361</v>
      </c>
      <c r="D436" s="232">
        <v>2378.9</v>
      </c>
      <c r="E436" s="232">
        <v>2332.7000000000003</v>
      </c>
      <c r="F436" s="232">
        <v>2304.4</v>
      </c>
      <c r="G436" s="232">
        <v>2258.2000000000003</v>
      </c>
      <c r="H436" s="232">
        <v>2407.2000000000003</v>
      </c>
      <c r="I436" s="232">
        <v>2453.4</v>
      </c>
      <c r="J436" s="232">
        <v>2481.7000000000003</v>
      </c>
      <c r="K436" s="231">
        <v>2425.1</v>
      </c>
      <c r="L436" s="231">
        <v>2350.6</v>
      </c>
      <c r="M436" s="231">
        <v>0.33956999999999998</v>
      </c>
      <c r="N436" s="1"/>
      <c r="O436" s="1"/>
    </row>
    <row r="437" spans="1:15" ht="12.75" customHeight="1">
      <c r="A437" s="30">
        <v>427</v>
      </c>
      <c r="B437" s="217" t="s">
        <v>479</v>
      </c>
      <c r="C437" s="231">
        <v>494.95</v>
      </c>
      <c r="D437" s="232">
        <v>494.25</v>
      </c>
      <c r="E437" s="232">
        <v>492.95</v>
      </c>
      <c r="F437" s="232">
        <v>490.95</v>
      </c>
      <c r="G437" s="232">
        <v>489.65</v>
      </c>
      <c r="H437" s="232">
        <v>496.25</v>
      </c>
      <c r="I437" s="232">
        <v>497.54999999999995</v>
      </c>
      <c r="J437" s="232">
        <v>499.55</v>
      </c>
      <c r="K437" s="231">
        <v>495.55</v>
      </c>
      <c r="L437" s="231">
        <v>492.25</v>
      </c>
      <c r="M437" s="231">
        <v>0.63049999999999995</v>
      </c>
      <c r="N437" s="1"/>
      <c r="O437" s="1"/>
    </row>
    <row r="438" spans="1:15" ht="12.75" customHeight="1">
      <c r="A438" s="30">
        <v>428</v>
      </c>
      <c r="B438" s="217" t="s">
        <v>480</v>
      </c>
      <c r="C438" s="231">
        <v>10</v>
      </c>
      <c r="D438" s="232">
        <v>9.9500000000000011</v>
      </c>
      <c r="E438" s="232">
        <v>9.6500000000000021</v>
      </c>
      <c r="F438" s="232">
        <v>9.3000000000000007</v>
      </c>
      <c r="G438" s="232">
        <v>9.0000000000000018</v>
      </c>
      <c r="H438" s="232">
        <v>10.300000000000002</v>
      </c>
      <c r="I438" s="232">
        <v>10.600000000000003</v>
      </c>
      <c r="J438" s="232">
        <v>10.950000000000003</v>
      </c>
      <c r="K438" s="231">
        <v>10.25</v>
      </c>
      <c r="L438" s="231">
        <v>9.6</v>
      </c>
      <c r="M438" s="231">
        <v>1128.34934</v>
      </c>
      <c r="N438" s="1"/>
      <c r="O438" s="1"/>
    </row>
    <row r="439" spans="1:15" ht="12.75" customHeight="1">
      <c r="A439" s="30">
        <v>429</v>
      </c>
      <c r="B439" s="217" t="s">
        <v>864</v>
      </c>
      <c r="C439" s="231">
        <v>362.05</v>
      </c>
      <c r="D439" s="232">
        <v>361.51666666666671</v>
      </c>
      <c r="E439" s="232">
        <v>353.43333333333339</v>
      </c>
      <c r="F439" s="232">
        <v>344.81666666666666</v>
      </c>
      <c r="G439" s="232">
        <v>336.73333333333335</v>
      </c>
      <c r="H439" s="232">
        <v>370.13333333333344</v>
      </c>
      <c r="I439" s="232">
        <v>378.21666666666681</v>
      </c>
      <c r="J439" s="232">
        <v>386.83333333333348</v>
      </c>
      <c r="K439" s="231">
        <v>369.6</v>
      </c>
      <c r="L439" s="231">
        <v>352.9</v>
      </c>
      <c r="M439" s="231">
        <v>12.86553</v>
      </c>
      <c r="N439" s="1"/>
      <c r="O439" s="1"/>
    </row>
    <row r="440" spans="1:15" ht="12.75" customHeight="1">
      <c r="A440" s="30">
        <v>430</v>
      </c>
      <c r="B440" s="217" t="s">
        <v>481</v>
      </c>
      <c r="C440" s="231">
        <v>966.75</v>
      </c>
      <c r="D440" s="232">
        <v>963.7166666666667</v>
      </c>
      <c r="E440" s="232">
        <v>958.43333333333339</v>
      </c>
      <c r="F440" s="232">
        <v>950.11666666666667</v>
      </c>
      <c r="G440" s="232">
        <v>944.83333333333337</v>
      </c>
      <c r="H440" s="232">
        <v>972.03333333333342</v>
      </c>
      <c r="I440" s="232">
        <v>977.31666666666672</v>
      </c>
      <c r="J440" s="232">
        <v>985.63333333333344</v>
      </c>
      <c r="K440" s="231">
        <v>969</v>
      </c>
      <c r="L440" s="231">
        <v>955.4</v>
      </c>
      <c r="M440" s="231">
        <v>0.13044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605.15</v>
      </c>
      <c r="D441" s="232">
        <v>605.08333333333337</v>
      </c>
      <c r="E441" s="232">
        <v>602.06666666666672</v>
      </c>
      <c r="F441" s="232">
        <v>598.98333333333335</v>
      </c>
      <c r="G441" s="232">
        <v>595.9666666666667</v>
      </c>
      <c r="H441" s="232">
        <v>608.16666666666674</v>
      </c>
      <c r="I441" s="232">
        <v>611.18333333333339</v>
      </c>
      <c r="J441" s="232">
        <v>614.26666666666677</v>
      </c>
      <c r="K441" s="231">
        <v>608.1</v>
      </c>
      <c r="L441" s="231">
        <v>602</v>
      </c>
      <c r="M441" s="231">
        <v>2.2009400000000001</v>
      </c>
      <c r="N441" s="1"/>
      <c r="O441" s="1"/>
    </row>
    <row r="442" spans="1:15" ht="12.75" customHeight="1">
      <c r="A442" s="30">
        <v>432</v>
      </c>
      <c r="B442" s="217" t="s">
        <v>482</v>
      </c>
      <c r="C442" s="231">
        <v>1870.6</v>
      </c>
      <c r="D442" s="232">
        <v>1859.2</v>
      </c>
      <c r="E442" s="232">
        <v>1832.4</v>
      </c>
      <c r="F442" s="232">
        <v>1794.2</v>
      </c>
      <c r="G442" s="232">
        <v>1767.4</v>
      </c>
      <c r="H442" s="232">
        <v>1897.4</v>
      </c>
      <c r="I442" s="232">
        <v>1924.1999999999998</v>
      </c>
      <c r="J442" s="232">
        <v>1962.4</v>
      </c>
      <c r="K442" s="231">
        <v>1886</v>
      </c>
      <c r="L442" s="231">
        <v>1821</v>
      </c>
      <c r="M442" s="231">
        <v>9.2109999999999997E-2</v>
      </c>
      <c r="N442" s="1"/>
      <c r="O442" s="1"/>
    </row>
    <row r="443" spans="1:15" ht="12.75" customHeight="1">
      <c r="A443" s="30">
        <v>433</v>
      </c>
      <c r="B443" s="217" t="s">
        <v>483</v>
      </c>
      <c r="C443" s="231">
        <v>507.5</v>
      </c>
      <c r="D443" s="232">
        <v>511.16666666666669</v>
      </c>
      <c r="E443" s="232">
        <v>498.78333333333342</v>
      </c>
      <c r="F443" s="232">
        <v>490.06666666666672</v>
      </c>
      <c r="G443" s="232">
        <v>477.68333333333345</v>
      </c>
      <c r="H443" s="232">
        <v>519.88333333333344</v>
      </c>
      <c r="I443" s="232">
        <v>532.26666666666665</v>
      </c>
      <c r="J443" s="232">
        <v>540.98333333333335</v>
      </c>
      <c r="K443" s="231">
        <v>523.54999999999995</v>
      </c>
      <c r="L443" s="231">
        <v>502.45</v>
      </c>
      <c r="M443" s="231">
        <v>0.62607000000000002</v>
      </c>
      <c r="N443" s="1"/>
      <c r="O443" s="1"/>
    </row>
    <row r="444" spans="1:15" ht="12.75" customHeight="1">
      <c r="A444" s="30">
        <v>434</v>
      </c>
      <c r="B444" s="217" t="s">
        <v>484</v>
      </c>
      <c r="C444" s="231">
        <v>795</v>
      </c>
      <c r="D444" s="232">
        <v>789.5333333333333</v>
      </c>
      <c r="E444" s="232">
        <v>783.06666666666661</v>
      </c>
      <c r="F444" s="232">
        <v>771.13333333333333</v>
      </c>
      <c r="G444" s="232">
        <v>764.66666666666663</v>
      </c>
      <c r="H444" s="232">
        <v>801.46666666666658</v>
      </c>
      <c r="I444" s="232">
        <v>807.93333333333328</v>
      </c>
      <c r="J444" s="232">
        <v>819.86666666666656</v>
      </c>
      <c r="K444" s="231">
        <v>796</v>
      </c>
      <c r="L444" s="231">
        <v>777.6</v>
      </c>
      <c r="M444" s="231">
        <v>0.38375999999999999</v>
      </c>
      <c r="N444" s="1"/>
      <c r="O444" s="1"/>
    </row>
    <row r="445" spans="1:15" ht="12.75" customHeight="1">
      <c r="A445" s="30">
        <v>435</v>
      </c>
      <c r="B445" s="217" t="s">
        <v>485</v>
      </c>
      <c r="C445" s="231">
        <v>35.200000000000003</v>
      </c>
      <c r="D445" s="232">
        <v>35.266666666666673</v>
      </c>
      <c r="E445" s="232">
        <v>34.933333333333344</v>
      </c>
      <c r="F445" s="232">
        <v>34.666666666666671</v>
      </c>
      <c r="G445" s="232">
        <v>34.333333333333343</v>
      </c>
      <c r="H445" s="232">
        <v>35.533333333333346</v>
      </c>
      <c r="I445" s="232">
        <v>35.866666666666674</v>
      </c>
      <c r="J445" s="232">
        <v>36.133333333333347</v>
      </c>
      <c r="K445" s="231">
        <v>35.6</v>
      </c>
      <c r="L445" s="231">
        <v>35</v>
      </c>
      <c r="M445" s="231">
        <v>26.117640000000002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969.9</v>
      </c>
      <c r="D446" s="232">
        <v>983.91666666666663</v>
      </c>
      <c r="E446" s="232">
        <v>953.5333333333333</v>
      </c>
      <c r="F446" s="232">
        <v>937.16666666666663</v>
      </c>
      <c r="G446" s="232">
        <v>906.7833333333333</v>
      </c>
      <c r="H446" s="232">
        <v>1000.2833333333333</v>
      </c>
      <c r="I446" s="232">
        <v>1030.6666666666667</v>
      </c>
      <c r="J446" s="232">
        <v>1047.0333333333333</v>
      </c>
      <c r="K446" s="231">
        <v>1014.3</v>
      </c>
      <c r="L446" s="231">
        <v>967.55</v>
      </c>
      <c r="M446" s="231">
        <v>16.971509999999999</v>
      </c>
      <c r="N446" s="1"/>
      <c r="O446" s="1"/>
    </row>
    <row r="447" spans="1:15" ht="12.75" customHeight="1">
      <c r="A447" s="30">
        <v>437</v>
      </c>
      <c r="B447" s="217" t="s">
        <v>486</v>
      </c>
      <c r="C447" s="231">
        <v>698</v>
      </c>
      <c r="D447" s="232">
        <v>700.61666666666667</v>
      </c>
      <c r="E447" s="232">
        <v>692.23333333333335</v>
      </c>
      <c r="F447" s="232">
        <v>686.4666666666667</v>
      </c>
      <c r="G447" s="232">
        <v>678.08333333333337</v>
      </c>
      <c r="H447" s="232">
        <v>706.38333333333333</v>
      </c>
      <c r="I447" s="232">
        <v>714.76666666666677</v>
      </c>
      <c r="J447" s="232">
        <v>720.5333333333333</v>
      </c>
      <c r="K447" s="231">
        <v>709</v>
      </c>
      <c r="L447" s="231">
        <v>694.85</v>
      </c>
      <c r="M447" s="231">
        <v>1.26037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975.85</v>
      </c>
      <c r="D448" s="232">
        <v>978.85</v>
      </c>
      <c r="E448" s="232">
        <v>970</v>
      </c>
      <c r="F448" s="232">
        <v>964.15</v>
      </c>
      <c r="G448" s="232">
        <v>955.3</v>
      </c>
      <c r="H448" s="232">
        <v>984.7</v>
      </c>
      <c r="I448" s="232">
        <v>993.55000000000018</v>
      </c>
      <c r="J448" s="232">
        <v>999.40000000000009</v>
      </c>
      <c r="K448" s="231">
        <v>987.7</v>
      </c>
      <c r="L448" s="231">
        <v>973</v>
      </c>
      <c r="M448" s="231">
        <v>4.1824599999999998</v>
      </c>
      <c r="N448" s="1"/>
      <c r="O448" s="1"/>
    </row>
    <row r="449" spans="1:15" ht="12.75" customHeight="1">
      <c r="A449" s="30">
        <v>439</v>
      </c>
      <c r="B449" s="217" t="s">
        <v>487</v>
      </c>
      <c r="C449" s="231">
        <v>214.4</v>
      </c>
      <c r="D449" s="232">
        <v>215.06666666666669</v>
      </c>
      <c r="E449" s="232">
        <v>213.33333333333337</v>
      </c>
      <c r="F449" s="232">
        <v>212.26666666666668</v>
      </c>
      <c r="G449" s="232">
        <v>210.53333333333336</v>
      </c>
      <c r="H449" s="232">
        <v>216.13333333333338</v>
      </c>
      <c r="I449" s="232">
        <v>217.86666666666667</v>
      </c>
      <c r="J449" s="232">
        <v>218.93333333333339</v>
      </c>
      <c r="K449" s="231">
        <v>216.8</v>
      </c>
      <c r="L449" s="231">
        <v>214</v>
      </c>
      <c r="M449" s="231">
        <v>4.6311400000000003</v>
      </c>
      <c r="N449" s="1"/>
      <c r="O449" s="1"/>
    </row>
    <row r="450" spans="1:15" ht="12.75" customHeight="1">
      <c r="A450" s="30">
        <v>440</v>
      </c>
      <c r="B450" s="217" t="s">
        <v>488</v>
      </c>
      <c r="C450" s="231">
        <v>1346</v>
      </c>
      <c r="D450" s="232">
        <v>1353.3166666666666</v>
      </c>
      <c r="E450" s="232">
        <v>1331.6833333333332</v>
      </c>
      <c r="F450" s="232">
        <v>1317.3666666666666</v>
      </c>
      <c r="G450" s="232">
        <v>1295.7333333333331</v>
      </c>
      <c r="H450" s="232">
        <v>1367.6333333333332</v>
      </c>
      <c r="I450" s="232">
        <v>1389.2666666666664</v>
      </c>
      <c r="J450" s="232">
        <v>1403.5833333333333</v>
      </c>
      <c r="K450" s="231">
        <v>1374.95</v>
      </c>
      <c r="L450" s="231">
        <v>1339</v>
      </c>
      <c r="M450" s="231">
        <v>3.35914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3363.1</v>
      </c>
      <c r="D451" s="232">
        <v>3371.1166666666668</v>
      </c>
      <c r="E451" s="232">
        <v>3347.5833333333335</v>
      </c>
      <c r="F451" s="232">
        <v>3332.0666666666666</v>
      </c>
      <c r="G451" s="232">
        <v>3308.5333333333333</v>
      </c>
      <c r="H451" s="232">
        <v>3386.6333333333337</v>
      </c>
      <c r="I451" s="232">
        <v>3410.1666666666665</v>
      </c>
      <c r="J451" s="232">
        <v>3425.6833333333338</v>
      </c>
      <c r="K451" s="231">
        <v>3394.65</v>
      </c>
      <c r="L451" s="231">
        <v>3355.6</v>
      </c>
      <c r="M451" s="231">
        <v>15.29349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738.45</v>
      </c>
      <c r="D452" s="232">
        <v>739.11666666666667</v>
      </c>
      <c r="E452" s="232">
        <v>735.33333333333337</v>
      </c>
      <c r="F452" s="232">
        <v>732.2166666666667</v>
      </c>
      <c r="G452" s="232">
        <v>728.43333333333339</v>
      </c>
      <c r="H452" s="232">
        <v>742.23333333333335</v>
      </c>
      <c r="I452" s="232">
        <v>746.01666666666665</v>
      </c>
      <c r="J452" s="232">
        <v>749.13333333333333</v>
      </c>
      <c r="K452" s="231">
        <v>742.9</v>
      </c>
      <c r="L452" s="231">
        <v>736</v>
      </c>
      <c r="M452" s="231">
        <v>8.7883200000000006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6378.3</v>
      </c>
      <c r="D453" s="232">
        <v>6353.55</v>
      </c>
      <c r="E453" s="232">
        <v>6308.3</v>
      </c>
      <c r="F453" s="232">
        <v>6238.3</v>
      </c>
      <c r="G453" s="232">
        <v>6193.05</v>
      </c>
      <c r="H453" s="232">
        <v>6423.55</v>
      </c>
      <c r="I453" s="232">
        <v>6468.8</v>
      </c>
      <c r="J453" s="232">
        <v>6538.8</v>
      </c>
      <c r="K453" s="231">
        <v>6398.8</v>
      </c>
      <c r="L453" s="231">
        <v>6283.55</v>
      </c>
      <c r="M453" s="231">
        <v>1.4500900000000001</v>
      </c>
      <c r="N453" s="1"/>
      <c r="O453" s="1"/>
    </row>
    <row r="454" spans="1:15" ht="12.75" customHeight="1">
      <c r="A454" s="30">
        <v>444</v>
      </c>
      <c r="B454" s="217" t="s">
        <v>833</v>
      </c>
      <c r="C454" s="231">
        <v>2258.35</v>
      </c>
      <c r="D454" s="232">
        <v>2263.5666666666666</v>
      </c>
      <c r="E454" s="232">
        <v>2242.833333333333</v>
      </c>
      <c r="F454" s="232">
        <v>2227.3166666666666</v>
      </c>
      <c r="G454" s="232">
        <v>2206.583333333333</v>
      </c>
      <c r="H454" s="232">
        <v>2279.083333333333</v>
      </c>
      <c r="I454" s="232">
        <v>2299.8166666666666</v>
      </c>
      <c r="J454" s="232">
        <v>2315.333333333333</v>
      </c>
      <c r="K454" s="231">
        <v>2284.3000000000002</v>
      </c>
      <c r="L454" s="231">
        <v>2248.0500000000002</v>
      </c>
      <c r="M454" s="231">
        <v>0.30021999999999999</v>
      </c>
      <c r="N454" s="1"/>
      <c r="O454" s="1"/>
    </row>
    <row r="455" spans="1:15" ht="12.75" customHeight="1">
      <c r="A455" s="30">
        <v>445</v>
      </c>
      <c r="B455" s="217" t="s">
        <v>489</v>
      </c>
      <c r="C455" s="231">
        <v>211.8</v>
      </c>
      <c r="D455" s="232">
        <v>212.91666666666666</v>
      </c>
      <c r="E455" s="232">
        <v>209.68333333333331</v>
      </c>
      <c r="F455" s="232">
        <v>207.56666666666666</v>
      </c>
      <c r="G455" s="232">
        <v>204.33333333333331</v>
      </c>
      <c r="H455" s="232">
        <v>215.0333333333333</v>
      </c>
      <c r="I455" s="232">
        <v>218.26666666666665</v>
      </c>
      <c r="J455" s="232">
        <v>220.3833333333333</v>
      </c>
      <c r="K455" s="231">
        <v>216.15</v>
      </c>
      <c r="L455" s="231">
        <v>210.8</v>
      </c>
      <c r="M455" s="231">
        <v>21.113589999999999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403.15</v>
      </c>
      <c r="D456" s="232">
        <v>405.61666666666662</v>
      </c>
      <c r="E456" s="232">
        <v>398.73333333333323</v>
      </c>
      <c r="F456" s="232">
        <v>394.31666666666661</v>
      </c>
      <c r="G456" s="232">
        <v>387.43333333333322</v>
      </c>
      <c r="H456" s="232">
        <v>410.03333333333325</v>
      </c>
      <c r="I456" s="232">
        <v>416.91666666666657</v>
      </c>
      <c r="J456" s="232">
        <v>421.33333333333326</v>
      </c>
      <c r="K456" s="231">
        <v>412.5</v>
      </c>
      <c r="L456" s="231">
        <v>401.2</v>
      </c>
      <c r="M456" s="231">
        <v>239.06113999999999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207.2</v>
      </c>
      <c r="D457" s="232">
        <v>206.93333333333331</v>
      </c>
      <c r="E457" s="232">
        <v>205.36666666666662</v>
      </c>
      <c r="F457" s="232">
        <v>203.5333333333333</v>
      </c>
      <c r="G457" s="232">
        <v>201.96666666666661</v>
      </c>
      <c r="H457" s="232">
        <v>208.76666666666662</v>
      </c>
      <c r="I457" s="232">
        <v>210.33333333333329</v>
      </c>
      <c r="J457" s="232">
        <v>212.16666666666663</v>
      </c>
      <c r="K457" s="231">
        <v>208.5</v>
      </c>
      <c r="L457" s="231">
        <v>205.1</v>
      </c>
      <c r="M457" s="231">
        <v>63.629779999999997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122.95</v>
      </c>
      <c r="D458" s="232">
        <v>123.05</v>
      </c>
      <c r="E458" s="232">
        <v>121.89999999999999</v>
      </c>
      <c r="F458" s="232">
        <v>120.85</v>
      </c>
      <c r="G458" s="232">
        <v>119.69999999999999</v>
      </c>
      <c r="H458" s="232">
        <v>124.1</v>
      </c>
      <c r="I458" s="232">
        <v>125.25</v>
      </c>
      <c r="J458" s="232">
        <v>126.3</v>
      </c>
      <c r="K458" s="231">
        <v>124.2</v>
      </c>
      <c r="L458" s="231">
        <v>122</v>
      </c>
      <c r="M458" s="231">
        <v>377.84498000000002</v>
      </c>
      <c r="N458" s="1"/>
      <c r="O458" s="1"/>
    </row>
    <row r="459" spans="1:15" ht="12.75" customHeight="1">
      <c r="A459" s="30">
        <v>449</v>
      </c>
      <c r="B459" s="217" t="s">
        <v>788</v>
      </c>
      <c r="C459" s="231">
        <v>84.65</v>
      </c>
      <c r="D459" s="232">
        <v>85.45</v>
      </c>
      <c r="E459" s="232">
        <v>83.7</v>
      </c>
      <c r="F459" s="232">
        <v>82.75</v>
      </c>
      <c r="G459" s="232">
        <v>81</v>
      </c>
      <c r="H459" s="232">
        <v>86.4</v>
      </c>
      <c r="I459" s="232">
        <v>88.15</v>
      </c>
      <c r="J459" s="232">
        <v>89.100000000000009</v>
      </c>
      <c r="K459" s="231">
        <v>87.2</v>
      </c>
      <c r="L459" s="231">
        <v>84.5</v>
      </c>
      <c r="M459" s="231">
        <v>6.8606299999999996</v>
      </c>
      <c r="N459" s="1"/>
      <c r="O459" s="1"/>
    </row>
    <row r="460" spans="1:15" ht="12.75" customHeight="1">
      <c r="A460" s="30">
        <v>450</v>
      </c>
      <c r="B460" s="217" t="s">
        <v>490</v>
      </c>
      <c r="C460" s="231">
        <v>2471.9</v>
      </c>
      <c r="D460" s="232">
        <v>2472.75</v>
      </c>
      <c r="E460" s="232">
        <v>2453.4</v>
      </c>
      <c r="F460" s="232">
        <v>2434.9</v>
      </c>
      <c r="G460" s="232">
        <v>2415.5500000000002</v>
      </c>
      <c r="H460" s="232">
        <v>2491.25</v>
      </c>
      <c r="I460" s="232">
        <v>2510.6000000000004</v>
      </c>
      <c r="J460" s="232">
        <v>2529.1</v>
      </c>
      <c r="K460" s="231">
        <v>2492.1</v>
      </c>
      <c r="L460" s="231">
        <v>2454.25</v>
      </c>
      <c r="M460" s="231">
        <v>0.16453000000000001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1046.5</v>
      </c>
      <c r="D461" s="232">
        <v>1048.6166666666666</v>
      </c>
      <c r="E461" s="232">
        <v>1039.7333333333331</v>
      </c>
      <c r="F461" s="232">
        <v>1032.9666666666665</v>
      </c>
      <c r="G461" s="232">
        <v>1024.083333333333</v>
      </c>
      <c r="H461" s="232">
        <v>1055.3833333333332</v>
      </c>
      <c r="I461" s="232">
        <v>1064.2666666666669</v>
      </c>
      <c r="J461" s="232">
        <v>1071.0333333333333</v>
      </c>
      <c r="K461" s="231">
        <v>1057.5</v>
      </c>
      <c r="L461" s="231">
        <v>1041.8499999999999</v>
      </c>
      <c r="M461" s="231">
        <v>11.605169999999999</v>
      </c>
      <c r="N461" s="1"/>
      <c r="O461" s="1"/>
    </row>
    <row r="462" spans="1:15" ht="12.75" customHeight="1">
      <c r="A462" s="30">
        <v>452</v>
      </c>
      <c r="B462" s="217" t="s">
        <v>865</v>
      </c>
      <c r="C462" s="231">
        <v>542.65</v>
      </c>
      <c r="D462" s="232">
        <v>546.01666666666665</v>
      </c>
      <c r="E462" s="232">
        <v>535.68333333333328</v>
      </c>
      <c r="F462" s="232">
        <v>528.71666666666658</v>
      </c>
      <c r="G462" s="232">
        <v>518.38333333333321</v>
      </c>
      <c r="H462" s="232">
        <v>552.98333333333335</v>
      </c>
      <c r="I462" s="232">
        <v>563.31666666666683</v>
      </c>
      <c r="J462" s="232">
        <v>570.28333333333342</v>
      </c>
      <c r="K462" s="231">
        <v>556.35</v>
      </c>
      <c r="L462" s="231">
        <v>539.04999999999995</v>
      </c>
      <c r="M462" s="231">
        <v>3.81514</v>
      </c>
      <c r="N462" s="1"/>
      <c r="O462" s="1"/>
    </row>
    <row r="463" spans="1:15" ht="12.75" customHeight="1">
      <c r="A463" s="30">
        <v>453</v>
      </c>
      <c r="B463" s="217" t="s">
        <v>491</v>
      </c>
      <c r="C463" s="231">
        <v>124.35</v>
      </c>
      <c r="D463" s="232">
        <v>124.23333333333335</v>
      </c>
      <c r="E463" s="232">
        <v>123.26666666666669</v>
      </c>
      <c r="F463" s="232">
        <v>122.18333333333335</v>
      </c>
      <c r="G463" s="232">
        <v>121.2166666666667</v>
      </c>
      <c r="H463" s="232">
        <v>125.31666666666669</v>
      </c>
      <c r="I463" s="232">
        <v>126.28333333333333</v>
      </c>
      <c r="J463" s="232">
        <v>127.36666666666669</v>
      </c>
      <c r="K463" s="231">
        <v>125.2</v>
      </c>
      <c r="L463" s="231">
        <v>123.15</v>
      </c>
      <c r="M463" s="231">
        <v>7.50387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704.75</v>
      </c>
      <c r="D464" s="232">
        <v>707.7166666666667</v>
      </c>
      <c r="E464" s="232">
        <v>700.03333333333342</v>
      </c>
      <c r="F464" s="232">
        <v>695.31666666666672</v>
      </c>
      <c r="G464" s="232">
        <v>687.63333333333344</v>
      </c>
      <c r="H464" s="232">
        <v>712.43333333333339</v>
      </c>
      <c r="I464" s="232">
        <v>720.11666666666679</v>
      </c>
      <c r="J464" s="232">
        <v>724.83333333333337</v>
      </c>
      <c r="K464" s="231">
        <v>715.4</v>
      </c>
      <c r="L464" s="231">
        <v>703</v>
      </c>
      <c r="M464" s="231">
        <v>0.92232999999999998</v>
      </c>
      <c r="N464" s="1"/>
      <c r="O464" s="1"/>
    </row>
    <row r="465" spans="1:15" ht="12.75" customHeight="1">
      <c r="A465" s="30">
        <v>455</v>
      </c>
      <c r="B465" s="217" t="s">
        <v>492</v>
      </c>
      <c r="C465" s="231">
        <v>1959.65</v>
      </c>
      <c r="D465" s="232">
        <v>1964.7333333333333</v>
      </c>
      <c r="E465" s="232">
        <v>1940.4666666666667</v>
      </c>
      <c r="F465" s="232">
        <v>1921.2833333333333</v>
      </c>
      <c r="G465" s="232">
        <v>1897.0166666666667</v>
      </c>
      <c r="H465" s="232">
        <v>1983.9166666666667</v>
      </c>
      <c r="I465" s="232">
        <v>2008.1833333333336</v>
      </c>
      <c r="J465" s="232">
        <v>2027.3666666666668</v>
      </c>
      <c r="K465" s="231">
        <v>1989</v>
      </c>
      <c r="L465" s="231">
        <v>1945.55</v>
      </c>
      <c r="M465" s="231">
        <v>0.10868</v>
      </c>
      <c r="N465" s="1"/>
      <c r="O465" s="1"/>
    </row>
    <row r="466" spans="1:15" ht="12.75" customHeight="1">
      <c r="A466" s="30">
        <v>456</v>
      </c>
      <c r="B466" s="217" t="s">
        <v>493</v>
      </c>
      <c r="C466" s="231">
        <v>558.75</v>
      </c>
      <c r="D466" s="232">
        <v>559.96666666666658</v>
      </c>
      <c r="E466" s="232">
        <v>556.08333333333314</v>
      </c>
      <c r="F466" s="232">
        <v>553.41666666666652</v>
      </c>
      <c r="G466" s="232">
        <v>549.53333333333308</v>
      </c>
      <c r="H466" s="232">
        <v>562.63333333333321</v>
      </c>
      <c r="I466" s="232">
        <v>566.51666666666665</v>
      </c>
      <c r="J466" s="232">
        <v>569.18333333333328</v>
      </c>
      <c r="K466" s="231">
        <v>563.85</v>
      </c>
      <c r="L466" s="231">
        <v>557.29999999999995</v>
      </c>
      <c r="M466" s="231">
        <v>0.30670999999999998</v>
      </c>
      <c r="N466" s="1"/>
      <c r="O466" s="1"/>
    </row>
    <row r="467" spans="1:15" ht="12.75" customHeight="1">
      <c r="A467" s="30">
        <v>457</v>
      </c>
      <c r="B467" s="217" t="s">
        <v>494</v>
      </c>
      <c r="C467" s="231">
        <v>3079.65</v>
      </c>
      <c r="D467" s="232">
        <v>3107.2166666666667</v>
      </c>
      <c r="E467" s="232">
        <v>3036.9333333333334</v>
      </c>
      <c r="F467" s="232">
        <v>2994.2166666666667</v>
      </c>
      <c r="G467" s="232">
        <v>2923.9333333333334</v>
      </c>
      <c r="H467" s="232">
        <v>3149.9333333333334</v>
      </c>
      <c r="I467" s="232">
        <v>3220.2166666666672</v>
      </c>
      <c r="J467" s="232">
        <v>3262.9333333333334</v>
      </c>
      <c r="K467" s="231">
        <v>3177.5</v>
      </c>
      <c r="L467" s="231">
        <v>3064.5</v>
      </c>
      <c r="M467" s="231">
        <v>0.28394999999999998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2371.3000000000002</v>
      </c>
      <c r="D468" s="232">
        <v>2373.75</v>
      </c>
      <c r="E468" s="232">
        <v>2350.5500000000002</v>
      </c>
      <c r="F468" s="232">
        <v>2329.8000000000002</v>
      </c>
      <c r="G468" s="232">
        <v>2306.6000000000004</v>
      </c>
      <c r="H468" s="232">
        <v>2394.5</v>
      </c>
      <c r="I468" s="232">
        <v>2417.6999999999998</v>
      </c>
      <c r="J468" s="232">
        <v>2438.4499999999998</v>
      </c>
      <c r="K468" s="231">
        <v>2396.9499999999998</v>
      </c>
      <c r="L468" s="231">
        <v>2353</v>
      </c>
      <c r="M468" s="231">
        <v>12.299020000000001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1582.05</v>
      </c>
      <c r="D469" s="232">
        <v>1584.0166666666667</v>
      </c>
      <c r="E469" s="232">
        <v>1567.4833333333333</v>
      </c>
      <c r="F469" s="232">
        <v>1552.9166666666667</v>
      </c>
      <c r="G469" s="232">
        <v>1536.3833333333334</v>
      </c>
      <c r="H469" s="232">
        <v>1598.5833333333333</v>
      </c>
      <c r="I469" s="232">
        <v>1615.1166666666666</v>
      </c>
      <c r="J469" s="232">
        <v>1629.6833333333332</v>
      </c>
      <c r="K469" s="231">
        <v>1600.55</v>
      </c>
      <c r="L469" s="231">
        <v>1569.45</v>
      </c>
      <c r="M469" s="231">
        <v>2.2101899999999999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460</v>
      </c>
      <c r="D470" s="232">
        <v>458.81666666666666</v>
      </c>
      <c r="E470" s="232">
        <v>452.63333333333333</v>
      </c>
      <c r="F470" s="232">
        <v>445.26666666666665</v>
      </c>
      <c r="G470" s="232">
        <v>439.08333333333331</v>
      </c>
      <c r="H470" s="232">
        <v>466.18333333333334</v>
      </c>
      <c r="I470" s="232">
        <v>472.36666666666662</v>
      </c>
      <c r="J470" s="232">
        <v>479.73333333333335</v>
      </c>
      <c r="K470" s="231">
        <v>465</v>
      </c>
      <c r="L470" s="231">
        <v>451.45</v>
      </c>
      <c r="M470" s="231">
        <v>4.8845799999999997</v>
      </c>
      <c r="N470" s="1"/>
      <c r="O470" s="1"/>
    </row>
    <row r="471" spans="1:15" ht="12.75" customHeight="1">
      <c r="A471" s="30">
        <v>461</v>
      </c>
      <c r="B471" s="217" t="s">
        <v>618</v>
      </c>
      <c r="C471" s="231">
        <v>626.5</v>
      </c>
      <c r="D471" s="232">
        <v>627.30000000000007</v>
      </c>
      <c r="E471" s="232">
        <v>614.20000000000016</v>
      </c>
      <c r="F471" s="232">
        <v>601.90000000000009</v>
      </c>
      <c r="G471" s="232">
        <v>588.80000000000018</v>
      </c>
      <c r="H471" s="232">
        <v>639.60000000000014</v>
      </c>
      <c r="I471" s="232">
        <v>652.70000000000005</v>
      </c>
      <c r="J471" s="232">
        <v>665.00000000000011</v>
      </c>
      <c r="K471" s="231">
        <v>640.4</v>
      </c>
      <c r="L471" s="231">
        <v>615</v>
      </c>
      <c r="M471" s="231">
        <v>0.39728000000000002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1182.3</v>
      </c>
      <c r="D472" s="232">
        <v>1188.9333333333334</v>
      </c>
      <c r="E472" s="232">
        <v>1170.3666666666668</v>
      </c>
      <c r="F472" s="232">
        <v>1158.4333333333334</v>
      </c>
      <c r="G472" s="232">
        <v>1139.8666666666668</v>
      </c>
      <c r="H472" s="232">
        <v>1200.8666666666668</v>
      </c>
      <c r="I472" s="232">
        <v>1219.4333333333334</v>
      </c>
      <c r="J472" s="232">
        <v>1231.3666666666668</v>
      </c>
      <c r="K472" s="231">
        <v>1207.5</v>
      </c>
      <c r="L472" s="231">
        <v>1177</v>
      </c>
      <c r="M472" s="231">
        <v>3.7394799999999999</v>
      </c>
      <c r="N472" s="1"/>
      <c r="O472" s="1"/>
    </row>
    <row r="473" spans="1:15" ht="12.75" customHeight="1">
      <c r="A473" s="30">
        <v>463</v>
      </c>
      <c r="B473" s="217" t="s">
        <v>495</v>
      </c>
      <c r="C473" s="231">
        <v>32.85</v>
      </c>
      <c r="D473" s="232">
        <v>33.1</v>
      </c>
      <c r="E473" s="232">
        <v>32.5</v>
      </c>
      <c r="F473" s="232">
        <v>32.15</v>
      </c>
      <c r="G473" s="232">
        <v>31.549999999999997</v>
      </c>
      <c r="H473" s="232">
        <v>33.450000000000003</v>
      </c>
      <c r="I473" s="232">
        <v>34.050000000000011</v>
      </c>
      <c r="J473" s="232">
        <v>34.400000000000006</v>
      </c>
      <c r="K473" s="231">
        <v>33.700000000000003</v>
      </c>
      <c r="L473" s="231">
        <v>32.75</v>
      </c>
      <c r="M473" s="231">
        <v>30.774460000000001</v>
      </c>
      <c r="N473" s="1"/>
      <c r="O473" s="1"/>
    </row>
    <row r="474" spans="1:15" ht="12.75" customHeight="1">
      <c r="A474" s="30">
        <v>464</v>
      </c>
      <c r="B474" s="217" t="s">
        <v>834</v>
      </c>
      <c r="C474" s="231">
        <v>279.25</v>
      </c>
      <c r="D474" s="232">
        <v>280.33333333333331</v>
      </c>
      <c r="E474" s="232">
        <v>276.76666666666665</v>
      </c>
      <c r="F474" s="232">
        <v>274.28333333333336</v>
      </c>
      <c r="G474" s="232">
        <v>270.7166666666667</v>
      </c>
      <c r="H474" s="232">
        <v>282.81666666666661</v>
      </c>
      <c r="I474" s="232">
        <v>286.38333333333333</v>
      </c>
      <c r="J474" s="232">
        <v>288.86666666666656</v>
      </c>
      <c r="K474" s="231">
        <v>283.89999999999998</v>
      </c>
      <c r="L474" s="231">
        <v>277.85000000000002</v>
      </c>
      <c r="M474" s="231">
        <v>2.0215700000000001</v>
      </c>
      <c r="N474" s="1"/>
      <c r="O474" s="1"/>
    </row>
    <row r="475" spans="1:15" ht="12.75" customHeight="1">
      <c r="A475" s="30">
        <v>465</v>
      </c>
      <c r="B475" s="217" t="s">
        <v>496</v>
      </c>
      <c r="C475" s="231">
        <v>274.64999999999998</v>
      </c>
      <c r="D475" s="232">
        <v>279.25</v>
      </c>
      <c r="E475" s="232">
        <v>267.95</v>
      </c>
      <c r="F475" s="232">
        <v>261.25</v>
      </c>
      <c r="G475" s="232">
        <v>249.95</v>
      </c>
      <c r="H475" s="232">
        <v>285.95</v>
      </c>
      <c r="I475" s="232">
        <v>297.24999999999994</v>
      </c>
      <c r="J475" s="232">
        <v>303.95</v>
      </c>
      <c r="K475" s="231">
        <v>290.55</v>
      </c>
      <c r="L475" s="231">
        <v>272.55</v>
      </c>
      <c r="M475" s="231">
        <v>7.8535000000000004</v>
      </c>
      <c r="N475" s="1"/>
      <c r="O475" s="1"/>
    </row>
    <row r="476" spans="1:15" ht="12.75" customHeight="1">
      <c r="A476" s="30">
        <v>466</v>
      </c>
      <c r="B476" s="217" t="s">
        <v>497</v>
      </c>
      <c r="C476" s="231">
        <v>2634.75</v>
      </c>
      <c r="D476" s="232">
        <v>2619.6</v>
      </c>
      <c r="E476" s="232">
        <v>2595.1999999999998</v>
      </c>
      <c r="F476" s="232">
        <v>2555.65</v>
      </c>
      <c r="G476" s="232">
        <v>2531.25</v>
      </c>
      <c r="H476" s="232">
        <v>2659.1499999999996</v>
      </c>
      <c r="I476" s="232">
        <v>2683.55</v>
      </c>
      <c r="J476" s="232">
        <v>2723.0999999999995</v>
      </c>
      <c r="K476" s="231">
        <v>2644</v>
      </c>
      <c r="L476" s="231">
        <v>2580.0500000000002</v>
      </c>
      <c r="M476" s="231">
        <v>1.0650299999999999</v>
      </c>
      <c r="N476" s="1"/>
      <c r="O476" s="1"/>
    </row>
    <row r="477" spans="1:15" ht="12.75" customHeight="1">
      <c r="A477" s="30">
        <v>467</v>
      </c>
      <c r="B477" s="217" t="s">
        <v>498</v>
      </c>
      <c r="C477" s="231">
        <v>562.79999999999995</v>
      </c>
      <c r="D477" s="232">
        <v>566.15</v>
      </c>
      <c r="E477" s="232">
        <v>556.69999999999993</v>
      </c>
      <c r="F477" s="232">
        <v>550.59999999999991</v>
      </c>
      <c r="G477" s="232">
        <v>541.14999999999986</v>
      </c>
      <c r="H477" s="232">
        <v>572.25</v>
      </c>
      <c r="I477" s="232">
        <v>581.70000000000005</v>
      </c>
      <c r="J477" s="232">
        <v>587.80000000000007</v>
      </c>
      <c r="K477" s="231">
        <v>575.6</v>
      </c>
      <c r="L477" s="231">
        <v>560.04999999999995</v>
      </c>
      <c r="M477" s="231">
        <v>0.67327000000000004</v>
      </c>
      <c r="N477" s="1"/>
      <c r="O477" s="1"/>
    </row>
    <row r="478" spans="1:15" ht="12.75" customHeight="1">
      <c r="A478" s="30">
        <v>468</v>
      </c>
      <c r="B478" s="217" t="s">
        <v>866</v>
      </c>
      <c r="C478" s="231">
        <v>510.7</v>
      </c>
      <c r="D478" s="232">
        <v>510.66666666666669</v>
      </c>
      <c r="E478" s="232">
        <v>505.88333333333333</v>
      </c>
      <c r="F478" s="232">
        <v>501.06666666666666</v>
      </c>
      <c r="G478" s="232">
        <v>496.2833333333333</v>
      </c>
      <c r="H478" s="232">
        <v>515.48333333333335</v>
      </c>
      <c r="I478" s="232">
        <v>520.26666666666677</v>
      </c>
      <c r="J478" s="232">
        <v>525.08333333333337</v>
      </c>
      <c r="K478" s="231">
        <v>515.45000000000005</v>
      </c>
      <c r="L478" s="231">
        <v>505.85</v>
      </c>
      <c r="M478" s="231">
        <v>3.1537500000000001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737.8</v>
      </c>
      <c r="D479" s="232">
        <v>740.46666666666658</v>
      </c>
      <c r="E479" s="232">
        <v>732.53333333333319</v>
      </c>
      <c r="F479" s="232">
        <v>727.26666666666665</v>
      </c>
      <c r="G479" s="232">
        <v>719.33333333333326</v>
      </c>
      <c r="H479" s="232">
        <v>745.73333333333312</v>
      </c>
      <c r="I479" s="232">
        <v>753.66666666666652</v>
      </c>
      <c r="J479" s="232">
        <v>758.93333333333305</v>
      </c>
      <c r="K479" s="231">
        <v>748.4</v>
      </c>
      <c r="L479" s="231">
        <v>735.2</v>
      </c>
      <c r="M479" s="231">
        <v>9.7949699999999993</v>
      </c>
      <c r="N479" s="1"/>
      <c r="O479" s="1"/>
    </row>
    <row r="480" spans="1:15" ht="12.75" customHeight="1">
      <c r="A480" s="30">
        <v>470</v>
      </c>
      <c r="B480" s="217" t="s">
        <v>499</v>
      </c>
      <c r="C480" s="231">
        <v>772.75</v>
      </c>
      <c r="D480" s="232">
        <v>775.81666666666661</v>
      </c>
      <c r="E480" s="232">
        <v>764.93333333333317</v>
      </c>
      <c r="F480" s="232">
        <v>757.11666666666656</v>
      </c>
      <c r="G480" s="232">
        <v>746.23333333333312</v>
      </c>
      <c r="H480" s="232">
        <v>783.63333333333321</v>
      </c>
      <c r="I480" s="232">
        <v>794.51666666666665</v>
      </c>
      <c r="J480" s="232">
        <v>802.33333333333326</v>
      </c>
      <c r="K480" s="231">
        <v>786.7</v>
      </c>
      <c r="L480" s="231">
        <v>768</v>
      </c>
      <c r="M480" s="231">
        <v>1.8585199999999999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7177.15</v>
      </c>
      <c r="D481" s="232">
        <v>7197.3833333333341</v>
      </c>
      <c r="E481" s="232">
        <v>7129.7666666666682</v>
      </c>
      <c r="F481" s="232">
        <v>7082.3833333333341</v>
      </c>
      <c r="G481" s="232">
        <v>7014.7666666666682</v>
      </c>
      <c r="H481" s="232">
        <v>7244.7666666666682</v>
      </c>
      <c r="I481" s="232">
        <v>7312.383333333335</v>
      </c>
      <c r="J481" s="232">
        <v>7359.7666666666682</v>
      </c>
      <c r="K481" s="231">
        <v>7265</v>
      </c>
      <c r="L481" s="231">
        <v>7150</v>
      </c>
      <c r="M481" s="231">
        <v>3.5329199999999998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81.25</v>
      </c>
      <c r="D482" s="232">
        <v>81.8</v>
      </c>
      <c r="E482" s="232">
        <v>80.099999999999994</v>
      </c>
      <c r="F482" s="232">
        <v>78.95</v>
      </c>
      <c r="G482" s="232">
        <v>77.25</v>
      </c>
      <c r="H482" s="232">
        <v>82.949999999999989</v>
      </c>
      <c r="I482" s="232">
        <v>84.65</v>
      </c>
      <c r="J482" s="232">
        <v>85.799999999999983</v>
      </c>
      <c r="K482" s="231">
        <v>83.5</v>
      </c>
      <c r="L482" s="231">
        <v>80.650000000000006</v>
      </c>
      <c r="M482" s="231">
        <v>257.50876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1568.7</v>
      </c>
      <c r="D483" s="232">
        <v>1574.3833333333332</v>
      </c>
      <c r="E483" s="232">
        <v>1553.9166666666665</v>
      </c>
      <c r="F483" s="232">
        <v>1539.1333333333332</v>
      </c>
      <c r="G483" s="232">
        <v>1518.6666666666665</v>
      </c>
      <c r="H483" s="232">
        <v>1589.1666666666665</v>
      </c>
      <c r="I483" s="232">
        <v>1609.6333333333332</v>
      </c>
      <c r="J483" s="232">
        <v>1624.4166666666665</v>
      </c>
      <c r="K483" s="231">
        <v>1594.85</v>
      </c>
      <c r="L483" s="231">
        <v>1559.6</v>
      </c>
      <c r="M483" s="231">
        <v>1.1858500000000001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821.95</v>
      </c>
      <c r="D484" s="242">
        <v>825.98333333333346</v>
      </c>
      <c r="E484" s="242">
        <v>814.8666666666669</v>
      </c>
      <c r="F484" s="242">
        <v>807.78333333333342</v>
      </c>
      <c r="G484" s="242">
        <v>796.66666666666686</v>
      </c>
      <c r="H484" s="242">
        <v>833.06666666666695</v>
      </c>
      <c r="I484" s="242">
        <v>844.18333333333351</v>
      </c>
      <c r="J484" s="241">
        <v>851.26666666666699</v>
      </c>
      <c r="K484" s="241">
        <v>837.1</v>
      </c>
      <c r="L484" s="241">
        <v>818.9</v>
      </c>
      <c r="M484" s="217">
        <v>8.06691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251.95</v>
      </c>
      <c r="D485" s="242">
        <v>252.55000000000004</v>
      </c>
      <c r="E485" s="242">
        <v>250.45000000000007</v>
      </c>
      <c r="F485" s="242">
        <v>248.95000000000005</v>
      </c>
      <c r="G485" s="242">
        <v>246.85000000000008</v>
      </c>
      <c r="H485" s="242">
        <v>254.05000000000007</v>
      </c>
      <c r="I485" s="242">
        <v>256.15000000000003</v>
      </c>
      <c r="J485" s="241">
        <v>257.65000000000009</v>
      </c>
      <c r="K485" s="241">
        <v>254.65</v>
      </c>
      <c r="L485" s="241">
        <v>251.05</v>
      </c>
      <c r="M485" s="217">
        <v>0.42125000000000001</v>
      </c>
      <c r="N485" s="1"/>
      <c r="O485" s="1"/>
    </row>
    <row r="486" spans="1:15" ht="12.75" customHeight="1">
      <c r="A486" s="30">
        <v>476</v>
      </c>
      <c r="B486" s="241" t="s">
        <v>500</v>
      </c>
      <c r="C486" s="231">
        <v>2799.9</v>
      </c>
      <c r="D486" s="232">
        <v>2827.75</v>
      </c>
      <c r="E486" s="232">
        <v>2757.2</v>
      </c>
      <c r="F486" s="232">
        <v>2714.5</v>
      </c>
      <c r="G486" s="232">
        <v>2643.95</v>
      </c>
      <c r="H486" s="232">
        <v>2870.45</v>
      </c>
      <c r="I486" s="232">
        <v>2941</v>
      </c>
      <c r="J486" s="232">
        <v>2983.7</v>
      </c>
      <c r="K486" s="231">
        <v>2898.3</v>
      </c>
      <c r="L486" s="231">
        <v>2785.05</v>
      </c>
      <c r="M486" s="231">
        <v>1.0037700000000001</v>
      </c>
      <c r="N486" s="1"/>
      <c r="O486" s="1"/>
    </row>
    <row r="487" spans="1:15" ht="12.75" customHeight="1">
      <c r="A487" s="30">
        <v>477</v>
      </c>
      <c r="B487" s="241" t="s">
        <v>501</v>
      </c>
      <c r="C487" s="242">
        <v>688.95</v>
      </c>
      <c r="D487" s="242">
        <v>691.9666666666667</v>
      </c>
      <c r="E487" s="242">
        <v>682.98333333333335</v>
      </c>
      <c r="F487" s="242">
        <v>677.01666666666665</v>
      </c>
      <c r="G487" s="242">
        <v>668.0333333333333</v>
      </c>
      <c r="H487" s="242">
        <v>697.93333333333339</v>
      </c>
      <c r="I487" s="242">
        <v>706.91666666666674</v>
      </c>
      <c r="J487" s="241">
        <v>712.88333333333344</v>
      </c>
      <c r="K487" s="241">
        <v>700.95</v>
      </c>
      <c r="L487" s="241">
        <v>686</v>
      </c>
      <c r="M487" s="217">
        <v>2.2153999999999998</v>
      </c>
      <c r="N487" s="1"/>
      <c r="O487" s="1"/>
    </row>
    <row r="488" spans="1:15" ht="12.75" customHeight="1">
      <c r="A488" s="30">
        <v>478</v>
      </c>
      <c r="B488" s="241" t="s">
        <v>502</v>
      </c>
      <c r="C488" s="231">
        <v>294.25</v>
      </c>
      <c r="D488" s="232">
        <v>295.58333333333331</v>
      </c>
      <c r="E488" s="232">
        <v>292.41666666666663</v>
      </c>
      <c r="F488" s="232">
        <v>290.58333333333331</v>
      </c>
      <c r="G488" s="232">
        <v>287.41666666666663</v>
      </c>
      <c r="H488" s="232">
        <v>297.41666666666663</v>
      </c>
      <c r="I488" s="232">
        <v>300.58333333333326</v>
      </c>
      <c r="J488" s="232">
        <v>302.41666666666663</v>
      </c>
      <c r="K488" s="231">
        <v>298.75</v>
      </c>
      <c r="L488" s="231">
        <v>293.75</v>
      </c>
      <c r="M488" s="231">
        <v>0.88576999999999995</v>
      </c>
      <c r="N488" s="1"/>
      <c r="O488" s="1"/>
    </row>
    <row r="489" spans="1:15" ht="12.75" customHeight="1">
      <c r="A489" s="30">
        <v>479</v>
      </c>
      <c r="B489" s="241" t="s">
        <v>503</v>
      </c>
      <c r="C489" s="242">
        <v>310.25</v>
      </c>
      <c r="D489" s="242">
        <v>310.53333333333336</v>
      </c>
      <c r="E489" s="232">
        <v>308.7166666666667</v>
      </c>
      <c r="F489" s="232">
        <v>307.18333333333334</v>
      </c>
      <c r="G489" s="232">
        <v>305.36666666666667</v>
      </c>
      <c r="H489" s="232">
        <v>312.06666666666672</v>
      </c>
      <c r="I489" s="232">
        <v>313.88333333333344</v>
      </c>
      <c r="J489" s="232">
        <v>315.41666666666674</v>
      </c>
      <c r="K489" s="231">
        <v>312.35000000000002</v>
      </c>
      <c r="L489" s="231">
        <v>309</v>
      </c>
      <c r="M489" s="231">
        <v>0.65203</v>
      </c>
      <c r="N489" s="1"/>
      <c r="O489" s="1"/>
    </row>
    <row r="490" spans="1:15" ht="12.75" customHeight="1">
      <c r="A490" s="30">
        <v>480</v>
      </c>
      <c r="B490" s="241" t="s">
        <v>504</v>
      </c>
      <c r="C490" s="231">
        <v>287.55</v>
      </c>
      <c r="D490" s="232">
        <v>288.75000000000006</v>
      </c>
      <c r="E490" s="232">
        <v>285.65000000000009</v>
      </c>
      <c r="F490" s="232">
        <v>283.75000000000006</v>
      </c>
      <c r="G490" s="232">
        <v>280.65000000000009</v>
      </c>
      <c r="H490" s="232">
        <v>290.65000000000009</v>
      </c>
      <c r="I490" s="232">
        <v>293.75000000000011</v>
      </c>
      <c r="J490" s="232">
        <v>295.65000000000009</v>
      </c>
      <c r="K490" s="231">
        <v>291.85000000000002</v>
      </c>
      <c r="L490" s="231">
        <v>286.85000000000002</v>
      </c>
      <c r="M490" s="231">
        <v>0.32401999999999997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1232.6500000000001</v>
      </c>
      <c r="D491" s="242">
        <v>1230.8500000000001</v>
      </c>
      <c r="E491" s="232">
        <v>1223.8000000000002</v>
      </c>
      <c r="F491" s="232">
        <v>1214.95</v>
      </c>
      <c r="G491" s="232">
        <v>1207.9000000000001</v>
      </c>
      <c r="H491" s="232">
        <v>1239.7000000000003</v>
      </c>
      <c r="I491" s="232">
        <v>1246.75</v>
      </c>
      <c r="J491" s="232">
        <v>1255.6000000000004</v>
      </c>
      <c r="K491" s="231">
        <v>1237.9000000000001</v>
      </c>
      <c r="L491" s="231">
        <v>1222</v>
      </c>
      <c r="M491" s="231">
        <v>11.722110000000001</v>
      </c>
      <c r="N491" s="1"/>
      <c r="O491" s="1"/>
    </row>
    <row r="492" spans="1:15" ht="12.75" customHeight="1">
      <c r="A492" s="30">
        <v>482</v>
      </c>
      <c r="B492" s="217" t="s">
        <v>867</v>
      </c>
      <c r="C492" s="231">
        <v>1220.55</v>
      </c>
      <c r="D492" s="232">
        <v>1236.5166666666667</v>
      </c>
      <c r="E492" s="232">
        <v>1199.0333333333333</v>
      </c>
      <c r="F492" s="232">
        <v>1177.5166666666667</v>
      </c>
      <c r="G492" s="232">
        <v>1140.0333333333333</v>
      </c>
      <c r="H492" s="232">
        <v>1258.0333333333333</v>
      </c>
      <c r="I492" s="232">
        <v>1295.5166666666664</v>
      </c>
      <c r="J492" s="232">
        <v>1317.0333333333333</v>
      </c>
      <c r="K492" s="231">
        <v>1274</v>
      </c>
      <c r="L492" s="231">
        <v>1215</v>
      </c>
      <c r="M492" s="231">
        <v>0.81559999999999999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330.9</v>
      </c>
      <c r="D493" s="242">
        <v>333.90000000000003</v>
      </c>
      <c r="E493" s="232">
        <v>327.05000000000007</v>
      </c>
      <c r="F493" s="232">
        <v>323.20000000000005</v>
      </c>
      <c r="G493" s="232">
        <v>316.35000000000008</v>
      </c>
      <c r="H493" s="232">
        <v>337.75000000000006</v>
      </c>
      <c r="I493" s="232">
        <v>344.60000000000008</v>
      </c>
      <c r="J493" s="232">
        <v>348.45000000000005</v>
      </c>
      <c r="K493" s="231">
        <v>340.75</v>
      </c>
      <c r="L493" s="231">
        <v>330.05</v>
      </c>
      <c r="M493" s="231">
        <v>190.53763000000001</v>
      </c>
      <c r="N493" s="1"/>
      <c r="O493" s="1"/>
    </row>
    <row r="494" spans="1:15" ht="12.75" customHeight="1">
      <c r="A494" s="30">
        <v>484</v>
      </c>
      <c r="B494" s="217" t="s">
        <v>835</v>
      </c>
      <c r="C494" s="231">
        <v>411.9</v>
      </c>
      <c r="D494" s="232">
        <v>409.59999999999997</v>
      </c>
      <c r="E494" s="232">
        <v>403.19999999999993</v>
      </c>
      <c r="F494" s="232">
        <v>394.49999999999994</v>
      </c>
      <c r="G494" s="232">
        <v>388.09999999999991</v>
      </c>
      <c r="H494" s="232">
        <v>418.29999999999995</v>
      </c>
      <c r="I494" s="232">
        <v>424.69999999999993</v>
      </c>
      <c r="J494" s="232">
        <v>433.4</v>
      </c>
      <c r="K494" s="231">
        <v>416</v>
      </c>
      <c r="L494" s="231">
        <v>400.9</v>
      </c>
      <c r="M494" s="231">
        <v>1.02922</v>
      </c>
      <c r="N494" s="1"/>
      <c r="O494" s="1"/>
    </row>
    <row r="495" spans="1:15" ht="12.75" customHeight="1">
      <c r="A495" s="30">
        <v>485</v>
      </c>
      <c r="B495" s="217" t="s">
        <v>505</v>
      </c>
      <c r="C495" s="242">
        <v>1960.75</v>
      </c>
      <c r="D495" s="242">
        <v>1966.8999999999999</v>
      </c>
      <c r="E495" s="232">
        <v>1948.8499999999997</v>
      </c>
      <c r="F495" s="232">
        <v>1936.9499999999998</v>
      </c>
      <c r="G495" s="232">
        <v>1918.8999999999996</v>
      </c>
      <c r="H495" s="232">
        <v>1978.7999999999997</v>
      </c>
      <c r="I495" s="232">
        <v>1996.85</v>
      </c>
      <c r="J495" s="232">
        <v>2008.7499999999998</v>
      </c>
      <c r="K495" s="231">
        <v>1984.95</v>
      </c>
      <c r="L495" s="231">
        <v>1955</v>
      </c>
      <c r="M495" s="231">
        <v>8.1379999999999994E-2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7.25</v>
      </c>
      <c r="D496" s="242">
        <v>7.3</v>
      </c>
      <c r="E496" s="232">
        <v>7.1499999999999995</v>
      </c>
      <c r="F496" s="232">
        <v>7.05</v>
      </c>
      <c r="G496" s="232">
        <v>6.8999999999999995</v>
      </c>
      <c r="H496" s="232">
        <v>7.3999999999999995</v>
      </c>
      <c r="I496" s="232">
        <v>7.55</v>
      </c>
      <c r="J496" s="232">
        <v>7.6499999999999995</v>
      </c>
      <c r="K496" s="231">
        <v>7.45</v>
      </c>
      <c r="L496" s="231">
        <v>7.2</v>
      </c>
      <c r="M496" s="231">
        <v>515.97026000000005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780.05</v>
      </c>
      <c r="D497" s="242">
        <v>783.01666666666677</v>
      </c>
      <c r="E497" s="232">
        <v>775.03333333333353</v>
      </c>
      <c r="F497" s="232">
        <v>770.01666666666677</v>
      </c>
      <c r="G497" s="232">
        <v>762.03333333333353</v>
      </c>
      <c r="H497" s="232">
        <v>788.03333333333353</v>
      </c>
      <c r="I497" s="232">
        <v>796.01666666666688</v>
      </c>
      <c r="J497" s="232">
        <v>801.03333333333353</v>
      </c>
      <c r="K497" s="231">
        <v>791</v>
      </c>
      <c r="L497" s="231">
        <v>778</v>
      </c>
      <c r="M497" s="231">
        <v>13.07972</v>
      </c>
      <c r="N497" s="1"/>
      <c r="O497" s="1"/>
    </row>
    <row r="498" spans="1:15" ht="12.75" customHeight="1">
      <c r="A498" s="30">
        <v>488</v>
      </c>
      <c r="B498" s="217" t="s">
        <v>506</v>
      </c>
      <c r="C498" s="242">
        <v>226.7</v>
      </c>
      <c r="D498" s="242">
        <v>226.81666666666669</v>
      </c>
      <c r="E498" s="232">
        <v>223.63333333333338</v>
      </c>
      <c r="F498" s="232">
        <v>220.56666666666669</v>
      </c>
      <c r="G498" s="232">
        <v>217.38333333333338</v>
      </c>
      <c r="H498" s="232">
        <v>229.88333333333338</v>
      </c>
      <c r="I498" s="232">
        <v>233.06666666666672</v>
      </c>
      <c r="J498" s="232">
        <v>236.13333333333338</v>
      </c>
      <c r="K498" s="231">
        <v>230</v>
      </c>
      <c r="L498" s="231">
        <v>223.75</v>
      </c>
      <c r="M498" s="231">
        <v>3.6615099999999998</v>
      </c>
      <c r="N498" s="1"/>
      <c r="O498" s="1"/>
    </row>
    <row r="499" spans="1:15" ht="12.75" customHeight="1">
      <c r="A499" s="30">
        <v>489</v>
      </c>
      <c r="B499" s="217" t="s">
        <v>507</v>
      </c>
      <c r="C499" s="242">
        <v>72.3</v>
      </c>
      <c r="D499" s="242">
        <v>72.416666666666671</v>
      </c>
      <c r="E499" s="232">
        <v>71.88333333333334</v>
      </c>
      <c r="F499" s="232">
        <v>71.466666666666669</v>
      </c>
      <c r="G499" s="232">
        <v>70.933333333333337</v>
      </c>
      <c r="H499" s="232">
        <v>72.833333333333343</v>
      </c>
      <c r="I499" s="232">
        <v>73.366666666666674</v>
      </c>
      <c r="J499" s="232">
        <v>73.783333333333346</v>
      </c>
      <c r="K499" s="231">
        <v>72.95</v>
      </c>
      <c r="L499" s="231">
        <v>72</v>
      </c>
      <c r="M499" s="231">
        <v>1.9447099999999999</v>
      </c>
      <c r="N499" s="1"/>
      <c r="O499" s="1"/>
    </row>
    <row r="500" spans="1:15" ht="12.75" customHeight="1">
      <c r="A500" s="30">
        <v>490</v>
      </c>
      <c r="B500" s="217" t="s">
        <v>508</v>
      </c>
      <c r="C500" s="242">
        <v>693.7</v>
      </c>
      <c r="D500" s="242">
        <v>695.23333333333323</v>
      </c>
      <c r="E500" s="232">
        <v>685.71666666666647</v>
      </c>
      <c r="F500" s="232">
        <v>677.73333333333323</v>
      </c>
      <c r="G500" s="232">
        <v>668.21666666666647</v>
      </c>
      <c r="H500" s="232">
        <v>703.21666666666647</v>
      </c>
      <c r="I500" s="232">
        <v>712.73333333333312</v>
      </c>
      <c r="J500" s="232">
        <v>720.71666666666647</v>
      </c>
      <c r="K500" s="231">
        <v>704.75</v>
      </c>
      <c r="L500" s="231">
        <v>687.25</v>
      </c>
      <c r="M500" s="231">
        <v>0.73243999999999998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1423.9</v>
      </c>
      <c r="D501" s="242">
        <v>1429.75</v>
      </c>
      <c r="E501" s="232">
        <v>1415.5</v>
      </c>
      <c r="F501" s="232">
        <v>1407.1</v>
      </c>
      <c r="G501" s="232">
        <v>1392.85</v>
      </c>
      <c r="H501" s="232">
        <v>1438.15</v>
      </c>
      <c r="I501" s="232">
        <v>1452.4</v>
      </c>
      <c r="J501" s="232">
        <v>1460.8000000000002</v>
      </c>
      <c r="K501" s="231">
        <v>1444</v>
      </c>
      <c r="L501" s="231">
        <v>1421.35</v>
      </c>
      <c r="M501" s="231">
        <v>0.34604000000000001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403.15</v>
      </c>
      <c r="D502" s="242">
        <v>403.2833333333333</v>
      </c>
      <c r="E502" s="232">
        <v>401.16666666666663</v>
      </c>
      <c r="F502" s="232">
        <v>399.18333333333334</v>
      </c>
      <c r="G502" s="232">
        <v>397.06666666666666</v>
      </c>
      <c r="H502" s="232">
        <v>405.26666666666659</v>
      </c>
      <c r="I502" s="232">
        <v>407.38333333333327</v>
      </c>
      <c r="J502" s="232">
        <v>409.36666666666656</v>
      </c>
      <c r="K502" s="231">
        <v>405.4</v>
      </c>
      <c r="L502" s="231">
        <v>401.3</v>
      </c>
      <c r="M502" s="231">
        <v>46.328069999999997</v>
      </c>
      <c r="N502" s="1"/>
      <c r="O502" s="1"/>
    </row>
    <row r="503" spans="1:15" ht="12.75" customHeight="1">
      <c r="A503" s="30">
        <v>493</v>
      </c>
      <c r="B503" s="217" t="s">
        <v>509</v>
      </c>
      <c r="C503" s="217">
        <v>217.4</v>
      </c>
      <c r="D503" s="242">
        <v>219.33333333333334</v>
      </c>
      <c r="E503" s="232">
        <v>215.06666666666669</v>
      </c>
      <c r="F503" s="232">
        <v>212.73333333333335</v>
      </c>
      <c r="G503" s="232">
        <v>208.4666666666667</v>
      </c>
      <c r="H503" s="232">
        <v>221.66666666666669</v>
      </c>
      <c r="I503" s="232">
        <v>225.93333333333334</v>
      </c>
      <c r="J503" s="232">
        <v>228.26666666666668</v>
      </c>
      <c r="K503" s="231">
        <v>223.6</v>
      </c>
      <c r="L503" s="231">
        <v>217</v>
      </c>
      <c r="M503" s="231">
        <v>4.5003399999999996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19.75</v>
      </c>
      <c r="D504" s="242">
        <v>19.849999999999998</v>
      </c>
      <c r="E504" s="232">
        <v>19.549999999999997</v>
      </c>
      <c r="F504" s="232">
        <v>19.349999999999998</v>
      </c>
      <c r="G504" s="232">
        <v>19.049999999999997</v>
      </c>
      <c r="H504" s="232">
        <v>20.049999999999997</v>
      </c>
      <c r="I504" s="232">
        <v>20.350000000000001</v>
      </c>
      <c r="J504" s="232">
        <v>20.549999999999997</v>
      </c>
      <c r="K504" s="231">
        <v>20.149999999999999</v>
      </c>
      <c r="L504" s="231">
        <v>19.649999999999999</v>
      </c>
      <c r="M504" s="231">
        <v>1323.0680299999999</v>
      </c>
      <c r="N504" s="1"/>
      <c r="O504" s="1"/>
    </row>
    <row r="505" spans="1:15" ht="12.75" customHeight="1">
      <c r="A505" s="30">
        <v>495</v>
      </c>
      <c r="B505" s="217" t="s">
        <v>836</v>
      </c>
      <c r="C505" s="217">
        <v>9005.7999999999993</v>
      </c>
      <c r="D505" s="242">
        <v>9012.8333333333339</v>
      </c>
      <c r="E505" s="232">
        <v>8936.9666666666672</v>
      </c>
      <c r="F505" s="232">
        <v>8868.1333333333332</v>
      </c>
      <c r="G505" s="232">
        <v>8792.2666666666664</v>
      </c>
      <c r="H505" s="232">
        <v>9081.6666666666679</v>
      </c>
      <c r="I505" s="232">
        <v>9157.5333333333328</v>
      </c>
      <c r="J505" s="232">
        <v>9226.3666666666686</v>
      </c>
      <c r="K505" s="231">
        <v>9088.7000000000007</v>
      </c>
      <c r="L505" s="231">
        <v>8944</v>
      </c>
      <c r="M505" s="231">
        <v>1.0619999999999999E-2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222.75</v>
      </c>
      <c r="D506" s="232">
        <v>223.78333333333333</v>
      </c>
      <c r="E506" s="232">
        <v>221.21666666666667</v>
      </c>
      <c r="F506" s="232">
        <v>219.68333333333334</v>
      </c>
      <c r="G506" s="232">
        <v>217.11666666666667</v>
      </c>
      <c r="H506" s="232">
        <v>225.31666666666666</v>
      </c>
      <c r="I506" s="232">
        <v>227.88333333333333</v>
      </c>
      <c r="J506" s="231">
        <v>229.41666666666666</v>
      </c>
      <c r="K506" s="231">
        <v>226.35</v>
      </c>
      <c r="L506" s="231">
        <v>222.25</v>
      </c>
      <c r="M506" s="217">
        <v>32.424610000000001</v>
      </c>
      <c r="N506" s="1"/>
      <c r="O506" s="1"/>
    </row>
    <row r="507" spans="1:15" ht="12.75" customHeight="1">
      <c r="A507" s="30">
        <v>497</v>
      </c>
      <c r="B507" s="217" t="s">
        <v>510</v>
      </c>
      <c r="C507" s="242">
        <v>218.4</v>
      </c>
      <c r="D507" s="232">
        <v>220.98333333333335</v>
      </c>
      <c r="E507" s="232">
        <v>214.51666666666671</v>
      </c>
      <c r="F507" s="232">
        <v>210.63333333333335</v>
      </c>
      <c r="G507" s="232">
        <v>204.16666666666671</v>
      </c>
      <c r="H507" s="232">
        <v>224.8666666666667</v>
      </c>
      <c r="I507" s="232">
        <v>231.33333333333334</v>
      </c>
      <c r="J507" s="231">
        <v>235.2166666666667</v>
      </c>
      <c r="K507" s="231">
        <v>227.45</v>
      </c>
      <c r="L507" s="231">
        <v>217.1</v>
      </c>
      <c r="M507" s="217">
        <v>14.122960000000001</v>
      </c>
      <c r="N507" s="1"/>
      <c r="O507" s="1"/>
    </row>
    <row r="508" spans="1:15" ht="12.75" customHeight="1">
      <c r="A508" s="30">
        <v>498</v>
      </c>
      <c r="B508" s="217" t="s">
        <v>809</v>
      </c>
      <c r="C508" s="217">
        <v>51.45</v>
      </c>
      <c r="D508" s="242">
        <v>51.416666666666664</v>
      </c>
      <c r="E508" s="232">
        <v>50.583333333333329</v>
      </c>
      <c r="F508" s="232">
        <v>49.716666666666661</v>
      </c>
      <c r="G508" s="232">
        <v>48.883333333333326</v>
      </c>
      <c r="H508" s="232">
        <v>52.283333333333331</v>
      </c>
      <c r="I508" s="232">
        <v>53.11666666666666</v>
      </c>
      <c r="J508" s="232">
        <v>53.983333333333334</v>
      </c>
      <c r="K508" s="231">
        <v>52.25</v>
      </c>
      <c r="L508" s="231">
        <v>50.55</v>
      </c>
      <c r="M508" s="231">
        <v>473.55757</v>
      </c>
      <c r="N508" s="1"/>
      <c r="O508" s="1"/>
    </row>
    <row r="509" spans="1:15" ht="12.75" customHeight="1">
      <c r="A509" s="30">
        <v>499</v>
      </c>
      <c r="B509" s="217" t="s">
        <v>800</v>
      </c>
      <c r="C509" s="217">
        <v>438.2</v>
      </c>
      <c r="D509" s="242">
        <v>438.16666666666669</v>
      </c>
      <c r="E509" s="232">
        <v>434.33333333333337</v>
      </c>
      <c r="F509" s="232">
        <v>430.4666666666667</v>
      </c>
      <c r="G509" s="232">
        <v>426.63333333333338</v>
      </c>
      <c r="H509" s="232">
        <v>442.03333333333336</v>
      </c>
      <c r="I509" s="232">
        <v>445.86666666666673</v>
      </c>
      <c r="J509" s="232">
        <v>449.73333333333335</v>
      </c>
      <c r="K509" s="231">
        <v>442</v>
      </c>
      <c r="L509" s="231">
        <v>434.3</v>
      </c>
      <c r="M509" s="231">
        <v>4.0729800000000003</v>
      </c>
      <c r="N509" s="1"/>
      <c r="O509" s="1"/>
    </row>
    <row r="510" spans="1:15" ht="12.75" customHeight="1">
      <c r="A510" s="265">
        <v>500</v>
      </c>
      <c r="B510" s="217" t="s">
        <v>511</v>
      </c>
      <c r="C510" s="242">
        <v>1446.1</v>
      </c>
      <c r="D510" s="232">
        <v>1450.6000000000001</v>
      </c>
      <c r="E510" s="232">
        <v>1430.5000000000002</v>
      </c>
      <c r="F510" s="232">
        <v>1414.9</v>
      </c>
      <c r="G510" s="232">
        <v>1394.8000000000002</v>
      </c>
      <c r="H510" s="232">
        <v>1466.2000000000003</v>
      </c>
      <c r="I510" s="232">
        <v>1486.3000000000002</v>
      </c>
      <c r="J510" s="231">
        <v>1501.9000000000003</v>
      </c>
      <c r="K510" s="231">
        <v>1470.7</v>
      </c>
      <c r="L510" s="231">
        <v>1435</v>
      </c>
      <c r="M510" s="217">
        <v>0.14369999999999999</v>
      </c>
      <c r="N510" s="1"/>
      <c r="O510" s="1"/>
    </row>
    <row r="511" spans="1:15" ht="12.75" customHeight="1">
      <c r="A511" s="217">
        <v>501</v>
      </c>
      <c r="B511" s="217" t="s">
        <v>512</v>
      </c>
      <c r="C511" s="217">
        <v>1398.7</v>
      </c>
      <c r="D511" s="242">
        <v>1408.7666666666667</v>
      </c>
      <c r="E511" s="232">
        <v>1380.9333333333334</v>
      </c>
      <c r="F511" s="232">
        <v>1363.1666666666667</v>
      </c>
      <c r="G511" s="232">
        <v>1335.3333333333335</v>
      </c>
      <c r="H511" s="232">
        <v>1426.5333333333333</v>
      </c>
      <c r="I511" s="232">
        <v>1454.3666666666668</v>
      </c>
      <c r="J511" s="232">
        <v>1472.1333333333332</v>
      </c>
      <c r="K511" s="231">
        <v>1436.6</v>
      </c>
      <c r="L511" s="231">
        <v>1391</v>
      </c>
      <c r="M511" s="231">
        <v>0.24782000000000001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ColWidth="17.332031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35" width="9.332031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77"/>
      <c r="B5" s="378"/>
      <c r="C5" s="377"/>
      <c r="D5" s="378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513</v>
      </c>
      <c r="B7" s="379" t="s">
        <v>514</v>
      </c>
      <c r="C7" s="378"/>
      <c r="D7" s="7">
        <f>Main!B10</f>
        <v>44949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2.8">
      <c r="A9" s="82" t="s">
        <v>515</v>
      </c>
      <c r="B9" s="83" t="s">
        <v>516</v>
      </c>
      <c r="C9" s="83" t="s">
        <v>517</v>
      </c>
      <c r="D9" s="83" t="s">
        <v>518</v>
      </c>
      <c r="E9" s="83" t="s">
        <v>519</v>
      </c>
      <c r="F9" s="83" t="s">
        <v>520</v>
      </c>
      <c r="G9" s="83" t="s">
        <v>521</v>
      </c>
      <c r="H9" s="83" t="s">
        <v>522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44946</v>
      </c>
      <c r="B10" s="29">
        <v>543346</v>
      </c>
      <c r="C10" s="28" t="s">
        <v>1024</v>
      </c>
      <c r="D10" s="28" t="s">
        <v>1062</v>
      </c>
      <c r="E10" s="28" t="s">
        <v>524</v>
      </c>
      <c r="F10" s="85">
        <v>130000</v>
      </c>
      <c r="G10" s="29">
        <v>51.37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44946</v>
      </c>
      <c r="B11" s="29">
        <v>539528</v>
      </c>
      <c r="C11" s="28" t="s">
        <v>1063</v>
      </c>
      <c r="D11" s="28" t="s">
        <v>1064</v>
      </c>
      <c r="E11" s="28" t="s">
        <v>524</v>
      </c>
      <c r="F11" s="85">
        <v>100000</v>
      </c>
      <c r="G11" s="29">
        <v>27.55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44946</v>
      </c>
      <c r="B12" s="29">
        <v>539528</v>
      </c>
      <c r="C12" s="28" t="s">
        <v>1063</v>
      </c>
      <c r="D12" s="28" t="s">
        <v>1065</v>
      </c>
      <c r="E12" s="28" t="s">
        <v>523</v>
      </c>
      <c r="F12" s="85">
        <v>100000</v>
      </c>
      <c r="G12" s="29">
        <v>27.55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44946</v>
      </c>
      <c r="B13" s="29">
        <v>539277</v>
      </c>
      <c r="C13" s="28" t="s">
        <v>1025</v>
      </c>
      <c r="D13" s="28" t="s">
        <v>1002</v>
      </c>
      <c r="E13" s="28" t="s">
        <v>524</v>
      </c>
      <c r="F13" s="85">
        <v>10654857</v>
      </c>
      <c r="G13" s="29">
        <v>1.67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44946</v>
      </c>
      <c r="B14" s="29">
        <v>539277</v>
      </c>
      <c r="C14" s="28" t="s">
        <v>1025</v>
      </c>
      <c r="D14" s="28" t="s">
        <v>1002</v>
      </c>
      <c r="E14" s="28" t="s">
        <v>523</v>
      </c>
      <c r="F14" s="85">
        <v>10094857</v>
      </c>
      <c r="G14" s="29">
        <v>1.58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44946</v>
      </c>
      <c r="B15" s="29">
        <v>543443</v>
      </c>
      <c r="C15" s="28" t="s">
        <v>1066</v>
      </c>
      <c r="D15" s="28" t="s">
        <v>1067</v>
      </c>
      <c r="E15" s="28" t="s">
        <v>523</v>
      </c>
      <c r="F15" s="85">
        <v>20000</v>
      </c>
      <c r="G15" s="29">
        <v>42.22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44946</v>
      </c>
      <c r="B16" s="29">
        <v>539946</v>
      </c>
      <c r="C16" s="28" t="s">
        <v>1068</v>
      </c>
      <c r="D16" s="28" t="s">
        <v>1069</v>
      </c>
      <c r="E16" s="28" t="s">
        <v>524</v>
      </c>
      <c r="F16" s="85">
        <v>9754</v>
      </c>
      <c r="G16" s="29">
        <v>49.9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44946</v>
      </c>
      <c r="B17" s="29">
        <v>543209</v>
      </c>
      <c r="C17" s="28" t="s">
        <v>1070</v>
      </c>
      <c r="D17" s="28" t="s">
        <v>1071</v>
      </c>
      <c r="E17" s="28" t="s">
        <v>524</v>
      </c>
      <c r="F17" s="85">
        <v>12000</v>
      </c>
      <c r="G17" s="29">
        <v>39.9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44946</v>
      </c>
      <c r="B18" s="29">
        <v>543439</v>
      </c>
      <c r="C18" s="28" t="s">
        <v>1026</v>
      </c>
      <c r="D18" s="28" t="s">
        <v>1072</v>
      </c>
      <c r="E18" s="28" t="s">
        <v>523</v>
      </c>
      <c r="F18" s="85">
        <v>20000</v>
      </c>
      <c r="G18" s="29">
        <v>33.35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44946</v>
      </c>
      <c r="B19" s="29">
        <v>543439</v>
      </c>
      <c r="C19" s="28" t="s">
        <v>1026</v>
      </c>
      <c r="D19" s="28" t="s">
        <v>1027</v>
      </c>
      <c r="E19" s="28" t="s">
        <v>524</v>
      </c>
      <c r="F19" s="85">
        <v>100000</v>
      </c>
      <c r="G19" s="29">
        <v>33.35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44946</v>
      </c>
      <c r="B20" s="29">
        <v>543439</v>
      </c>
      <c r="C20" s="28" t="s">
        <v>1026</v>
      </c>
      <c r="D20" s="28" t="s">
        <v>1073</v>
      </c>
      <c r="E20" s="28" t="s">
        <v>523</v>
      </c>
      <c r="F20" s="85">
        <v>20000</v>
      </c>
      <c r="G20" s="29">
        <v>33.35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44946</v>
      </c>
      <c r="B21" s="29">
        <v>543439</v>
      </c>
      <c r="C21" s="28" t="s">
        <v>1026</v>
      </c>
      <c r="D21" s="28" t="s">
        <v>870</v>
      </c>
      <c r="E21" s="28" t="s">
        <v>523</v>
      </c>
      <c r="F21" s="85">
        <v>52000</v>
      </c>
      <c r="G21" s="29">
        <v>33.35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44946</v>
      </c>
      <c r="B22" s="29">
        <v>543439</v>
      </c>
      <c r="C22" s="28" t="s">
        <v>1026</v>
      </c>
      <c r="D22" s="28" t="s">
        <v>870</v>
      </c>
      <c r="E22" s="28" t="s">
        <v>524</v>
      </c>
      <c r="F22" s="85">
        <v>48000</v>
      </c>
      <c r="G22" s="29">
        <v>33.35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44946</v>
      </c>
      <c r="B23" s="29">
        <v>539304</v>
      </c>
      <c r="C23" s="28" t="s">
        <v>1074</v>
      </c>
      <c r="D23" s="28" t="s">
        <v>1075</v>
      </c>
      <c r="E23" s="28" t="s">
        <v>524</v>
      </c>
      <c r="F23" s="85">
        <v>122768</v>
      </c>
      <c r="G23" s="29">
        <v>57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44946</v>
      </c>
      <c r="B24" s="29">
        <v>543621</v>
      </c>
      <c r="C24" s="28" t="s">
        <v>1076</v>
      </c>
      <c r="D24" s="28" t="s">
        <v>1077</v>
      </c>
      <c r="E24" s="28" t="s">
        <v>524</v>
      </c>
      <c r="F24" s="85">
        <v>100000</v>
      </c>
      <c r="G24" s="29">
        <v>55.08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44946</v>
      </c>
      <c r="B25" s="29">
        <v>526546</v>
      </c>
      <c r="C25" s="28" t="s">
        <v>1078</v>
      </c>
      <c r="D25" s="28" t="s">
        <v>1079</v>
      </c>
      <c r="E25" s="28" t="s">
        <v>523</v>
      </c>
      <c r="F25" s="85">
        <v>40000</v>
      </c>
      <c r="G25" s="29">
        <v>42.8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44946</v>
      </c>
      <c r="B26" s="29">
        <v>540681</v>
      </c>
      <c r="C26" s="28" t="s">
        <v>1080</v>
      </c>
      <c r="D26" s="28" t="s">
        <v>1081</v>
      </c>
      <c r="E26" s="28" t="s">
        <v>523</v>
      </c>
      <c r="F26" s="85">
        <v>100000</v>
      </c>
      <c r="G26" s="29">
        <v>17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44946</v>
      </c>
      <c r="B27" s="29">
        <v>522231</v>
      </c>
      <c r="C27" s="28" t="s">
        <v>1082</v>
      </c>
      <c r="D27" s="28" t="s">
        <v>1083</v>
      </c>
      <c r="E27" s="28" t="s">
        <v>523</v>
      </c>
      <c r="F27" s="85">
        <v>25422</v>
      </c>
      <c r="G27" s="29">
        <v>48.78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44946</v>
      </c>
      <c r="B28" s="29">
        <v>522231</v>
      </c>
      <c r="C28" s="28" t="s">
        <v>1082</v>
      </c>
      <c r="D28" s="28" t="s">
        <v>1083</v>
      </c>
      <c r="E28" s="28" t="s">
        <v>524</v>
      </c>
      <c r="F28" s="85">
        <v>25422</v>
      </c>
      <c r="G28" s="29">
        <v>47.9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44946</v>
      </c>
      <c r="B29" s="29">
        <v>531237</v>
      </c>
      <c r="C29" s="28" t="s">
        <v>1029</v>
      </c>
      <c r="D29" s="28" t="s">
        <v>1030</v>
      </c>
      <c r="E29" s="28" t="s">
        <v>523</v>
      </c>
      <c r="F29" s="85">
        <v>20000</v>
      </c>
      <c r="G29" s="29">
        <v>39.85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44946</v>
      </c>
      <c r="B30" s="29">
        <v>543521</v>
      </c>
      <c r="C30" s="28" t="s">
        <v>1031</v>
      </c>
      <c r="D30" s="28" t="s">
        <v>1084</v>
      </c>
      <c r="E30" s="28" t="s">
        <v>523</v>
      </c>
      <c r="F30" s="85">
        <v>200000</v>
      </c>
      <c r="G30" s="29">
        <v>8.1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44946</v>
      </c>
      <c r="B31" s="29">
        <v>543521</v>
      </c>
      <c r="C31" s="28" t="s">
        <v>1031</v>
      </c>
      <c r="D31" s="28" t="s">
        <v>1085</v>
      </c>
      <c r="E31" s="28" t="s">
        <v>524</v>
      </c>
      <c r="F31" s="85">
        <v>90000</v>
      </c>
      <c r="G31" s="29">
        <v>8.26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44946</v>
      </c>
      <c r="B32" s="29">
        <v>543521</v>
      </c>
      <c r="C32" s="28" t="s">
        <v>1031</v>
      </c>
      <c r="D32" s="28" t="s">
        <v>1085</v>
      </c>
      <c r="E32" s="28" t="s">
        <v>523</v>
      </c>
      <c r="F32" s="85">
        <v>100000</v>
      </c>
      <c r="G32" s="29">
        <v>8.1199999999999992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44946</v>
      </c>
      <c r="B33" s="29">
        <v>543521</v>
      </c>
      <c r="C33" s="28" t="s">
        <v>1031</v>
      </c>
      <c r="D33" s="28" t="s">
        <v>1032</v>
      </c>
      <c r="E33" s="28" t="s">
        <v>524</v>
      </c>
      <c r="F33" s="85">
        <v>360000</v>
      </c>
      <c r="G33" s="29">
        <v>8.09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44946</v>
      </c>
      <c r="B34" s="29">
        <v>530077</v>
      </c>
      <c r="C34" s="28" t="s">
        <v>1033</v>
      </c>
      <c r="D34" s="28" t="s">
        <v>1034</v>
      </c>
      <c r="E34" s="28" t="s">
        <v>523</v>
      </c>
      <c r="F34" s="85">
        <v>60000</v>
      </c>
      <c r="G34" s="29">
        <v>111.14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44946</v>
      </c>
      <c r="B35" s="29">
        <v>543709</v>
      </c>
      <c r="C35" s="28" t="s">
        <v>1001</v>
      </c>
      <c r="D35" s="28" t="s">
        <v>1086</v>
      </c>
      <c r="E35" s="28" t="s">
        <v>524</v>
      </c>
      <c r="F35" s="85">
        <v>36000</v>
      </c>
      <c r="G35" s="29">
        <v>149.22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44946</v>
      </c>
      <c r="B36" s="29">
        <v>543709</v>
      </c>
      <c r="C36" s="28" t="s">
        <v>1001</v>
      </c>
      <c r="D36" s="28" t="s">
        <v>1086</v>
      </c>
      <c r="E36" s="28" t="s">
        <v>523</v>
      </c>
      <c r="F36" s="85">
        <v>56000</v>
      </c>
      <c r="G36" s="29">
        <v>141.1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44946</v>
      </c>
      <c r="B37" s="29">
        <v>543709</v>
      </c>
      <c r="C37" s="28" t="s">
        <v>1001</v>
      </c>
      <c r="D37" s="28" t="s">
        <v>870</v>
      </c>
      <c r="E37" s="28" t="s">
        <v>523</v>
      </c>
      <c r="F37" s="85">
        <v>8000</v>
      </c>
      <c r="G37" s="29">
        <v>141.55000000000001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44946</v>
      </c>
      <c r="B38" s="29">
        <v>543709</v>
      </c>
      <c r="C38" s="28" t="s">
        <v>1001</v>
      </c>
      <c r="D38" s="28" t="s">
        <v>870</v>
      </c>
      <c r="E38" s="28" t="s">
        <v>524</v>
      </c>
      <c r="F38" s="85">
        <v>52000</v>
      </c>
      <c r="G38" s="29">
        <v>141.1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44946</v>
      </c>
      <c r="B39" s="29">
        <v>540936</v>
      </c>
      <c r="C39" s="28" t="s">
        <v>998</v>
      </c>
      <c r="D39" s="28" t="s">
        <v>999</v>
      </c>
      <c r="E39" s="28" t="s">
        <v>523</v>
      </c>
      <c r="F39" s="85">
        <v>171905</v>
      </c>
      <c r="G39" s="29">
        <v>22.09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44946</v>
      </c>
      <c r="B40" s="29">
        <v>540936</v>
      </c>
      <c r="C40" s="28" t="s">
        <v>998</v>
      </c>
      <c r="D40" s="28" t="s">
        <v>999</v>
      </c>
      <c r="E40" s="28" t="s">
        <v>524</v>
      </c>
      <c r="F40" s="85">
        <v>189022</v>
      </c>
      <c r="G40" s="29">
        <v>22.2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44946</v>
      </c>
      <c r="B41" s="29">
        <v>540936</v>
      </c>
      <c r="C41" s="28" t="s">
        <v>998</v>
      </c>
      <c r="D41" s="28" t="s">
        <v>1087</v>
      </c>
      <c r="E41" s="28" t="s">
        <v>524</v>
      </c>
      <c r="F41" s="85">
        <v>54686</v>
      </c>
      <c r="G41" s="29">
        <v>22.15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44946</v>
      </c>
      <c r="B42" s="29">
        <v>540266</v>
      </c>
      <c r="C42" s="28" t="s">
        <v>1088</v>
      </c>
      <c r="D42" s="28" t="s">
        <v>1089</v>
      </c>
      <c r="E42" s="28" t="s">
        <v>524</v>
      </c>
      <c r="F42" s="85">
        <v>28811</v>
      </c>
      <c r="G42" s="29">
        <v>33.83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44946</v>
      </c>
      <c r="B43" s="29">
        <v>530663</v>
      </c>
      <c r="C43" s="28" t="s">
        <v>1090</v>
      </c>
      <c r="D43" s="28" t="s">
        <v>1091</v>
      </c>
      <c r="E43" s="28" t="s">
        <v>523</v>
      </c>
      <c r="F43" s="85">
        <v>290388</v>
      </c>
      <c r="G43" s="29">
        <v>1.44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44946</v>
      </c>
      <c r="B44" s="29">
        <v>531737</v>
      </c>
      <c r="C44" s="28" t="s">
        <v>1092</v>
      </c>
      <c r="D44" s="28" t="s">
        <v>870</v>
      </c>
      <c r="E44" s="28" t="s">
        <v>524</v>
      </c>
      <c r="F44" s="85">
        <v>206270</v>
      </c>
      <c r="G44" s="29">
        <v>1.43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44946</v>
      </c>
      <c r="B45" s="29">
        <v>541337</v>
      </c>
      <c r="C45" s="28" t="s">
        <v>988</v>
      </c>
      <c r="D45" s="28" t="s">
        <v>1093</v>
      </c>
      <c r="E45" s="28" t="s">
        <v>523</v>
      </c>
      <c r="F45" s="85">
        <v>102000</v>
      </c>
      <c r="G45" s="29">
        <v>8.74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44946</v>
      </c>
      <c r="B46" s="29">
        <v>541337</v>
      </c>
      <c r="C46" s="28" t="s">
        <v>988</v>
      </c>
      <c r="D46" s="28" t="s">
        <v>1094</v>
      </c>
      <c r="E46" s="28" t="s">
        <v>524</v>
      </c>
      <c r="F46" s="85">
        <v>54000</v>
      </c>
      <c r="G46" s="29">
        <v>8.74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44946</v>
      </c>
      <c r="B47" s="29">
        <v>543264</v>
      </c>
      <c r="C47" s="28" t="s">
        <v>1095</v>
      </c>
      <c r="D47" s="28" t="s">
        <v>914</v>
      </c>
      <c r="E47" s="28" t="s">
        <v>524</v>
      </c>
      <c r="F47" s="85">
        <v>37265</v>
      </c>
      <c r="G47" s="29">
        <v>370.53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44946</v>
      </c>
      <c r="B48" s="29">
        <v>543264</v>
      </c>
      <c r="C48" s="28" t="s">
        <v>1095</v>
      </c>
      <c r="D48" s="28" t="s">
        <v>914</v>
      </c>
      <c r="E48" s="28" t="s">
        <v>523</v>
      </c>
      <c r="F48" s="85">
        <v>59362</v>
      </c>
      <c r="G48" s="29">
        <v>371.95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44946</v>
      </c>
      <c r="B49" s="29">
        <v>543264</v>
      </c>
      <c r="C49" s="28" t="s">
        <v>1095</v>
      </c>
      <c r="D49" s="28" t="s">
        <v>1096</v>
      </c>
      <c r="E49" s="28" t="s">
        <v>524</v>
      </c>
      <c r="F49" s="85">
        <v>62156</v>
      </c>
      <c r="G49" s="29">
        <v>371.63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44946</v>
      </c>
      <c r="B50" s="29">
        <v>543264</v>
      </c>
      <c r="C50" s="28" t="s">
        <v>1095</v>
      </c>
      <c r="D50" s="28" t="s">
        <v>1096</v>
      </c>
      <c r="E50" s="28" t="s">
        <v>523</v>
      </c>
      <c r="F50" s="85">
        <v>72824</v>
      </c>
      <c r="G50" s="29">
        <v>372.2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44946</v>
      </c>
      <c r="B51" s="29">
        <v>512217</v>
      </c>
      <c r="C51" s="28" t="s">
        <v>1037</v>
      </c>
      <c r="D51" s="28" t="s">
        <v>1038</v>
      </c>
      <c r="E51" s="28" t="s">
        <v>524</v>
      </c>
      <c r="F51" s="85">
        <v>60000</v>
      </c>
      <c r="G51" s="29">
        <v>37.799999999999997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44946</v>
      </c>
      <c r="B52" s="29">
        <v>543171</v>
      </c>
      <c r="C52" s="28" t="s">
        <v>981</v>
      </c>
      <c r="D52" s="28" t="s">
        <v>1097</v>
      </c>
      <c r="E52" s="28" t="s">
        <v>523</v>
      </c>
      <c r="F52" s="85">
        <v>17582</v>
      </c>
      <c r="G52" s="29">
        <v>66.25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44946</v>
      </c>
      <c r="B53" s="29">
        <v>543171</v>
      </c>
      <c r="C53" s="28" t="s">
        <v>981</v>
      </c>
      <c r="D53" s="28" t="s">
        <v>1097</v>
      </c>
      <c r="E53" s="28" t="s">
        <v>524</v>
      </c>
      <c r="F53" s="85">
        <v>117533</v>
      </c>
      <c r="G53" s="29">
        <v>66.790000000000006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44946</v>
      </c>
      <c r="B54" s="29">
        <v>543171</v>
      </c>
      <c r="C54" s="28" t="s">
        <v>981</v>
      </c>
      <c r="D54" s="28" t="s">
        <v>1016</v>
      </c>
      <c r="E54" s="28" t="s">
        <v>523</v>
      </c>
      <c r="F54" s="85">
        <v>15059</v>
      </c>
      <c r="G54" s="29">
        <v>66.47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44946</v>
      </c>
      <c r="B55" s="29">
        <v>543171</v>
      </c>
      <c r="C55" s="28" t="s">
        <v>981</v>
      </c>
      <c r="D55" s="28" t="s">
        <v>1016</v>
      </c>
      <c r="E55" s="28" t="s">
        <v>524</v>
      </c>
      <c r="F55" s="85">
        <v>56950</v>
      </c>
      <c r="G55" s="29">
        <v>66.430000000000007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44946</v>
      </c>
      <c r="B56" s="29">
        <v>543366</v>
      </c>
      <c r="C56" s="28" t="s">
        <v>1017</v>
      </c>
      <c r="D56" s="28" t="s">
        <v>1098</v>
      </c>
      <c r="E56" s="28" t="s">
        <v>523</v>
      </c>
      <c r="F56" s="85">
        <v>4800</v>
      </c>
      <c r="G56" s="29">
        <v>80.34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44946</v>
      </c>
      <c r="B57" s="29">
        <v>540079</v>
      </c>
      <c r="C57" s="28" t="s">
        <v>1099</v>
      </c>
      <c r="D57" s="28" t="s">
        <v>1100</v>
      </c>
      <c r="E57" s="28" t="s">
        <v>524</v>
      </c>
      <c r="F57" s="85">
        <v>18000</v>
      </c>
      <c r="G57" s="29">
        <v>44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44946</v>
      </c>
      <c r="B58" s="29">
        <v>540079</v>
      </c>
      <c r="C58" s="28" t="s">
        <v>1099</v>
      </c>
      <c r="D58" s="28" t="s">
        <v>1101</v>
      </c>
      <c r="E58" s="28" t="s">
        <v>523</v>
      </c>
      <c r="F58" s="85">
        <v>108000</v>
      </c>
      <c r="G58" s="29">
        <v>43.17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44946</v>
      </c>
      <c r="B59" s="29">
        <v>540079</v>
      </c>
      <c r="C59" s="28" t="s">
        <v>1099</v>
      </c>
      <c r="D59" s="28" t="s">
        <v>1102</v>
      </c>
      <c r="E59" s="28" t="s">
        <v>524</v>
      </c>
      <c r="F59" s="85">
        <v>90000</v>
      </c>
      <c r="G59" s="29">
        <v>43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44946</v>
      </c>
      <c r="B60" s="29">
        <v>543274</v>
      </c>
      <c r="C60" s="28" t="s">
        <v>1103</v>
      </c>
      <c r="D60" s="28" t="s">
        <v>1104</v>
      </c>
      <c r="E60" s="28" t="s">
        <v>524</v>
      </c>
      <c r="F60" s="85">
        <v>125550</v>
      </c>
      <c r="G60" s="29">
        <v>16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44946</v>
      </c>
      <c r="B61" s="29">
        <v>543745</v>
      </c>
      <c r="C61" s="28" t="s">
        <v>1105</v>
      </c>
      <c r="D61" s="28" t="s">
        <v>1106</v>
      </c>
      <c r="E61" s="28" t="s">
        <v>524</v>
      </c>
      <c r="F61" s="85">
        <v>120000</v>
      </c>
      <c r="G61" s="29">
        <v>17.8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44946</v>
      </c>
      <c r="B62" s="29">
        <v>543745</v>
      </c>
      <c r="C62" s="28" t="s">
        <v>1105</v>
      </c>
      <c r="D62" s="28" t="s">
        <v>1107</v>
      </c>
      <c r="E62" s="28" t="s">
        <v>524</v>
      </c>
      <c r="F62" s="85">
        <v>120000</v>
      </c>
      <c r="G62" s="29">
        <v>17.55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44946</v>
      </c>
      <c r="B63" s="29">
        <v>543745</v>
      </c>
      <c r="C63" s="28" t="s">
        <v>1105</v>
      </c>
      <c r="D63" s="28" t="s">
        <v>1108</v>
      </c>
      <c r="E63" s="28" t="s">
        <v>524</v>
      </c>
      <c r="F63" s="85">
        <v>192000</v>
      </c>
      <c r="G63" s="29">
        <v>18.46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44946</v>
      </c>
      <c r="B64" s="29">
        <v>543745</v>
      </c>
      <c r="C64" s="28" t="s">
        <v>1105</v>
      </c>
      <c r="D64" s="28" t="s">
        <v>870</v>
      </c>
      <c r="E64" s="28" t="s">
        <v>523</v>
      </c>
      <c r="F64" s="85">
        <v>498000</v>
      </c>
      <c r="G64" s="29">
        <v>17.55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44946</v>
      </c>
      <c r="B65" s="29">
        <v>543745</v>
      </c>
      <c r="C65" s="28" t="s">
        <v>1105</v>
      </c>
      <c r="D65" s="28" t="s">
        <v>870</v>
      </c>
      <c r="E65" s="28" t="s">
        <v>524</v>
      </c>
      <c r="F65" s="85">
        <v>162000</v>
      </c>
      <c r="G65" s="29">
        <v>18.440000000000001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44946</v>
      </c>
      <c r="B66" s="29">
        <v>539278</v>
      </c>
      <c r="C66" s="28" t="s">
        <v>1018</v>
      </c>
      <c r="D66" s="28" t="s">
        <v>959</v>
      </c>
      <c r="E66" s="28" t="s">
        <v>523</v>
      </c>
      <c r="F66" s="85">
        <v>171728</v>
      </c>
      <c r="G66" s="29">
        <v>6.68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44946</v>
      </c>
      <c r="B67" s="29">
        <v>539278</v>
      </c>
      <c r="C67" s="28" t="s">
        <v>1018</v>
      </c>
      <c r="D67" s="28" t="s">
        <v>959</v>
      </c>
      <c r="E67" s="28" t="s">
        <v>524</v>
      </c>
      <c r="F67" s="85">
        <v>127707</v>
      </c>
      <c r="G67" s="29">
        <v>6.68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44946</v>
      </c>
      <c r="B68" s="29">
        <v>539278</v>
      </c>
      <c r="C68" s="28" t="s">
        <v>1018</v>
      </c>
      <c r="D68" s="28" t="s">
        <v>1035</v>
      </c>
      <c r="E68" s="28" t="s">
        <v>523</v>
      </c>
      <c r="F68" s="85">
        <v>222883</v>
      </c>
      <c r="G68" s="29">
        <v>6.68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44946</v>
      </c>
      <c r="B69" s="29">
        <v>539278</v>
      </c>
      <c r="C69" s="28" t="s">
        <v>1018</v>
      </c>
      <c r="D69" s="28" t="s">
        <v>1035</v>
      </c>
      <c r="E69" s="28" t="s">
        <v>524</v>
      </c>
      <c r="F69" s="85">
        <v>222883</v>
      </c>
      <c r="G69" s="29">
        <v>6.68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44946</v>
      </c>
      <c r="B70" s="29">
        <v>521005</v>
      </c>
      <c r="C70" s="28" t="s">
        <v>1039</v>
      </c>
      <c r="D70" s="28" t="s">
        <v>959</v>
      </c>
      <c r="E70" s="28" t="s">
        <v>523</v>
      </c>
      <c r="F70" s="85">
        <v>22959</v>
      </c>
      <c r="G70" s="29">
        <v>33.4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44946</v>
      </c>
      <c r="B71" s="29">
        <v>521005</v>
      </c>
      <c r="C71" s="28" t="s">
        <v>1039</v>
      </c>
      <c r="D71" s="28" t="s">
        <v>959</v>
      </c>
      <c r="E71" s="28" t="s">
        <v>524</v>
      </c>
      <c r="F71" s="85">
        <v>25580</v>
      </c>
      <c r="G71" s="29">
        <v>33.89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44946</v>
      </c>
      <c r="B72" s="29">
        <v>521005</v>
      </c>
      <c r="C72" s="28" t="s">
        <v>1039</v>
      </c>
      <c r="D72" s="28" t="s">
        <v>1109</v>
      </c>
      <c r="E72" s="28" t="s">
        <v>523</v>
      </c>
      <c r="F72" s="85">
        <v>13657</v>
      </c>
      <c r="G72" s="29">
        <v>34.85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44946</v>
      </c>
      <c r="B73" s="29">
        <v>521005</v>
      </c>
      <c r="C73" s="28" t="s">
        <v>1039</v>
      </c>
      <c r="D73" s="28" t="s">
        <v>1109</v>
      </c>
      <c r="E73" s="28" t="s">
        <v>524</v>
      </c>
      <c r="F73" s="85">
        <v>13657</v>
      </c>
      <c r="G73" s="29">
        <v>34.61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44946</v>
      </c>
      <c r="B74" s="29">
        <v>521005</v>
      </c>
      <c r="C74" s="28" t="s">
        <v>1039</v>
      </c>
      <c r="D74" s="28" t="s">
        <v>1110</v>
      </c>
      <c r="E74" s="28" t="s">
        <v>524</v>
      </c>
      <c r="F74" s="85">
        <v>14046</v>
      </c>
      <c r="G74" s="29">
        <v>33.4</v>
      </c>
      <c r="H74" s="29" t="s">
        <v>302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44946</v>
      </c>
      <c r="B75" s="29">
        <v>521005</v>
      </c>
      <c r="C75" s="28" t="s">
        <v>1039</v>
      </c>
      <c r="D75" s="28" t="s">
        <v>1110</v>
      </c>
      <c r="E75" s="28" t="s">
        <v>523</v>
      </c>
      <c r="F75" s="85">
        <v>13406</v>
      </c>
      <c r="G75" s="29">
        <v>34.630000000000003</v>
      </c>
      <c r="H75" s="29" t="s">
        <v>302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44946</v>
      </c>
      <c r="B76" s="29">
        <v>521005</v>
      </c>
      <c r="C76" s="28" t="s">
        <v>1039</v>
      </c>
      <c r="D76" s="28" t="s">
        <v>1111</v>
      </c>
      <c r="E76" s="28" t="s">
        <v>523</v>
      </c>
      <c r="F76" s="85">
        <v>20000</v>
      </c>
      <c r="G76" s="29">
        <v>33.4</v>
      </c>
      <c r="H76" s="29" t="s">
        <v>302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44946</v>
      </c>
      <c r="B77" s="29">
        <v>539040</v>
      </c>
      <c r="C77" s="28" t="s">
        <v>1112</v>
      </c>
      <c r="D77" s="28" t="s">
        <v>1003</v>
      </c>
      <c r="E77" s="28" t="s">
        <v>524</v>
      </c>
      <c r="F77" s="85">
        <v>29901</v>
      </c>
      <c r="G77" s="29">
        <v>22.5</v>
      </c>
      <c r="H77" s="29" t="s">
        <v>302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44946</v>
      </c>
      <c r="B78" s="29">
        <v>539040</v>
      </c>
      <c r="C78" s="28" t="s">
        <v>1112</v>
      </c>
      <c r="D78" s="28" t="s">
        <v>1036</v>
      </c>
      <c r="E78" s="28" t="s">
        <v>523</v>
      </c>
      <c r="F78" s="85">
        <v>20000</v>
      </c>
      <c r="G78" s="29">
        <v>22.5</v>
      </c>
      <c r="H78" s="29" t="s">
        <v>302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44946</v>
      </c>
      <c r="B79" s="29">
        <v>542803</v>
      </c>
      <c r="C79" s="28" t="s">
        <v>1019</v>
      </c>
      <c r="D79" s="28" t="s">
        <v>1020</v>
      </c>
      <c r="E79" s="28" t="s">
        <v>523</v>
      </c>
      <c r="F79" s="85">
        <v>8860</v>
      </c>
      <c r="G79" s="29">
        <v>30.05</v>
      </c>
      <c r="H79" s="29" t="s">
        <v>302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44946</v>
      </c>
      <c r="B80" s="29">
        <v>542803</v>
      </c>
      <c r="C80" s="28" t="s">
        <v>1019</v>
      </c>
      <c r="D80" s="28" t="s">
        <v>1113</v>
      </c>
      <c r="E80" s="28" t="s">
        <v>523</v>
      </c>
      <c r="F80" s="85">
        <v>9289</v>
      </c>
      <c r="G80" s="29">
        <v>30</v>
      </c>
      <c r="H80" s="29" t="s">
        <v>302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44946</v>
      </c>
      <c r="B81" s="29">
        <v>542803</v>
      </c>
      <c r="C81" s="28" t="s">
        <v>1019</v>
      </c>
      <c r="D81" s="28" t="s">
        <v>1114</v>
      </c>
      <c r="E81" s="28" t="s">
        <v>524</v>
      </c>
      <c r="F81" s="85">
        <v>6200</v>
      </c>
      <c r="G81" s="29">
        <v>30</v>
      </c>
      <c r="H81" s="29" t="s">
        <v>302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44946</v>
      </c>
      <c r="B82" s="29">
        <v>514378</v>
      </c>
      <c r="C82" s="28" t="s">
        <v>1115</v>
      </c>
      <c r="D82" s="28" t="s">
        <v>1116</v>
      </c>
      <c r="E82" s="28" t="s">
        <v>524</v>
      </c>
      <c r="F82" s="85">
        <v>33453</v>
      </c>
      <c r="G82" s="29">
        <v>42.97</v>
      </c>
      <c r="H82" s="29" t="s">
        <v>302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44946</v>
      </c>
      <c r="B83" s="29">
        <v>511601</v>
      </c>
      <c r="C83" s="28" t="s">
        <v>1041</v>
      </c>
      <c r="D83" s="28" t="s">
        <v>1117</v>
      </c>
      <c r="E83" s="28" t="s">
        <v>523</v>
      </c>
      <c r="F83" s="85">
        <v>103500</v>
      </c>
      <c r="G83" s="29">
        <v>17.25</v>
      </c>
      <c r="H83" s="29" t="s">
        <v>302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44946</v>
      </c>
      <c r="B84" s="29">
        <v>511601</v>
      </c>
      <c r="C84" s="28" t="s">
        <v>1041</v>
      </c>
      <c r="D84" s="28" t="s">
        <v>1042</v>
      </c>
      <c r="E84" s="28" t="s">
        <v>524</v>
      </c>
      <c r="F84" s="85">
        <v>100000</v>
      </c>
      <c r="G84" s="29">
        <v>17.25</v>
      </c>
      <c r="H84" s="29" t="s">
        <v>302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44946</v>
      </c>
      <c r="B85" s="29" t="s">
        <v>1118</v>
      </c>
      <c r="C85" s="28" t="s">
        <v>1119</v>
      </c>
      <c r="D85" s="28" t="s">
        <v>1120</v>
      </c>
      <c r="E85" s="28" t="s">
        <v>523</v>
      </c>
      <c r="F85" s="85">
        <v>33875</v>
      </c>
      <c r="G85" s="29">
        <v>118.93</v>
      </c>
      <c r="H85" s="29" t="s">
        <v>915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44946</v>
      </c>
      <c r="B86" s="29" t="s">
        <v>1118</v>
      </c>
      <c r="C86" s="28" t="s">
        <v>1119</v>
      </c>
      <c r="D86" s="28" t="s">
        <v>1121</v>
      </c>
      <c r="E86" s="28" t="s">
        <v>523</v>
      </c>
      <c r="F86" s="85">
        <v>34280</v>
      </c>
      <c r="G86" s="29">
        <v>118.45</v>
      </c>
      <c r="H86" s="29" t="s">
        <v>915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44946</v>
      </c>
      <c r="B87" s="29" t="s">
        <v>1122</v>
      </c>
      <c r="C87" s="28" t="s">
        <v>1123</v>
      </c>
      <c r="D87" s="28" t="s">
        <v>870</v>
      </c>
      <c r="E87" s="28" t="s">
        <v>523</v>
      </c>
      <c r="F87" s="85">
        <v>37200</v>
      </c>
      <c r="G87" s="29">
        <v>193.42</v>
      </c>
      <c r="H87" s="29" t="s">
        <v>915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44946</v>
      </c>
      <c r="B88" s="29" t="s">
        <v>1021</v>
      </c>
      <c r="C88" s="28" t="s">
        <v>1022</v>
      </c>
      <c r="D88" s="28" t="s">
        <v>913</v>
      </c>
      <c r="E88" s="28" t="s">
        <v>523</v>
      </c>
      <c r="F88" s="85">
        <v>113239</v>
      </c>
      <c r="G88" s="29">
        <v>347.56</v>
      </c>
      <c r="H88" s="29" t="s">
        <v>915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44946</v>
      </c>
      <c r="B89" s="29" t="s">
        <v>1044</v>
      </c>
      <c r="C89" s="28" t="s">
        <v>1045</v>
      </c>
      <c r="D89" s="28" t="s">
        <v>1124</v>
      </c>
      <c r="E89" s="28" t="s">
        <v>523</v>
      </c>
      <c r="F89" s="85">
        <v>108000</v>
      </c>
      <c r="G89" s="29">
        <v>6.9</v>
      </c>
      <c r="H89" s="29" t="s">
        <v>915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44946</v>
      </c>
      <c r="B90" s="29" t="s">
        <v>1044</v>
      </c>
      <c r="C90" s="28" t="s">
        <v>1045</v>
      </c>
      <c r="D90" s="28" t="s">
        <v>1125</v>
      </c>
      <c r="E90" s="28" t="s">
        <v>523</v>
      </c>
      <c r="F90" s="85">
        <v>102000</v>
      </c>
      <c r="G90" s="29">
        <v>6.9</v>
      </c>
      <c r="H90" s="29" t="s">
        <v>915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44946</v>
      </c>
      <c r="B91" s="29" t="s">
        <v>1044</v>
      </c>
      <c r="C91" s="28" t="s">
        <v>1045</v>
      </c>
      <c r="D91" s="28" t="s">
        <v>1126</v>
      </c>
      <c r="E91" s="28" t="s">
        <v>523</v>
      </c>
      <c r="F91" s="85">
        <v>114000</v>
      </c>
      <c r="G91" s="29">
        <v>7.16</v>
      </c>
      <c r="H91" s="29" t="s">
        <v>915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44946</v>
      </c>
      <c r="B92" s="29" t="s">
        <v>1044</v>
      </c>
      <c r="C92" s="28" t="s">
        <v>1045</v>
      </c>
      <c r="D92" s="28" t="s">
        <v>1046</v>
      </c>
      <c r="E92" s="28" t="s">
        <v>523</v>
      </c>
      <c r="F92" s="85">
        <v>102000</v>
      </c>
      <c r="G92" s="29">
        <v>7.09</v>
      </c>
      <c r="H92" s="29" t="s">
        <v>915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44946</v>
      </c>
      <c r="B93" s="29" t="s">
        <v>1127</v>
      </c>
      <c r="C93" s="28" t="s">
        <v>1128</v>
      </c>
      <c r="D93" s="28" t="s">
        <v>1129</v>
      </c>
      <c r="E93" s="28" t="s">
        <v>523</v>
      </c>
      <c r="F93" s="85">
        <v>201000</v>
      </c>
      <c r="G93" s="29">
        <v>55.71</v>
      </c>
      <c r="H93" s="29" t="s">
        <v>915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44946</v>
      </c>
      <c r="B94" s="29" t="s">
        <v>1130</v>
      </c>
      <c r="C94" s="28" t="s">
        <v>1131</v>
      </c>
      <c r="D94" s="28" t="s">
        <v>1132</v>
      </c>
      <c r="E94" s="28" t="s">
        <v>523</v>
      </c>
      <c r="F94" s="85">
        <v>60000</v>
      </c>
      <c r="G94" s="29">
        <v>20</v>
      </c>
      <c r="H94" s="29" t="s">
        <v>915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44946</v>
      </c>
      <c r="B95" s="29" t="s">
        <v>1133</v>
      </c>
      <c r="C95" s="28" t="s">
        <v>1134</v>
      </c>
      <c r="D95" s="28" t="s">
        <v>1132</v>
      </c>
      <c r="E95" s="28" t="s">
        <v>523</v>
      </c>
      <c r="F95" s="85">
        <v>279000</v>
      </c>
      <c r="G95" s="29">
        <v>67</v>
      </c>
      <c r="H95" s="29" t="s">
        <v>915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44946</v>
      </c>
      <c r="B96" s="29" t="s">
        <v>1133</v>
      </c>
      <c r="C96" s="28" t="s">
        <v>1134</v>
      </c>
      <c r="D96" s="28" t="s">
        <v>1135</v>
      </c>
      <c r="E96" s="28" t="s">
        <v>523</v>
      </c>
      <c r="F96" s="85">
        <v>450000</v>
      </c>
      <c r="G96" s="29">
        <v>67</v>
      </c>
      <c r="H96" s="29" t="s">
        <v>915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44946</v>
      </c>
      <c r="B97" s="29" t="s">
        <v>1136</v>
      </c>
      <c r="C97" s="28" t="s">
        <v>1137</v>
      </c>
      <c r="D97" s="28" t="s">
        <v>1043</v>
      </c>
      <c r="E97" s="28" t="s">
        <v>523</v>
      </c>
      <c r="F97" s="85">
        <v>196562</v>
      </c>
      <c r="G97" s="29">
        <v>385.52</v>
      </c>
      <c r="H97" s="29" t="s">
        <v>915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44946</v>
      </c>
      <c r="B98" s="29" t="s">
        <v>1136</v>
      </c>
      <c r="C98" s="28" t="s">
        <v>1137</v>
      </c>
      <c r="D98" s="28" t="s">
        <v>913</v>
      </c>
      <c r="E98" s="28" t="s">
        <v>523</v>
      </c>
      <c r="F98" s="85">
        <v>277361</v>
      </c>
      <c r="G98" s="29">
        <v>386.05</v>
      </c>
      <c r="H98" s="29" t="s">
        <v>915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44946</v>
      </c>
      <c r="B99" s="29" t="s">
        <v>1136</v>
      </c>
      <c r="C99" s="28" t="s">
        <v>1137</v>
      </c>
      <c r="D99" s="28" t="s">
        <v>914</v>
      </c>
      <c r="E99" s="28" t="s">
        <v>523</v>
      </c>
      <c r="F99" s="85">
        <v>140836</v>
      </c>
      <c r="G99" s="29">
        <v>385.56</v>
      </c>
      <c r="H99" s="29" t="s">
        <v>915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44946</v>
      </c>
      <c r="B100" s="29" t="s">
        <v>1138</v>
      </c>
      <c r="C100" s="28" t="s">
        <v>1139</v>
      </c>
      <c r="D100" s="28" t="s">
        <v>913</v>
      </c>
      <c r="E100" s="28" t="s">
        <v>523</v>
      </c>
      <c r="F100" s="85">
        <v>260672</v>
      </c>
      <c r="G100" s="29">
        <v>184.13</v>
      </c>
      <c r="H100" s="29" t="s">
        <v>915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44946</v>
      </c>
      <c r="B101" s="29" t="s">
        <v>1047</v>
      </c>
      <c r="C101" s="28" t="s">
        <v>1048</v>
      </c>
      <c r="D101" s="28" t="s">
        <v>914</v>
      </c>
      <c r="E101" s="28" t="s">
        <v>523</v>
      </c>
      <c r="F101" s="85">
        <v>50738</v>
      </c>
      <c r="G101" s="29">
        <v>183.03</v>
      </c>
      <c r="H101" s="29" t="s">
        <v>915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44946</v>
      </c>
      <c r="B102" s="29" t="s">
        <v>1047</v>
      </c>
      <c r="C102" s="28" t="s">
        <v>1048</v>
      </c>
      <c r="D102" s="28" t="s">
        <v>1053</v>
      </c>
      <c r="E102" s="28" t="s">
        <v>523</v>
      </c>
      <c r="F102" s="85">
        <v>44640</v>
      </c>
      <c r="G102" s="29">
        <v>189.31</v>
      </c>
      <c r="H102" s="29" t="s">
        <v>915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44946</v>
      </c>
      <c r="B103" s="29" t="s">
        <v>1047</v>
      </c>
      <c r="C103" s="28" t="s">
        <v>1048</v>
      </c>
      <c r="D103" s="28" t="s">
        <v>1140</v>
      </c>
      <c r="E103" s="28" t="s">
        <v>523</v>
      </c>
      <c r="F103" s="85">
        <v>34720</v>
      </c>
      <c r="G103" s="29">
        <v>187.73</v>
      </c>
      <c r="H103" s="29" t="s">
        <v>915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44946</v>
      </c>
      <c r="B104" s="29" t="s">
        <v>1047</v>
      </c>
      <c r="C104" s="28" t="s">
        <v>1048</v>
      </c>
      <c r="D104" s="28" t="s">
        <v>1141</v>
      </c>
      <c r="E104" s="28" t="s">
        <v>523</v>
      </c>
      <c r="F104" s="85">
        <v>28291</v>
      </c>
      <c r="G104" s="29">
        <v>181.01</v>
      </c>
      <c r="H104" s="29" t="s">
        <v>915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44946</v>
      </c>
      <c r="B105" s="29" t="s">
        <v>1047</v>
      </c>
      <c r="C105" s="28" t="s">
        <v>1048</v>
      </c>
      <c r="D105" s="28" t="s">
        <v>1142</v>
      </c>
      <c r="E105" s="28" t="s">
        <v>523</v>
      </c>
      <c r="F105" s="85">
        <v>31000</v>
      </c>
      <c r="G105" s="29">
        <v>180.95</v>
      </c>
      <c r="H105" s="29" t="s">
        <v>915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44946</v>
      </c>
      <c r="B106" s="29" t="s">
        <v>1143</v>
      </c>
      <c r="C106" s="28" t="s">
        <v>1144</v>
      </c>
      <c r="D106" s="28" t="s">
        <v>1145</v>
      </c>
      <c r="E106" s="28" t="s">
        <v>523</v>
      </c>
      <c r="F106" s="85">
        <v>100000</v>
      </c>
      <c r="G106" s="29">
        <v>948.92</v>
      </c>
      <c r="H106" s="29" t="s">
        <v>915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44946</v>
      </c>
      <c r="B107" s="29" t="s">
        <v>1143</v>
      </c>
      <c r="C107" s="28" t="s">
        <v>1144</v>
      </c>
      <c r="D107" s="28" t="s">
        <v>1146</v>
      </c>
      <c r="E107" s="28" t="s">
        <v>523</v>
      </c>
      <c r="F107" s="85">
        <v>200000</v>
      </c>
      <c r="G107" s="29">
        <v>937</v>
      </c>
      <c r="H107" s="29" t="s">
        <v>915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44946</v>
      </c>
      <c r="B108" s="29" t="s">
        <v>1143</v>
      </c>
      <c r="C108" s="28" t="s">
        <v>1144</v>
      </c>
      <c r="D108" s="28" t="s">
        <v>1147</v>
      </c>
      <c r="E108" s="28" t="s">
        <v>523</v>
      </c>
      <c r="F108" s="85">
        <v>137068</v>
      </c>
      <c r="G108" s="29">
        <v>944.86</v>
      </c>
      <c r="H108" s="29" t="s">
        <v>915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44946</v>
      </c>
      <c r="B109" s="29" t="s">
        <v>1143</v>
      </c>
      <c r="C109" s="28" t="s">
        <v>1144</v>
      </c>
      <c r="D109" s="28" t="s">
        <v>1148</v>
      </c>
      <c r="E109" s="28" t="s">
        <v>523</v>
      </c>
      <c r="F109" s="85">
        <v>100000</v>
      </c>
      <c r="G109" s="29">
        <v>936.99</v>
      </c>
      <c r="H109" s="29" t="s">
        <v>915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44946</v>
      </c>
      <c r="B110" s="29" t="s">
        <v>1149</v>
      </c>
      <c r="C110" s="28" t="s">
        <v>1050</v>
      </c>
      <c r="D110" s="28" t="s">
        <v>1150</v>
      </c>
      <c r="E110" s="28" t="s">
        <v>523</v>
      </c>
      <c r="F110" s="85">
        <v>191354</v>
      </c>
      <c r="G110" s="29">
        <v>1.85</v>
      </c>
      <c r="H110" s="29" t="s">
        <v>915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44946</v>
      </c>
      <c r="B111" s="29" t="s">
        <v>1049</v>
      </c>
      <c r="C111" s="28" t="s">
        <v>1050</v>
      </c>
      <c r="D111" s="28" t="s">
        <v>1151</v>
      </c>
      <c r="E111" s="28" t="s">
        <v>523</v>
      </c>
      <c r="F111" s="85">
        <v>139251</v>
      </c>
      <c r="G111" s="29">
        <v>18.690000000000001</v>
      </c>
      <c r="H111" s="29" t="s">
        <v>915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44946</v>
      </c>
      <c r="B112" s="29" t="s">
        <v>1049</v>
      </c>
      <c r="C112" s="28" t="s">
        <v>1050</v>
      </c>
      <c r="D112" s="28" t="s">
        <v>1152</v>
      </c>
      <c r="E112" s="28" t="s">
        <v>523</v>
      </c>
      <c r="F112" s="85">
        <v>135468</v>
      </c>
      <c r="G112" s="29">
        <v>18.829999999999998</v>
      </c>
      <c r="H112" s="29" t="s">
        <v>915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44946</v>
      </c>
      <c r="B113" s="29" t="s">
        <v>1049</v>
      </c>
      <c r="C113" s="28" t="s">
        <v>1050</v>
      </c>
      <c r="D113" s="28" t="s">
        <v>1153</v>
      </c>
      <c r="E113" s="28" t="s">
        <v>523</v>
      </c>
      <c r="F113" s="85">
        <v>126007</v>
      </c>
      <c r="G113" s="29">
        <v>18.579999999999998</v>
      </c>
      <c r="H113" s="29" t="s">
        <v>915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44946</v>
      </c>
      <c r="B114" s="29" t="s">
        <v>1051</v>
      </c>
      <c r="C114" s="28" t="s">
        <v>1052</v>
      </c>
      <c r="D114" s="28" t="s">
        <v>1043</v>
      </c>
      <c r="E114" s="28" t="s">
        <v>523</v>
      </c>
      <c r="F114" s="85">
        <v>187633</v>
      </c>
      <c r="G114" s="29">
        <v>73.67</v>
      </c>
      <c r="H114" s="29" t="s">
        <v>915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44946</v>
      </c>
      <c r="B115" s="29" t="s">
        <v>1051</v>
      </c>
      <c r="C115" s="28" t="s">
        <v>1052</v>
      </c>
      <c r="D115" s="28" t="s">
        <v>913</v>
      </c>
      <c r="E115" s="28" t="s">
        <v>523</v>
      </c>
      <c r="F115" s="85">
        <v>486221</v>
      </c>
      <c r="G115" s="29">
        <v>74.099999999999994</v>
      </c>
      <c r="H115" s="29" t="s">
        <v>915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44946</v>
      </c>
      <c r="B116" s="29" t="s">
        <v>1154</v>
      </c>
      <c r="C116" s="28" t="s">
        <v>1155</v>
      </c>
      <c r="D116" s="28" t="s">
        <v>1156</v>
      </c>
      <c r="E116" s="28" t="s">
        <v>523</v>
      </c>
      <c r="F116" s="85">
        <v>252759</v>
      </c>
      <c r="G116" s="29">
        <v>18</v>
      </c>
      <c r="H116" s="29" t="s">
        <v>915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44946</v>
      </c>
      <c r="B117" s="29" t="s">
        <v>1157</v>
      </c>
      <c r="C117" s="28" t="s">
        <v>1158</v>
      </c>
      <c r="D117" s="28" t="s">
        <v>1000</v>
      </c>
      <c r="E117" s="28" t="s">
        <v>523</v>
      </c>
      <c r="F117" s="85">
        <v>192326</v>
      </c>
      <c r="G117" s="29">
        <v>35.950000000000003</v>
      </c>
      <c r="H117" s="29" t="s">
        <v>915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44946</v>
      </c>
      <c r="B118" s="29" t="s">
        <v>1157</v>
      </c>
      <c r="C118" s="28" t="s">
        <v>1158</v>
      </c>
      <c r="D118" s="28" t="s">
        <v>1056</v>
      </c>
      <c r="E118" s="28" t="s">
        <v>523</v>
      </c>
      <c r="F118" s="85">
        <v>186873</v>
      </c>
      <c r="G118" s="29">
        <v>35.979999999999997</v>
      </c>
      <c r="H118" s="29" t="s">
        <v>915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44946</v>
      </c>
      <c r="B119" s="29" t="s">
        <v>1157</v>
      </c>
      <c r="C119" s="28" t="s">
        <v>1158</v>
      </c>
      <c r="D119" s="28" t="s">
        <v>870</v>
      </c>
      <c r="E119" s="28" t="s">
        <v>523</v>
      </c>
      <c r="F119" s="85">
        <v>250006</v>
      </c>
      <c r="G119" s="29">
        <v>36.21</v>
      </c>
      <c r="H119" s="29" t="s">
        <v>915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44946</v>
      </c>
      <c r="B120" s="29" t="s">
        <v>1095</v>
      </c>
      <c r="C120" s="28" t="s">
        <v>1159</v>
      </c>
      <c r="D120" s="28" t="s">
        <v>1023</v>
      </c>
      <c r="E120" s="28" t="s">
        <v>523</v>
      </c>
      <c r="F120" s="85">
        <v>79329</v>
      </c>
      <c r="G120" s="29">
        <v>375.6</v>
      </c>
      <c r="H120" s="29" t="s">
        <v>915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44946</v>
      </c>
      <c r="B121" s="29" t="s">
        <v>1095</v>
      </c>
      <c r="C121" s="28" t="s">
        <v>1159</v>
      </c>
      <c r="D121" s="28" t="s">
        <v>1160</v>
      </c>
      <c r="E121" s="28" t="s">
        <v>523</v>
      </c>
      <c r="F121" s="85">
        <v>100818</v>
      </c>
      <c r="G121" s="29">
        <v>393.01</v>
      </c>
      <c r="H121" s="29" t="s">
        <v>915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44946</v>
      </c>
      <c r="B122" s="29" t="s">
        <v>1095</v>
      </c>
      <c r="C122" s="28" t="s">
        <v>1159</v>
      </c>
      <c r="D122" s="28" t="s">
        <v>1161</v>
      </c>
      <c r="E122" s="28" t="s">
        <v>523</v>
      </c>
      <c r="F122" s="85">
        <v>84885</v>
      </c>
      <c r="G122" s="29">
        <v>372.85</v>
      </c>
      <c r="H122" s="29" t="s">
        <v>915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44946</v>
      </c>
      <c r="B123" s="29" t="s">
        <v>1095</v>
      </c>
      <c r="C123" s="28" t="s">
        <v>1159</v>
      </c>
      <c r="D123" s="28" t="s">
        <v>1162</v>
      </c>
      <c r="E123" s="28" t="s">
        <v>523</v>
      </c>
      <c r="F123" s="85">
        <v>51343</v>
      </c>
      <c r="G123" s="29">
        <v>388.73</v>
      </c>
      <c r="H123" s="29" t="s">
        <v>915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44946</v>
      </c>
      <c r="B124" s="29" t="s">
        <v>1095</v>
      </c>
      <c r="C124" s="28" t="s">
        <v>1159</v>
      </c>
      <c r="D124" s="28" t="s">
        <v>1163</v>
      </c>
      <c r="E124" s="28" t="s">
        <v>523</v>
      </c>
      <c r="F124" s="85">
        <v>73255</v>
      </c>
      <c r="G124" s="29">
        <v>357.31</v>
      </c>
      <c r="H124" s="29" t="s">
        <v>915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44946</v>
      </c>
      <c r="B125" s="29" t="s">
        <v>1095</v>
      </c>
      <c r="C125" s="28" t="s">
        <v>1159</v>
      </c>
      <c r="D125" s="28" t="s">
        <v>1164</v>
      </c>
      <c r="E125" s="28" t="s">
        <v>523</v>
      </c>
      <c r="F125" s="85">
        <v>69434</v>
      </c>
      <c r="G125" s="29">
        <v>388.07</v>
      </c>
      <c r="H125" s="29" t="s">
        <v>915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44946</v>
      </c>
      <c r="B126" s="29" t="s">
        <v>1095</v>
      </c>
      <c r="C126" s="28" t="s">
        <v>1159</v>
      </c>
      <c r="D126" s="28" t="s">
        <v>1165</v>
      </c>
      <c r="E126" s="28" t="s">
        <v>523</v>
      </c>
      <c r="F126" s="85">
        <v>52366</v>
      </c>
      <c r="G126" s="29">
        <v>370.91</v>
      </c>
      <c r="H126" s="29" t="s">
        <v>915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44946</v>
      </c>
      <c r="B127" s="29" t="s">
        <v>1095</v>
      </c>
      <c r="C127" s="28" t="s">
        <v>1159</v>
      </c>
      <c r="D127" s="28" t="s">
        <v>1043</v>
      </c>
      <c r="E127" s="28" t="s">
        <v>523</v>
      </c>
      <c r="F127" s="85">
        <v>194287</v>
      </c>
      <c r="G127" s="29">
        <v>373.45</v>
      </c>
      <c r="H127" s="29" t="s">
        <v>915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44946</v>
      </c>
      <c r="B128" s="29" t="s">
        <v>1095</v>
      </c>
      <c r="C128" s="28" t="s">
        <v>1159</v>
      </c>
      <c r="D128" s="28" t="s">
        <v>1096</v>
      </c>
      <c r="E128" s="28" t="s">
        <v>523</v>
      </c>
      <c r="F128" s="85">
        <v>181059</v>
      </c>
      <c r="G128" s="29">
        <v>375.59</v>
      </c>
      <c r="H128" s="29" t="s">
        <v>915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44946</v>
      </c>
      <c r="B129" s="29" t="s">
        <v>1095</v>
      </c>
      <c r="C129" s="28" t="s">
        <v>1159</v>
      </c>
      <c r="D129" s="28" t="s">
        <v>914</v>
      </c>
      <c r="E129" s="28" t="s">
        <v>523</v>
      </c>
      <c r="F129" s="85">
        <v>158170</v>
      </c>
      <c r="G129" s="29">
        <v>375.32</v>
      </c>
      <c r="H129" s="29" t="s">
        <v>915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44946</v>
      </c>
      <c r="B130" s="29" t="s">
        <v>1095</v>
      </c>
      <c r="C130" s="28" t="s">
        <v>1159</v>
      </c>
      <c r="D130" s="28" t="s">
        <v>913</v>
      </c>
      <c r="E130" s="28" t="s">
        <v>523</v>
      </c>
      <c r="F130" s="85">
        <v>251678</v>
      </c>
      <c r="G130" s="29">
        <v>362.8</v>
      </c>
      <c r="H130" s="29" t="s">
        <v>915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44946</v>
      </c>
      <c r="B131" s="29" t="s">
        <v>1166</v>
      </c>
      <c r="C131" s="28" t="s">
        <v>1167</v>
      </c>
      <c r="D131" s="28" t="s">
        <v>1168</v>
      </c>
      <c r="E131" s="28" t="s">
        <v>523</v>
      </c>
      <c r="F131" s="85">
        <v>69000</v>
      </c>
      <c r="G131" s="29">
        <v>25.6</v>
      </c>
      <c r="H131" s="29" t="s">
        <v>915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44946</v>
      </c>
      <c r="B132" s="29" t="s">
        <v>1054</v>
      </c>
      <c r="C132" s="28" t="s">
        <v>1055</v>
      </c>
      <c r="D132" s="28" t="s">
        <v>1140</v>
      </c>
      <c r="E132" s="28" t="s">
        <v>523</v>
      </c>
      <c r="F132" s="85">
        <v>429553</v>
      </c>
      <c r="G132" s="29">
        <v>22.95</v>
      </c>
      <c r="H132" s="29" t="s">
        <v>915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44946</v>
      </c>
      <c r="B133" s="29" t="s">
        <v>1169</v>
      </c>
      <c r="C133" s="28" t="s">
        <v>1170</v>
      </c>
      <c r="D133" s="28" t="s">
        <v>913</v>
      </c>
      <c r="E133" s="28" t="s">
        <v>523</v>
      </c>
      <c r="F133" s="85">
        <v>234618</v>
      </c>
      <c r="G133" s="29">
        <v>350.74</v>
      </c>
      <c r="H133" s="29" t="s">
        <v>915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44946</v>
      </c>
      <c r="B134" s="29" t="s">
        <v>1171</v>
      </c>
      <c r="C134" s="28" t="s">
        <v>1172</v>
      </c>
      <c r="D134" s="28" t="s">
        <v>1173</v>
      </c>
      <c r="E134" s="28" t="s">
        <v>523</v>
      </c>
      <c r="F134" s="85">
        <v>640883</v>
      </c>
      <c r="G134" s="29">
        <v>19.579999999999998</v>
      </c>
      <c r="H134" s="29" t="s">
        <v>915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44946</v>
      </c>
      <c r="B135" s="29" t="s">
        <v>1174</v>
      </c>
      <c r="C135" s="28" t="s">
        <v>1175</v>
      </c>
      <c r="D135" s="28" t="s">
        <v>913</v>
      </c>
      <c r="E135" s="28" t="s">
        <v>523</v>
      </c>
      <c r="F135" s="85">
        <v>706275</v>
      </c>
      <c r="G135" s="29">
        <v>78.67</v>
      </c>
      <c r="H135" s="29" t="s">
        <v>915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44946</v>
      </c>
      <c r="B136" s="29" t="s">
        <v>1176</v>
      </c>
      <c r="C136" s="28" t="s">
        <v>1177</v>
      </c>
      <c r="D136" s="28" t="s">
        <v>1178</v>
      </c>
      <c r="E136" s="28" t="s">
        <v>523</v>
      </c>
      <c r="F136" s="85">
        <v>603382</v>
      </c>
      <c r="G136" s="29">
        <v>72.2</v>
      </c>
      <c r="H136" s="29" t="s">
        <v>915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44946</v>
      </c>
      <c r="B137" s="29" t="s">
        <v>1176</v>
      </c>
      <c r="C137" s="28" t="s">
        <v>1177</v>
      </c>
      <c r="D137" s="28" t="s">
        <v>1153</v>
      </c>
      <c r="E137" s="28" t="s">
        <v>523</v>
      </c>
      <c r="F137" s="85">
        <v>1502</v>
      </c>
      <c r="G137" s="29">
        <v>71.099999999999994</v>
      </c>
      <c r="H137" s="29" t="s">
        <v>915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44946</v>
      </c>
      <c r="B138" s="29" t="s">
        <v>1179</v>
      </c>
      <c r="C138" s="28" t="s">
        <v>1180</v>
      </c>
      <c r="D138" s="28" t="s">
        <v>1181</v>
      </c>
      <c r="E138" s="28" t="s">
        <v>523</v>
      </c>
      <c r="F138" s="85">
        <v>169500</v>
      </c>
      <c r="G138" s="29">
        <v>150.97</v>
      </c>
      <c r="H138" s="29" t="s">
        <v>915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44946</v>
      </c>
      <c r="B139" s="29" t="s">
        <v>1040</v>
      </c>
      <c r="C139" s="28" t="s">
        <v>1057</v>
      </c>
      <c r="D139" s="28" t="s">
        <v>913</v>
      </c>
      <c r="E139" s="28" t="s">
        <v>523</v>
      </c>
      <c r="F139" s="85">
        <v>181489</v>
      </c>
      <c r="G139" s="29">
        <v>25.9</v>
      </c>
      <c r="H139" s="29" t="s">
        <v>915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44946</v>
      </c>
      <c r="B140" s="29" t="s">
        <v>1118</v>
      </c>
      <c r="C140" s="28" t="s">
        <v>1119</v>
      </c>
      <c r="D140" s="28" t="s">
        <v>1120</v>
      </c>
      <c r="E140" s="28" t="s">
        <v>524</v>
      </c>
      <c r="F140" s="85">
        <v>25087</v>
      </c>
      <c r="G140" s="29">
        <v>118.95</v>
      </c>
      <c r="H140" s="29" t="s">
        <v>915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44946</v>
      </c>
      <c r="B141" s="29" t="s">
        <v>1122</v>
      </c>
      <c r="C141" s="28" t="s">
        <v>1123</v>
      </c>
      <c r="D141" s="28" t="s">
        <v>1160</v>
      </c>
      <c r="E141" s="28" t="s">
        <v>524</v>
      </c>
      <c r="F141" s="85">
        <v>76800</v>
      </c>
      <c r="G141" s="29">
        <v>203.55</v>
      </c>
      <c r="H141" s="29" t="s">
        <v>915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44946</v>
      </c>
      <c r="B142" s="29" t="s">
        <v>1021</v>
      </c>
      <c r="C142" s="28" t="s">
        <v>1022</v>
      </c>
      <c r="D142" s="28" t="s">
        <v>913</v>
      </c>
      <c r="E142" s="28" t="s">
        <v>524</v>
      </c>
      <c r="F142" s="85">
        <v>113239</v>
      </c>
      <c r="G142" s="29">
        <v>347.78</v>
      </c>
      <c r="H142" s="29" t="s">
        <v>915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44946</v>
      </c>
      <c r="B143" s="29" t="s">
        <v>1044</v>
      </c>
      <c r="C143" s="28" t="s">
        <v>1045</v>
      </c>
      <c r="D143" s="28" t="s">
        <v>1125</v>
      </c>
      <c r="E143" s="28" t="s">
        <v>524</v>
      </c>
      <c r="F143" s="85">
        <v>102000</v>
      </c>
      <c r="G143" s="29">
        <v>7.5</v>
      </c>
      <c r="H143" s="29" t="s">
        <v>915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44946</v>
      </c>
      <c r="B144" s="29" t="s">
        <v>1044</v>
      </c>
      <c r="C144" s="28" t="s">
        <v>1045</v>
      </c>
      <c r="D144" s="28" t="s">
        <v>1182</v>
      </c>
      <c r="E144" s="28" t="s">
        <v>524</v>
      </c>
      <c r="F144" s="85">
        <v>240000</v>
      </c>
      <c r="G144" s="29">
        <v>7.01</v>
      </c>
      <c r="H144" s="29" t="s">
        <v>915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44946</v>
      </c>
      <c r="B145" s="29" t="s">
        <v>1044</v>
      </c>
      <c r="C145" s="28" t="s">
        <v>1045</v>
      </c>
      <c r="D145" s="28" t="s">
        <v>1124</v>
      </c>
      <c r="E145" s="28" t="s">
        <v>524</v>
      </c>
      <c r="F145" s="85">
        <v>108000</v>
      </c>
      <c r="G145" s="29">
        <v>7.25</v>
      </c>
      <c r="H145" s="29" t="s">
        <v>915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44946</v>
      </c>
      <c r="B146" s="29" t="s">
        <v>1044</v>
      </c>
      <c r="C146" s="28" t="s">
        <v>1045</v>
      </c>
      <c r="D146" s="28" t="s">
        <v>1126</v>
      </c>
      <c r="E146" s="28" t="s">
        <v>524</v>
      </c>
      <c r="F146" s="85">
        <v>114000</v>
      </c>
      <c r="G146" s="29">
        <v>7.23</v>
      </c>
      <c r="H146" s="29" t="s">
        <v>915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44946</v>
      </c>
      <c r="B147" s="29" t="s">
        <v>1133</v>
      </c>
      <c r="C147" s="28" t="s">
        <v>1134</v>
      </c>
      <c r="D147" s="28" t="s">
        <v>1183</v>
      </c>
      <c r="E147" s="28" t="s">
        <v>524</v>
      </c>
      <c r="F147" s="85">
        <v>1377305</v>
      </c>
      <c r="G147" s="29">
        <v>67</v>
      </c>
      <c r="H147" s="29" t="s">
        <v>915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44946</v>
      </c>
      <c r="B148" s="29" t="s">
        <v>1136</v>
      </c>
      <c r="C148" s="28" t="s">
        <v>1137</v>
      </c>
      <c r="D148" s="28" t="s">
        <v>1043</v>
      </c>
      <c r="E148" s="28" t="s">
        <v>524</v>
      </c>
      <c r="F148" s="85">
        <v>202007</v>
      </c>
      <c r="G148" s="29">
        <v>386.09</v>
      </c>
      <c r="H148" s="29" t="s">
        <v>915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44946</v>
      </c>
      <c r="B149" s="29" t="s">
        <v>1136</v>
      </c>
      <c r="C149" s="28" t="s">
        <v>1137</v>
      </c>
      <c r="D149" s="28" t="s">
        <v>913</v>
      </c>
      <c r="E149" s="28" t="s">
        <v>524</v>
      </c>
      <c r="F149" s="85">
        <v>277361</v>
      </c>
      <c r="G149" s="29">
        <v>386.04</v>
      </c>
      <c r="H149" s="29" t="s">
        <v>915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44946</v>
      </c>
      <c r="B150" s="29" t="s">
        <v>1136</v>
      </c>
      <c r="C150" s="28" t="s">
        <v>1137</v>
      </c>
      <c r="D150" s="28" t="s">
        <v>914</v>
      </c>
      <c r="E150" s="28" t="s">
        <v>524</v>
      </c>
      <c r="F150" s="85">
        <v>142614</v>
      </c>
      <c r="G150" s="29">
        <v>386.61</v>
      </c>
      <c r="H150" s="29" t="s">
        <v>915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44946</v>
      </c>
      <c r="B151" s="29" t="s">
        <v>1138</v>
      </c>
      <c r="C151" s="28" t="s">
        <v>1139</v>
      </c>
      <c r="D151" s="28" t="s">
        <v>913</v>
      </c>
      <c r="E151" s="28" t="s">
        <v>524</v>
      </c>
      <c r="F151" s="85">
        <v>260672</v>
      </c>
      <c r="G151" s="29">
        <v>184.24</v>
      </c>
      <c r="H151" s="29" t="s">
        <v>915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44946</v>
      </c>
      <c r="B152" s="29" t="s">
        <v>1047</v>
      </c>
      <c r="C152" s="28" t="s">
        <v>1048</v>
      </c>
      <c r="D152" s="28" t="s">
        <v>1142</v>
      </c>
      <c r="E152" s="28" t="s">
        <v>524</v>
      </c>
      <c r="F152" s="85">
        <v>21000</v>
      </c>
      <c r="G152" s="29">
        <v>186.08</v>
      </c>
      <c r="H152" s="29" t="s">
        <v>915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44946</v>
      </c>
      <c r="B153" s="29" t="s">
        <v>1047</v>
      </c>
      <c r="C153" s="28" t="s">
        <v>1048</v>
      </c>
      <c r="D153" s="28" t="s">
        <v>1141</v>
      </c>
      <c r="E153" s="28" t="s">
        <v>524</v>
      </c>
      <c r="F153" s="85">
        <v>28173</v>
      </c>
      <c r="G153" s="29">
        <v>181.31</v>
      </c>
      <c r="H153" s="29" t="s">
        <v>915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44946</v>
      </c>
      <c r="B154" s="29" t="s">
        <v>1047</v>
      </c>
      <c r="C154" s="28" t="s">
        <v>1048</v>
      </c>
      <c r="D154" s="28" t="s">
        <v>1053</v>
      </c>
      <c r="E154" s="28" t="s">
        <v>524</v>
      </c>
      <c r="F154" s="85">
        <v>44640</v>
      </c>
      <c r="G154" s="29">
        <v>192.45</v>
      </c>
      <c r="H154" s="29" t="s">
        <v>915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44946</v>
      </c>
      <c r="B155" s="29" t="s">
        <v>1047</v>
      </c>
      <c r="C155" s="28" t="s">
        <v>1048</v>
      </c>
      <c r="D155" s="28" t="s">
        <v>914</v>
      </c>
      <c r="E155" s="28" t="s">
        <v>524</v>
      </c>
      <c r="F155" s="85">
        <v>50738</v>
      </c>
      <c r="G155" s="29">
        <v>182.34</v>
      </c>
      <c r="H155" s="29" t="s">
        <v>915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44946</v>
      </c>
      <c r="B156" s="29" t="s">
        <v>1047</v>
      </c>
      <c r="C156" s="28" t="s">
        <v>1048</v>
      </c>
      <c r="D156" s="28" t="s">
        <v>1140</v>
      </c>
      <c r="E156" s="28" t="s">
        <v>524</v>
      </c>
      <c r="F156" s="85">
        <v>2205</v>
      </c>
      <c r="G156" s="29">
        <v>187.95</v>
      </c>
      <c r="H156" s="29" t="s">
        <v>915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44946</v>
      </c>
      <c r="B157" s="29" t="s">
        <v>1143</v>
      </c>
      <c r="C157" s="28" t="s">
        <v>1144</v>
      </c>
      <c r="D157" s="28" t="s">
        <v>1184</v>
      </c>
      <c r="E157" s="28" t="s">
        <v>524</v>
      </c>
      <c r="F157" s="85">
        <v>66000</v>
      </c>
      <c r="G157" s="29">
        <v>937.16</v>
      </c>
      <c r="H157" s="29" t="s">
        <v>915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44946</v>
      </c>
      <c r="B158" s="29" t="s">
        <v>1143</v>
      </c>
      <c r="C158" s="28" t="s">
        <v>1144</v>
      </c>
      <c r="D158" s="28" t="s">
        <v>1145</v>
      </c>
      <c r="E158" s="28" t="s">
        <v>524</v>
      </c>
      <c r="F158" s="85">
        <v>100000</v>
      </c>
      <c r="G158" s="29">
        <v>937</v>
      </c>
      <c r="H158" s="29" t="s">
        <v>915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44946</v>
      </c>
      <c r="B159" s="29" t="s">
        <v>1143</v>
      </c>
      <c r="C159" s="28" t="s">
        <v>1144</v>
      </c>
      <c r="D159" s="28" t="s">
        <v>1147</v>
      </c>
      <c r="E159" s="28" t="s">
        <v>524</v>
      </c>
      <c r="F159" s="85">
        <v>137068</v>
      </c>
      <c r="G159" s="29">
        <v>937.01</v>
      </c>
      <c r="H159" s="29" t="s">
        <v>915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44946</v>
      </c>
      <c r="B160" s="29" t="s">
        <v>1149</v>
      </c>
      <c r="C160" s="28" t="s">
        <v>1050</v>
      </c>
      <c r="D160" s="28" t="s">
        <v>1185</v>
      </c>
      <c r="E160" s="28" t="s">
        <v>524</v>
      </c>
      <c r="F160" s="85">
        <v>119000</v>
      </c>
      <c r="G160" s="29">
        <v>1.8</v>
      </c>
      <c r="H160" s="29" t="s">
        <v>915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44946</v>
      </c>
      <c r="B161" s="29" t="s">
        <v>1049</v>
      </c>
      <c r="C161" s="28" t="s">
        <v>1050</v>
      </c>
      <c r="D161" s="28" t="s">
        <v>1153</v>
      </c>
      <c r="E161" s="28" t="s">
        <v>524</v>
      </c>
      <c r="F161" s="85">
        <v>126007</v>
      </c>
      <c r="G161" s="29">
        <v>18.510000000000002</v>
      </c>
      <c r="H161" s="29" t="s">
        <v>915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44946</v>
      </c>
      <c r="B162" s="29" t="s">
        <v>1049</v>
      </c>
      <c r="C162" s="28" t="s">
        <v>1050</v>
      </c>
      <c r="D162" s="28" t="s">
        <v>1028</v>
      </c>
      <c r="E162" s="28" t="s">
        <v>524</v>
      </c>
      <c r="F162" s="85">
        <v>175946</v>
      </c>
      <c r="G162" s="29">
        <v>18.53</v>
      </c>
      <c r="H162" s="29" t="s">
        <v>915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44946</v>
      </c>
      <c r="B163" s="29" t="s">
        <v>1049</v>
      </c>
      <c r="C163" s="28" t="s">
        <v>1050</v>
      </c>
      <c r="D163" s="28" t="s">
        <v>1152</v>
      </c>
      <c r="E163" s="28" t="s">
        <v>524</v>
      </c>
      <c r="F163" s="85">
        <v>135468</v>
      </c>
      <c r="G163" s="29">
        <v>18.66</v>
      </c>
      <c r="H163" s="29" t="s">
        <v>915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44946</v>
      </c>
      <c r="B164" s="29" t="s">
        <v>1051</v>
      </c>
      <c r="C164" s="28" t="s">
        <v>1052</v>
      </c>
      <c r="D164" s="28" t="s">
        <v>913</v>
      </c>
      <c r="E164" s="28" t="s">
        <v>524</v>
      </c>
      <c r="F164" s="85">
        <v>486221</v>
      </c>
      <c r="G164" s="29">
        <v>74.180000000000007</v>
      </c>
      <c r="H164" s="29" t="s">
        <v>915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44946</v>
      </c>
      <c r="B165" s="29" t="s">
        <v>1051</v>
      </c>
      <c r="C165" s="28" t="s">
        <v>1052</v>
      </c>
      <c r="D165" s="28" t="s">
        <v>1043</v>
      </c>
      <c r="E165" s="28" t="s">
        <v>524</v>
      </c>
      <c r="F165" s="85">
        <v>187633</v>
      </c>
      <c r="G165" s="29">
        <v>73.91</v>
      </c>
      <c r="H165" s="29" t="s">
        <v>915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44946</v>
      </c>
      <c r="B166" s="29" t="s">
        <v>1154</v>
      </c>
      <c r="C166" s="28" t="s">
        <v>1155</v>
      </c>
      <c r="D166" s="28" t="s">
        <v>1186</v>
      </c>
      <c r="E166" s="28" t="s">
        <v>524</v>
      </c>
      <c r="F166" s="85">
        <v>200000</v>
      </c>
      <c r="G166" s="29">
        <v>18</v>
      </c>
      <c r="H166" s="29" t="s">
        <v>915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44946</v>
      </c>
      <c r="B167" s="29" t="s">
        <v>1157</v>
      </c>
      <c r="C167" s="28" t="s">
        <v>1158</v>
      </c>
      <c r="D167" s="28" t="s">
        <v>1056</v>
      </c>
      <c r="E167" s="28" t="s">
        <v>524</v>
      </c>
      <c r="F167" s="85">
        <v>200669</v>
      </c>
      <c r="G167" s="29">
        <v>35.880000000000003</v>
      </c>
      <c r="H167" s="29" t="s">
        <v>915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44946</v>
      </c>
      <c r="B168" s="29" t="s">
        <v>1157</v>
      </c>
      <c r="C168" s="28" t="s">
        <v>1158</v>
      </c>
      <c r="D168" s="28" t="s">
        <v>870</v>
      </c>
      <c r="E168" s="28" t="s">
        <v>524</v>
      </c>
      <c r="F168" s="85">
        <v>300006</v>
      </c>
      <c r="G168" s="29">
        <v>36.24</v>
      </c>
      <c r="H168" s="29" t="s">
        <v>915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44946</v>
      </c>
      <c r="B169" s="29" t="s">
        <v>1157</v>
      </c>
      <c r="C169" s="28" t="s">
        <v>1158</v>
      </c>
      <c r="D169" s="28" t="s">
        <v>1000</v>
      </c>
      <c r="E169" s="28" t="s">
        <v>524</v>
      </c>
      <c r="F169" s="85">
        <v>328152</v>
      </c>
      <c r="G169" s="29">
        <v>36.159999999999997</v>
      </c>
      <c r="H169" s="29" t="s">
        <v>915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44946</v>
      </c>
      <c r="B170" s="29" t="s">
        <v>1095</v>
      </c>
      <c r="C170" s="28" t="s">
        <v>1159</v>
      </c>
      <c r="D170" s="28" t="s">
        <v>1164</v>
      </c>
      <c r="E170" s="28" t="s">
        <v>524</v>
      </c>
      <c r="F170" s="85">
        <v>69434</v>
      </c>
      <c r="G170" s="29">
        <v>387.24</v>
      </c>
      <c r="H170" s="29" t="s">
        <v>915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>
        <v>44946</v>
      </c>
      <c r="B171" s="29" t="s">
        <v>1095</v>
      </c>
      <c r="C171" s="28" t="s">
        <v>1159</v>
      </c>
      <c r="D171" s="28" t="s">
        <v>1160</v>
      </c>
      <c r="E171" s="28" t="s">
        <v>524</v>
      </c>
      <c r="F171" s="85">
        <v>45889</v>
      </c>
      <c r="G171" s="29">
        <v>394.87</v>
      </c>
      <c r="H171" s="29" t="s">
        <v>915</v>
      </c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>
        <v>44946</v>
      </c>
      <c r="B172" s="29" t="s">
        <v>1095</v>
      </c>
      <c r="C172" s="28" t="s">
        <v>1159</v>
      </c>
      <c r="D172" s="28" t="s">
        <v>1165</v>
      </c>
      <c r="E172" s="28" t="s">
        <v>524</v>
      </c>
      <c r="F172" s="85">
        <v>52464</v>
      </c>
      <c r="G172" s="29">
        <v>370.36</v>
      </c>
      <c r="H172" s="29" t="s">
        <v>915</v>
      </c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>
        <v>44946</v>
      </c>
      <c r="B173" s="29" t="s">
        <v>1095</v>
      </c>
      <c r="C173" s="28" t="s">
        <v>1159</v>
      </c>
      <c r="D173" s="28" t="s">
        <v>1043</v>
      </c>
      <c r="E173" s="28" t="s">
        <v>524</v>
      </c>
      <c r="F173" s="85">
        <v>191406</v>
      </c>
      <c r="G173" s="29">
        <v>373.72</v>
      </c>
      <c r="H173" s="29" t="s">
        <v>915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>
        <v>44946</v>
      </c>
      <c r="B174" s="29" t="s">
        <v>1095</v>
      </c>
      <c r="C174" s="28" t="s">
        <v>1159</v>
      </c>
      <c r="D174" s="28" t="s">
        <v>1096</v>
      </c>
      <c r="E174" s="28" t="s">
        <v>524</v>
      </c>
      <c r="F174" s="85">
        <v>196718</v>
      </c>
      <c r="G174" s="29">
        <v>375.52</v>
      </c>
      <c r="H174" s="29" t="s">
        <v>915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>
        <v>44946</v>
      </c>
      <c r="B175" s="29" t="s">
        <v>1095</v>
      </c>
      <c r="C175" s="28" t="s">
        <v>1159</v>
      </c>
      <c r="D175" s="28" t="s">
        <v>914</v>
      </c>
      <c r="E175" s="28" t="s">
        <v>524</v>
      </c>
      <c r="F175" s="85">
        <v>191648</v>
      </c>
      <c r="G175" s="29">
        <v>371.76</v>
      </c>
      <c r="H175" s="29" t="s">
        <v>915</v>
      </c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>
        <v>44946</v>
      </c>
      <c r="B176" s="29" t="s">
        <v>1095</v>
      </c>
      <c r="C176" s="28" t="s">
        <v>1159</v>
      </c>
      <c r="D176" s="28" t="s">
        <v>913</v>
      </c>
      <c r="E176" s="28" t="s">
        <v>524</v>
      </c>
      <c r="F176" s="85">
        <v>251678</v>
      </c>
      <c r="G176" s="29">
        <v>362.32</v>
      </c>
      <c r="H176" s="29" t="s">
        <v>915</v>
      </c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>
        <v>44946</v>
      </c>
      <c r="B177" s="29" t="s">
        <v>1095</v>
      </c>
      <c r="C177" s="28" t="s">
        <v>1159</v>
      </c>
      <c r="D177" s="28" t="s">
        <v>1023</v>
      </c>
      <c r="E177" s="28" t="s">
        <v>524</v>
      </c>
      <c r="F177" s="85">
        <v>79330</v>
      </c>
      <c r="G177" s="29">
        <v>375.76</v>
      </c>
      <c r="H177" s="29" t="s">
        <v>915</v>
      </c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>
        <v>44946</v>
      </c>
      <c r="B178" s="29" t="s">
        <v>1095</v>
      </c>
      <c r="C178" s="28" t="s">
        <v>1159</v>
      </c>
      <c r="D178" s="28" t="s">
        <v>1163</v>
      </c>
      <c r="E178" s="28" t="s">
        <v>524</v>
      </c>
      <c r="F178" s="85">
        <v>57063</v>
      </c>
      <c r="G178" s="29">
        <v>370.05</v>
      </c>
      <c r="H178" s="29" t="s">
        <v>915</v>
      </c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>
        <v>44946</v>
      </c>
      <c r="B179" s="29" t="s">
        <v>1095</v>
      </c>
      <c r="C179" s="28" t="s">
        <v>1159</v>
      </c>
      <c r="D179" s="28" t="s">
        <v>1161</v>
      </c>
      <c r="E179" s="28" t="s">
        <v>524</v>
      </c>
      <c r="F179" s="85">
        <v>87112</v>
      </c>
      <c r="G179" s="29">
        <v>373.05</v>
      </c>
      <c r="H179" s="29" t="s">
        <v>915</v>
      </c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>
        <v>44946</v>
      </c>
      <c r="B180" s="29" t="s">
        <v>1095</v>
      </c>
      <c r="C180" s="28" t="s">
        <v>1159</v>
      </c>
      <c r="D180" s="28" t="s">
        <v>1162</v>
      </c>
      <c r="E180" s="28" t="s">
        <v>524</v>
      </c>
      <c r="F180" s="85">
        <v>46943</v>
      </c>
      <c r="G180" s="29">
        <v>388.48</v>
      </c>
      <c r="H180" s="29" t="s">
        <v>915</v>
      </c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>
        <v>44946</v>
      </c>
      <c r="B181" s="29" t="s">
        <v>1187</v>
      </c>
      <c r="C181" s="28" t="s">
        <v>1188</v>
      </c>
      <c r="D181" s="28" t="s">
        <v>1189</v>
      </c>
      <c r="E181" s="28" t="s">
        <v>524</v>
      </c>
      <c r="F181" s="85">
        <v>180000</v>
      </c>
      <c r="G181" s="29">
        <v>16.68</v>
      </c>
      <c r="H181" s="29" t="s">
        <v>915</v>
      </c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>
        <v>44946</v>
      </c>
      <c r="B182" s="29" t="s">
        <v>1054</v>
      </c>
      <c r="C182" s="28" t="s">
        <v>1055</v>
      </c>
      <c r="D182" s="28" t="s">
        <v>1140</v>
      </c>
      <c r="E182" s="28" t="s">
        <v>524</v>
      </c>
      <c r="F182" s="85">
        <v>419164</v>
      </c>
      <c r="G182" s="29">
        <v>23</v>
      </c>
      <c r="H182" s="29" t="s">
        <v>915</v>
      </c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>
        <v>44946</v>
      </c>
      <c r="B183" s="29" t="s">
        <v>1169</v>
      </c>
      <c r="C183" s="28" t="s">
        <v>1170</v>
      </c>
      <c r="D183" s="28" t="s">
        <v>913</v>
      </c>
      <c r="E183" s="28" t="s">
        <v>524</v>
      </c>
      <c r="F183" s="85">
        <v>234618</v>
      </c>
      <c r="G183" s="29">
        <v>351.08</v>
      </c>
      <c r="H183" s="29" t="s">
        <v>915</v>
      </c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>
        <v>44946</v>
      </c>
      <c r="B184" s="29" t="s">
        <v>1171</v>
      </c>
      <c r="C184" s="28" t="s">
        <v>1172</v>
      </c>
      <c r="D184" s="28" t="s">
        <v>1173</v>
      </c>
      <c r="E184" s="28" t="s">
        <v>524</v>
      </c>
      <c r="F184" s="85">
        <v>606859</v>
      </c>
      <c r="G184" s="29">
        <v>19.23</v>
      </c>
      <c r="H184" s="29" t="s">
        <v>915</v>
      </c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>
        <v>44946</v>
      </c>
      <c r="B185" s="29" t="s">
        <v>1174</v>
      </c>
      <c r="C185" s="28" t="s">
        <v>1175</v>
      </c>
      <c r="D185" s="28" t="s">
        <v>913</v>
      </c>
      <c r="E185" s="28" t="s">
        <v>524</v>
      </c>
      <c r="F185" s="85">
        <v>706275</v>
      </c>
      <c r="G185" s="29">
        <v>78.69</v>
      </c>
      <c r="H185" s="29" t="s">
        <v>915</v>
      </c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>
        <v>44946</v>
      </c>
      <c r="B186" s="29" t="s">
        <v>1176</v>
      </c>
      <c r="C186" s="28" t="s">
        <v>1177</v>
      </c>
      <c r="D186" s="28" t="s">
        <v>1153</v>
      </c>
      <c r="E186" s="28" t="s">
        <v>524</v>
      </c>
      <c r="F186" s="85">
        <v>600337</v>
      </c>
      <c r="G186" s="29">
        <v>72.2</v>
      </c>
      <c r="H186" s="29" t="s">
        <v>915</v>
      </c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>
        <v>44946</v>
      </c>
      <c r="B187" s="29" t="s">
        <v>1176</v>
      </c>
      <c r="C187" s="28" t="s">
        <v>1177</v>
      </c>
      <c r="D187" s="28" t="s">
        <v>1178</v>
      </c>
      <c r="E187" s="28" t="s">
        <v>524</v>
      </c>
      <c r="F187" s="85">
        <v>3382</v>
      </c>
      <c r="G187" s="29">
        <v>71.540000000000006</v>
      </c>
      <c r="H187" s="29" t="s">
        <v>915</v>
      </c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>
        <v>44946</v>
      </c>
      <c r="B188" s="29" t="s">
        <v>1179</v>
      </c>
      <c r="C188" s="28" t="s">
        <v>1180</v>
      </c>
      <c r="D188" s="28" t="s">
        <v>1181</v>
      </c>
      <c r="E188" s="28" t="s">
        <v>524</v>
      </c>
      <c r="F188" s="85">
        <v>2000</v>
      </c>
      <c r="G188" s="29">
        <v>153.26</v>
      </c>
      <c r="H188" s="29" t="s">
        <v>915</v>
      </c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>
        <v>44946</v>
      </c>
      <c r="B189" s="29" t="s">
        <v>1040</v>
      </c>
      <c r="C189" s="28" t="s">
        <v>1057</v>
      </c>
      <c r="D189" s="28" t="s">
        <v>913</v>
      </c>
      <c r="E189" s="28" t="s">
        <v>524</v>
      </c>
      <c r="F189" s="85">
        <v>181489</v>
      </c>
      <c r="G189" s="29">
        <v>25.99</v>
      </c>
      <c r="H189" s="29" t="s">
        <v>915</v>
      </c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75"/>
  <sheetViews>
    <sheetView zoomScale="85" zoomScaleNormal="85" workbookViewId="0">
      <selection activeCell="H24" sqref="H24"/>
    </sheetView>
  </sheetViews>
  <sheetFormatPr defaultColWidth="17.33203125" defaultRowHeight="15" customHeight="1"/>
  <cols>
    <col min="1" max="1" width="4.4414062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3.6640625" customWidth="1"/>
    <col min="7" max="7" width="9.5546875" customWidth="1"/>
    <col min="8" max="8" width="11" customWidth="1"/>
    <col min="9" max="9" width="13.44140625" customWidth="1"/>
    <col min="10" max="10" width="21.6640625" customWidth="1"/>
    <col min="11" max="11" width="10.6640625" customWidth="1"/>
    <col min="12" max="12" width="10.5546875" customWidth="1"/>
    <col min="13" max="15" width="14" customWidth="1"/>
    <col min="16" max="16" width="14.5546875" customWidth="1"/>
    <col min="17" max="17" width="17.6640625" customWidth="1"/>
    <col min="18" max="18" width="5.6640625" hidden="1" customWidth="1"/>
    <col min="19" max="19" width="12.6640625" customWidth="1"/>
    <col min="20" max="20" width="8.33203125" customWidth="1"/>
    <col min="21" max="38" width="9.332031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898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44949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525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515</v>
      </c>
      <c r="C9" s="94"/>
      <c r="D9" s="95" t="s">
        <v>526</v>
      </c>
      <c r="E9" s="94" t="s">
        <v>527</v>
      </c>
      <c r="F9" s="94" t="s">
        <v>528</v>
      </c>
      <c r="G9" s="94" t="s">
        <v>529</v>
      </c>
      <c r="H9" s="94" t="s">
        <v>530</v>
      </c>
      <c r="I9" s="94" t="s">
        <v>531</v>
      </c>
      <c r="J9" s="93" t="s">
        <v>532</v>
      </c>
      <c r="K9" s="94" t="s">
        <v>533</v>
      </c>
      <c r="L9" s="96" t="s">
        <v>534</v>
      </c>
      <c r="M9" s="96" t="s">
        <v>535</v>
      </c>
      <c r="N9" s="94" t="s">
        <v>536</v>
      </c>
      <c r="O9" s="95" t="s">
        <v>537</v>
      </c>
      <c r="P9" s="94" t="s">
        <v>766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5" customHeight="1">
      <c r="A10" s="302">
        <v>1</v>
      </c>
      <c r="B10" s="281">
        <v>44861</v>
      </c>
      <c r="C10" s="303"/>
      <c r="D10" s="304" t="s">
        <v>55</v>
      </c>
      <c r="E10" s="305" t="s">
        <v>540</v>
      </c>
      <c r="F10" s="306">
        <v>147</v>
      </c>
      <c r="G10" s="306">
        <v>137</v>
      </c>
      <c r="H10" s="306">
        <v>154</v>
      </c>
      <c r="I10" s="307" t="s">
        <v>868</v>
      </c>
      <c r="J10" s="275" t="s">
        <v>869</v>
      </c>
      <c r="K10" s="275">
        <f t="shared" ref="K10" si="0">H10-F10</f>
        <v>7</v>
      </c>
      <c r="L10" s="276">
        <f t="shared" ref="L10" si="1">(F10*-0.7)/100</f>
        <v>-1.0289999999999999</v>
      </c>
      <c r="M10" s="277">
        <f t="shared" ref="M10" si="2">(K10+L10)/F10</f>
        <v>4.0619047619047617E-2</v>
      </c>
      <c r="N10" s="275" t="s">
        <v>538</v>
      </c>
      <c r="O10" s="278">
        <v>44866</v>
      </c>
      <c r="P10" s="275"/>
      <c r="Q10" s="197"/>
      <c r="R10" s="197" t="s">
        <v>802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5" customHeight="1">
      <c r="A11" s="349">
        <v>2</v>
      </c>
      <c r="B11" s="350">
        <v>44876</v>
      </c>
      <c r="C11" s="351"/>
      <c r="D11" s="352" t="s">
        <v>205</v>
      </c>
      <c r="E11" s="353" t="s">
        <v>540</v>
      </c>
      <c r="F11" s="349">
        <v>6800</v>
      </c>
      <c r="G11" s="349">
        <v>6340</v>
      </c>
      <c r="H11" s="349">
        <v>7195</v>
      </c>
      <c r="I11" s="354" t="s">
        <v>871</v>
      </c>
      <c r="J11" s="315" t="s">
        <v>989</v>
      </c>
      <c r="K11" s="315">
        <f t="shared" ref="K11" si="3">H11-F11</f>
        <v>395</v>
      </c>
      <c r="L11" s="322">
        <f t="shared" ref="L11" si="4">(F11*-0.7)/100</f>
        <v>-47.6</v>
      </c>
      <c r="M11" s="323">
        <f t="shared" ref="M11" si="5">(K11+L11)/F11</f>
        <v>5.1088235294117643E-2</v>
      </c>
      <c r="N11" s="315" t="s">
        <v>538</v>
      </c>
      <c r="O11" s="324">
        <v>44939</v>
      </c>
      <c r="P11" s="315"/>
      <c r="Q11" s="197"/>
      <c r="R11" s="197" t="s">
        <v>539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5" customHeight="1">
      <c r="A12" s="306">
        <v>3</v>
      </c>
      <c r="B12" s="308">
        <v>44890</v>
      </c>
      <c r="C12" s="303"/>
      <c r="D12" s="304" t="s">
        <v>271</v>
      </c>
      <c r="E12" s="305" t="s">
        <v>540</v>
      </c>
      <c r="F12" s="306">
        <v>5670</v>
      </c>
      <c r="G12" s="306">
        <v>5250</v>
      </c>
      <c r="H12" s="306">
        <v>5905</v>
      </c>
      <c r="I12" s="307" t="s">
        <v>876</v>
      </c>
      <c r="J12" s="275" t="s">
        <v>887</v>
      </c>
      <c r="K12" s="275">
        <f t="shared" ref="K12" si="6">H12-F12</f>
        <v>235</v>
      </c>
      <c r="L12" s="276">
        <f t="shared" ref="L12" si="7">(F12*-0.7)/100</f>
        <v>-39.69</v>
      </c>
      <c r="M12" s="277">
        <f t="shared" ref="M12" si="8">(K12+L12)/F12</f>
        <v>3.4446208112874778E-2</v>
      </c>
      <c r="N12" s="275" t="s">
        <v>538</v>
      </c>
      <c r="O12" s="278">
        <v>44923</v>
      </c>
      <c r="P12" s="275"/>
      <c r="Q12" s="197"/>
      <c r="R12" s="197" t="s">
        <v>539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s="198" customFormat="1" ht="13.95" customHeight="1">
      <c r="A13" s="309">
        <v>4</v>
      </c>
      <c r="B13" s="310">
        <v>44896</v>
      </c>
      <c r="C13" s="311"/>
      <c r="D13" s="312" t="s">
        <v>197</v>
      </c>
      <c r="E13" s="313" t="s">
        <v>540</v>
      </c>
      <c r="F13" s="201" t="s">
        <v>878</v>
      </c>
      <c r="G13" s="201">
        <v>3140</v>
      </c>
      <c r="H13" s="201"/>
      <c r="I13" s="314" t="s">
        <v>873</v>
      </c>
      <c r="J13" s="246" t="s">
        <v>541</v>
      </c>
      <c r="K13" s="246"/>
      <c r="L13" s="247"/>
      <c r="M13" s="248"/>
      <c r="N13" s="246"/>
      <c r="O13" s="249"/>
      <c r="P13" s="246"/>
      <c r="Q13" s="197"/>
      <c r="R13" s="197" t="s">
        <v>539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5" customHeight="1">
      <c r="A14" s="349">
        <v>5</v>
      </c>
      <c r="B14" s="350">
        <v>44922</v>
      </c>
      <c r="C14" s="351"/>
      <c r="D14" s="352" t="s">
        <v>256</v>
      </c>
      <c r="E14" s="353" t="s">
        <v>540</v>
      </c>
      <c r="F14" s="349">
        <v>262.5</v>
      </c>
      <c r="G14" s="349">
        <v>246</v>
      </c>
      <c r="H14" s="349">
        <v>281.5</v>
      </c>
      <c r="I14" s="354" t="s">
        <v>877</v>
      </c>
      <c r="J14" s="315" t="s">
        <v>948</v>
      </c>
      <c r="K14" s="315">
        <f t="shared" ref="K14:K15" si="9">H14-F14</f>
        <v>19</v>
      </c>
      <c r="L14" s="322">
        <f t="shared" ref="L14:L15" si="10">(F14*-0.7)/100</f>
        <v>-1.8374999999999999</v>
      </c>
      <c r="M14" s="323">
        <f t="shared" ref="M14:M15" si="11">(K14+L14)/F14</f>
        <v>6.5380952380952387E-2</v>
      </c>
      <c r="N14" s="315" t="s">
        <v>538</v>
      </c>
      <c r="O14" s="324">
        <v>44935</v>
      </c>
      <c r="P14" s="315"/>
      <c r="Q14" s="197"/>
      <c r="R14" s="197" t="s">
        <v>802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s="198" customFormat="1" ht="13.95" customHeight="1">
      <c r="A15" s="306">
        <v>6</v>
      </c>
      <c r="B15" s="308">
        <v>44930</v>
      </c>
      <c r="C15" s="303"/>
      <c r="D15" s="304" t="s">
        <v>925</v>
      </c>
      <c r="E15" s="305" t="s">
        <v>540</v>
      </c>
      <c r="F15" s="306">
        <v>98</v>
      </c>
      <c r="G15" s="306">
        <v>89</v>
      </c>
      <c r="H15" s="306">
        <v>103.5</v>
      </c>
      <c r="I15" s="307" t="s">
        <v>926</v>
      </c>
      <c r="J15" s="275" t="s">
        <v>1009</v>
      </c>
      <c r="K15" s="275">
        <f t="shared" si="9"/>
        <v>5.5</v>
      </c>
      <c r="L15" s="276">
        <f t="shared" si="10"/>
        <v>-0.68599999999999994</v>
      </c>
      <c r="M15" s="277">
        <f t="shared" si="11"/>
        <v>4.9122448979591837E-2</v>
      </c>
      <c r="N15" s="275" t="s">
        <v>538</v>
      </c>
      <c r="O15" s="278">
        <v>44944</v>
      </c>
      <c r="P15" s="275"/>
      <c r="Q15" s="197"/>
      <c r="R15" s="197" t="s">
        <v>539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5" customHeight="1">
      <c r="A16" s="245">
        <v>7</v>
      </c>
      <c r="B16" s="244">
        <v>44930</v>
      </c>
      <c r="C16" s="250"/>
      <c r="D16" s="251" t="s">
        <v>53</v>
      </c>
      <c r="E16" s="252" t="s">
        <v>540</v>
      </c>
      <c r="F16" s="245" t="s">
        <v>929</v>
      </c>
      <c r="G16" s="245">
        <v>4180</v>
      </c>
      <c r="H16" s="245"/>
      <c r="I16" s="253" t="s">
        <v>930</v>
      </c>
      <c r="J16" s="246" t="s">
        <v>541</v>
      </c>
      <c r="K16" s="246"/>
      <c r="L16" s="247"/>
      <c r="M16" s="248"/>
      <c r="N16" s="246"/>
      <c r="O16" s="249"/>
      <c r="P16" s="247"/>
      <c r="Q16" s="197"/>
      <c r="R16" s="197" t="s">
        <v>539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5" customHeight="1">
      <c r="A17" s="245">
        <v>8</v>
      </c>
      <c r="B17" s="244">
        <v>44931</v>
      </c>
      <c r="C17" s="250"/>
      <c r="D17" s="251" t="s">
        <v>152</v>
      </c>
      <c r="E17" s="252" t="s">
        <v>540</v>
      </c>
      <c r="F17" s="245" t="s">
        <v>939</v>
      </c>
      <c r="G17" s="245">
        <v>7900</v>
      </c>
      <c r="H17" s="245"/>
      <c r="I17" s="253" t="s">
        <v>940</v>
      </c>
      <c r="J17" s="246" t="s">
        <v>541</v>
      </c>
      <c r="K17" s="246"/>
      <c r="L17" s="247"/>
      <c r="M17" s="248"/>
      <c r="N17" s="246"/>
      <c r="O17" s="249"/>
      <c r="P17" s="247"/>
      <c r="Q17" s="197"/>
      <c r="R17" s="197" t="s">
        <v>802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5" customHeight="1">
      <c r="A18" s="245">
        <v>9</v>
      </c>
      <c r="B18" s="244">
        <v>44935</v>
      </c>
      <c r="C18" s="250"/>
      <c r="D18" s="251" t="s">
        <v>124</v>
      </c>
      <c r="E18" s="252" t="s">
        <v>540</v>
      </c>
      <c r="F18" s="245" t="s">
        <v>950</v>
      </c>
      <c r="G18" s="245">
        <v>818</v>
      </c>
      <c r="H18" s="245"/>
      <c r="I18" s="253" t="s">
        <v>951</v>
      </c>
      <c r="J18" s="246" t="s">
        <v>541</v>
      </c>
      <c r="K18" s="246"/>
      <c r="L18" s="247"/>
      <c r="M18" s="248"/>
      <c r="N18" s="246"/>
      <c r="O18" s="249"/>
      <c r="P18" s="247"/>
      <c r="Q18" s="197"/>
      <c r="R18" s="197" t="s">
        <v>539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5" customHeight="1">
      <c r="A19" s="349">
        <v>10</v>
      </c>
      <c r="B19" s="350">
        <v>44935</v>
      </c>
      <c r="C19" s="351"/>
      <c r="D19" s="352" t="s">
        <v>177</v>
      </c>
      <c r="E19" s="353" t="s">
        <v>540</v>
      </c>
      <c r="F19" s="349">
        <v>210</v>
      </c>
      <c r="G19" s="349">
        <v>198</v>
      </c>
      <c r="H19" s="349">
        <v>223.5</v>
      </c>
      <c r="I19" s="354" t="s">
        <v>949</v>
      </c>
      <c r="J19" s="315" t="s">
        <v>1191</v>
      </c>
      <c r="K19" s="315">
        <f t="shared" ref="K19" si="12">H19-F19</f>
        <v>13.5</v>
      </c>
      <c r="L19" s="322">
        <f t="shared" ref="L19" si="13">(F19*-0.7)/100</f>
        <v>-1.47</v>
      </c>
      <c r="M19" s="323">
        <f t="shared" ref="M19" si="14">(K19+L19)/F19</f>
        <v>5.728571428571428E-2</v>
      </c>
      <c r="N19" s="315" t="s">
        <v>538</v>
      </c>
      <c r="O19" s="324">
        <v>44946</v>
      </c>
      <c r="P19" s="315"/>
      <c r="Q19" s="197"/>
      <c r="R19" s="197" t="s">
        <v>802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5" customHeight="1">
      <c r="A20" s="245">
        <v>11</v>
      </c>
      <c r="B20" s="244">
        <v>44935</v>
      </c>
      <c r="C20" s="250"/>
      <c r="D20" s="251" t="s">
        <v>273</v>
      </c>
      <c r="E20" s="252" t="s">
        <v>540</v>
      </c>
      <c r="F20" s="245" t="s">
        <v>952</v>
      </c>
      <c r="G20" s="245">
        <v>5690</v>
      </c>
      <c r="H20" s="245"/>
      <c r="I20" s="253" t="s">
        <v>953</v>
      </c>
      <c r="J20" s="246" t="s">
        <v>541</v>
      </c>
      <c r="K20" s="246"/>
      <c r="L20" s="247"/>
      <c r="M20" s="248"/>
      <c r="N20" s="246"/>
      <c r="O20" s="249"/>
      <c r="P20" s="247"/>
      <c r="Q20" s="197"/>
      <c r="R20" s="197" t="s">
        <v>539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5" customHeight="1">
      <c r="A21" s="245">
        <v>12</v>
      </c>
      <c r="B21" s="244">
        <v>44936</v>
      </c>
      <c r="C21" s="250"/>
      <c r="D21" s="251" t="s">
        <v>75</v>
      </c>
      <c r="E21" s="252" t="s">
        <v>540</v>
      </c>
      <c r="F21" s="245" t="s">
        <v>967</v>
      </c>
      <c r="G21" s="245">
        <v>735</v>
      </c>
      <c r="H21" s="245"/>
      <c r="I21" s="253" t="s">
        <v>968</v>
      </c>
      <c r="J21" s="246" t="s">
        <v>541</v>
      </c>
      <c r="K21" s="246"/>
      <c r="L21" s="247"/>
      <c r="M21" s="248"/>
      <c r="N21" s="246"/>
      <c r="O21" s="249"/>
      <c r="P21" s="247"/>
      <c r="Q21" s="197"/>
      <c r="R21" s="197" t="s">
        <v>539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5" customHeight="1">
      <c r="A22" s="349">
        <v>13</v>
      </c>
      <c r="B22" s="350">
        <v>44936</v>
      </c>
      <c r="C22" s="351"/>
      <c r="D22" s="352" t="s">
        <v>455</v>
      </c>
      <c r="E22" s="353" t="s">
        <v>540</v>
      </c>
      <c r="F22" s="349">
        <v>178.5</v>
      </c>
      <c r="G22" s="349">
        <v>167</v>
      </c>
      <c r="H22" s="349">
        <v>190.5</v>
      </c>
      <c r="I22" s="354" t="s">
        <v>974</v>
      </c>
      <c r="J22" s="315" t="s">
        <v>1010</v>
      </c>
      <c r="K22" s="315">
        <f t="shared" ref="K22" si="15">H22-F22</f>
        <v>12</v>
      </c>
      <c r="L22" s="322">
        <f t="shared" ref="L22" si="16">(F22*-0.7)/100</f>
        <v>-1.2494999999999998</v>
      </c>
      <c r="M22" s="323">
        <f t="shared" ref="M22" si="17">(K22+L22)/F22</f>
        <v>6.0226890756302526E-2</v>
      </c>
      <c r="N22" s="315" t="s">
        <v>538</v>
      </c>
      <c r="O22" s="324">
        <v>44944</v>
      </c>
      <c r="P22" s="315"/>
      <c r="Q22" s="197"/>
      <c r="R22" s="197" t="s">
        <v>539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5" customHeight="1">
      <c r="A23" s="245">
        <v>14</v>
      </c>
      <c r="B23" s="244">
        <v>44942</v>
      </c>
      <c r="C23" s="250"/>
      <c r="D23" s="251" t="s">
        <v>163</v>
      </c>
      <c r="E23" s="252" t="s">
        <v>540</v>
      </c>
      <c r="F23" s="245" t="s">
        <v>994</v>
      </c>
      <c r="G23" s="245">
        <v>3770</v>
      </c>
      <c r="H23" s="245"/>
      <c r="I23" s="253" t="s">
        <v>995</v>
      </c>
      <c r="J23" s="246" t="s">
        <v>541</v>
      </c>
      <c r="K23" s="246"/>
      <c r="L23" s="247"/>
      <c r="M23" s="248"/>
      <c r="N23" s="246"/>
      <c r="O23" s="249"/>
      <c r="P23" s="247"/>
      <c r="Q23" s="197"/>
      <c r="R23" s="197" t="s">
        <v>802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5" customHeight="1">
      <c r="A24" s="245">
        <v>15</v>
      </c>
      <c r="B24" s="244">
        <v>44945</v>
      </c>
      <c r="C24" s="250"/>
      <c r="D24" s="251" t="s">
        <v>189</v>
      </c>
      <c r="E24" s="252" t="s">
        <v>540</v>
      </c>
      <c r="F24" s="245" t="s">
        <v>1058</v>
      </c>
      <c r="G24" s="245">
        <v>2000</v>
      </c>
      <c r="H24" s="245"/>
      <c r="I24" s="253" t="s">
        <v>1059</v>
      </c>
      <c r="J24" s="246" t="s">
        <v>541</v>
      </c>
      <c r="K24" s="246"/>
      <c r="L24" s="247"/>
      <c r="M24" s="248"/>
      <c r="N24" s="246"/>
      <c r="O24" s="249"/>
      <c r="P24" s="247"/>
      <c r="Q24" s="197"/>
      <c r="R24" s="197" t="s">
        <v>802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5" customHeight="1">
      <c r="A25" s="245"/>
      <c r="B25" s="244"/>
      <c r="C25" s="250"/>
      <c r="D25" s="251"/>
      <c r="E25" s="252"/>
      <c r="F25" s="245"/>
      <c r="G25" s="245"/>
      <c r="H25" s="245"/>
      <c r="I25" s="253"/>
      <c r="J25" s="246"/>
      <c r="K25" s="246"/>
      <c r="L25" s="247"/>
      <c r="M25" s="248"/>
      <c r="N25" s="246"/>
      <c r="O25" s="249"/>
      <c r="P25" s="24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5" customHeight="1">
      <c r="A26" s="245"/>
      <c r="B26" s="244"/>
      <c r="C26" s="250"/>
      <c r="D26" s="251"/>
      <c r="E26" s="252"/>
      <c r="F26" s="245"/>
      <c r="G26" s="245"/>
      <c r="H26" s="245"/>
      <c r="I26" s="253"/>
      <c r="J26" s="246"/>
      <c r="K26" s="246"/>
      <c r="L26" s="247"/>
      <c r="M26" s="248"/>
      <c r="N26" s="246"/>
      <c r="O26" s="249"/>
      <c r="P26" s="24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3.95" customHeight="1">
      <c r="A27" s="245"/>
      <c r="B27" s="244"/>
      <c r="C27" s="250"/>
      <c r="D27" s="251"/>
      <c r="E27" s="252"/>
      <c r="F27" s="245"/>
      <c r="G27" s="245"/>
      <c r="H27" s="245"/>
      <c r="I27" s="253"/>
      <c r="J27" s="246"/>
      <c r="K27" s="246"/>
      <c r="L27" s="247"/>
      <c r="M27" s="248"/>
      <c r="N27" s="246"/>
      <c r="O27" s="249"/>
      <c r="P27" s="24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3.95" customHeight="1">
      <c r="A28" s="245"/>
      <c r="B28" s="244"/>
      <c r="C28" s="250"/>
      <c r="D28" s="251"/>
      <c r="E28" s="252"/>
      <c r="F28" s="245"/>
      <c r="G28" s="245"/>
      <c r="H28" s="245"/>
      <c r="I28" s="253"/>
      <c r="J28" s="246"/>
      <c r="K28" s="246"/>
      <c r="L28" s="247"/>
      <c r="M28" s="248"/>
      <c r="N28" s="246"/>
      <c r="O28" s="249"/>
      <c r="P28" s="24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</row>
    <row r="29" spans="1:56" ht="13.95" customHeight="1">
      <c r="A29" s="245"/>
      <c r="B29" s="244"/>
      <c r="C29" s="250"/>
      <c r="D29" s="251"/>
      <c r="E29" s="252"/>
      <c r="F29" s="245"/>
      <c r="G29" s="245"/>
      <c r="H29" s="245"/>
      <c r="I29" s="253"/>
      <c r="J29" s="246"/>
      <c r="K29" s="246"/>
      <c r="L29" s="247"/>
      <c r="M29" s="248"/>
      <c r="N29" s="246"/>
      <c r="O29" s="249"/>
      <c r="P29" s="24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1:56" ht="13.95" customHeight="1">
      <c r="A30" s="245"/>
      <c r="B30" s="244"/>
      <c r="C30" s="250"/>
      <c r="D30" s="251"/>
      <c r="E30" s="252"/>
      <c r="F30" s="245"/>
      <c r="G30" s="245"/>
      <c r="H30" s="245"/>
      <c r="I30" s="253"/>
      <c r="J30" s="246"/>
      <c r="K30" s="246"/>
      <c r="L30" s="247"/>
      <c r="M30" s="248"/>
      <c r="N30" s="246"/>
      <c r="O30" s="249"/>
      <c r="P30" s="24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</row>
    <row r="31" spans="1:56" ht="13.95" customHeight="1">
      <c r="A31" s="245"/>
      <c r="B31" s="244"/>
      <c r="C31" s="250"/>
      <c r="D31" s="251"/>
      <c r="E31" s="252"/>
      <c r="F31" s="245"/>
      <c r="G31" s="245"/>
      <c r="H31" s="245"/>
      <c r="I31" s="253"/>
      <c r="J31" s="246"/>
      <c r="K31" s="246"/>
      <c r="L31" s="247"/>
      <c r="M31" s="248"/>
      <c r="N31" s="246"/>
      <c r="O31" s="249"/>
      <c r="P31" s="24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</row>
    <row r="32" spans="1:56" ht="14.25" customHeight="1">
      <c r="A32" s="97"/>
      <c r="B32" s="98"/>
      <c r="C32" s="99"/>
      <c r="D32" s="100"/>
      <c r="E32" s="101"/>
      <c r="F32" s="101"/>
      <c r="H32" s="101"/>
      <c r="I32" s="102"/>
      <c r="J32" s="103"/>
      <c r="K32" s="103"/>
      <c r="L32" s="104"/>
      <c r="M32" s="105"/>
      <c r="N32" s="106"/>
      <c r="O32" s="107"/>
      <c r="P32" s="108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</row>
    <row r="33" spans="1:38" ht="14.25" customHeight="1">
      <c r="A33" s="97"/>
      <c r="B33" s="98"/>
      <c r="C33" s="99"/>
      <c r="D33" s="100"/>
      <c r="E33" s="101"/>
      <c r="F33" s="101"/>
      <c r="G33" s="97"/>
      <c r="H33" s="101"/>
      <c r="I33" s="102"/>
      <c r="J33" s="103"/>
      <c r="K33" s="103"/>
      <c r="L33" s="104"/>
      <c r="M33" s="105"/>
      <c r="N33" s="106"/>
      <c r="O33" s="107"/>
      <c r="P33" s="108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 t="s">
        <v>542</v>
      </c>
      <c r="B34" s="110"/>
      <c r="C34" s="111"/>
      <c r="E34" s="112"/>
      <c r="F34" s="112"/>
      <c r="G34" s="112"/>
      <c r="H34" s="112"/>
      <c r="I34" s="112"/>
      <c r="J34" s="113"/>
      <c r="K34" s="112"/>
      <c r="L34" s="114"/>
      <c r="M34" s="54"/>
      <c r="N34" s="113"/>
      <c r="O34" s="11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15" t="s">
        <v>543</v>
      </c>
      <c r="B35" s="109"/>
      <c r="C35" s="109"/>
      <c r="D35" s="109"/>
      <c r="E35" s="41"/>
      <c r="F35" s="116" t="s">
        <v>544</v>
      </c>
      <c r="G35" s="6"/>
      <c r="H35" s="6"/>
      <c r="I35" s="6"/>
      <c r="J35" s="117"/>
      <c r="K35" s="118"/>
      <c r="L35" s="118"/>
      <c r="M35" s="119"/>
      <c r="N35" s="1"/>
      <c r="O35" s="120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09" t="s">
        <v>545</v>
      </c>
      <c r="B36" s="109"/>
      <c r="C36" s="109"/>
      <c r="D36" s="109" t="s">
        <v>792</v>
      </c>
      <c r="E36" s="6"/>
      <c r="F36" s="116" t="s">
        <v>546</v>
      </c>
      <c r="G36" s="6"/>
      <c r="H36" s="6"/>
      <c r="I36" s="6"/>
      <c r="J36" s="117"/>
      <c r="K36" s="118"/>
      <c r="L36" s="118"/>
      <c r="M36" s="119"/>
      <c r="N36" s="1"/>
      <c r="O36" s="120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" customHeight="1">
      <c r="A37" s="109"/>
      <c r="B37" s="109"/>
      <c r="C37" s="109"/>
      <c r="D37" s="109"/>
      <c r="E37" s="6"/>
      <c r="F37" s="6"/>
      <c r="G37" s="6"/>
      <c r="H37" s="6"/>
      <c r="I37" s="6"/>
      <c r="J37" s="121"/>
      <c r="K37" s="118"/>
      <c r="L37" s="118"/>
      <c r="M37" s="6"/>
      <c r="N37" s="122"/>
      <c r="O37" s="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.75" customHeight="1">
      <c r="A38" s="1"/>
      <c r="B38" s="123" t="s">
        <v>547</v>
      </c>
      <c r="C38" s="123"/>
      <c r="D38" s="123"/>
      <c r="E38" s="123"/>
      <c r="F38" s="124"/>
      <c r="G38" s="6"/>
      <c r="H38" s="6"/>
      <c r="I38" s="125"/>
      <c r="J38" s="126"/>
      <c r="K38" s="127"/>
      <c r="L38" s="126"/>
      <c r="M38" s="6"/>
      <c r="N38" s="1"/>
      <c r="O38" s="1"/>
      <c r="P38" s="1"/>
      <c r="R38" s="54"/>
      <c r="S38" s="1"/>
      <c r="T38" s="1"/>
      <c r="U38" s="1"/>
      <c r="V38" s="1"/>
      <c r="W38" s="1"/>
      <c r="X38" s="1"/>
      <c r="Y38" s="1"/>
      <c r="Z38" s="1"/>
    </row>
    <row r="39" spans="1:38" ht="38.25" customHeight="1">
      <c r="A39" s="266" t="s">
        <v>16</v>
      </c>
      <c r="B39" s="266" t="s">
        <v>515</v>
      </c>
      <c r="C39" s="266"/>
      <c r="D39" s="228" t="s">
        <v>526</v>
      </c>
      <c r="E39" s="266" t="s">
        <v>527</v>
      </c>
      <c r="F39" s="266" t="s">
        <v>528</v>
      </c>
      <c r="G39" s="266" t="s">
        <v>548</v>
      </c>
      <c r="H39" s="266" t="s">
        <v>530</v>
      </c>
      <c r="I39" s="266" t="s">
        <v>531</v>
      </c>
      <c r="J39" s="96" t="s">
        <v>532</v>
      </c>
      <c r="K39" s="94" t="s">
        <v>549</v>
      </c>
      <c r="L39" s="129" t="s">
        <v>534</v>
      </c>
      <c r="M39" s="96" t="s">
        <v>535</v>
      </c>
      <c r="N39" s="93" t="s">
        <v>536</v>
      </c>
      <c r="O39" s="228" t="s">
        <v>537</v>
      </c>
      <c r="P39" s="41"/>
      <c r="Q39" s="1"/>
      <c r="R39" s="54"/>
      <c r="S39" s="54"/>
      <c r="T39" s="54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s="289" customFormat="1" ht="13.5" customHeight="1">
      <c r="A40" s="325">
        <v>1</v>
      </c>
      <c r="B40" s="326">
        <v>44921</v>
      </c>
      <c r="C40" s="327"/>
      <c r="D40" s="328" t="s">
        <v>148</v>
      </c>
      <c r="E40" s="329" t="s">
        <v>540</v>
      </c>
      <c r="F40" s="325">
        <v>1239.5</v>
      </c>
      <c r="G40" s="325">
        <v>1200</v>
      </c>
      <c r="H40" s="325">
        <v>1273.5</v>
      </c>
      <c r="I40" s="330" t="s">
        <v>883</v>
      </c>
      <c r="J40" s="315" t="s">
        <v>700</v>
      </c>
      <c r="K40" s="315">
        <f t="shared" ref="K40" si="18">H40-F40</f>
        <v>34</v>
      </c>
      <c r="L40" s="322">
        <f t="shared" ref="L40" si="19">(F40*-0.7)/100</f>
        <v>-8.676499999999999</v>
      </c>
      <c r="M40" s="323">
        <f t="shared" ref="M40" si="20">(K40+L40)/F40</f>
        <v>2.0430415490116986E-2</v>
      </c>
      <c r="N40" s="315" t="s">
        <v>538</v>
      </c>
      <c r="O40" s="324">
        <v>44932</v>
      </c>
      <c r="P40" s="279"/>
      <c r="Q40" s="198"/>
      <c r="R40" s="227" t="s">
        <v>802</v>
      </c>
      <c r="S40" s="197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7"/>
      <c r="AJ40" s="288"/>
      <c r="AK40" s="288"/>
      <c r="AL40" s="288"/>
    </row>
    <row r="41" spans="1:38" s="289" customFormat="1" ht="13.5" customHeight="1">
      <c r="A41" s="333">
        <v>2</v>
      </c>
      <c r="B41" s="285">
        <v>44923</v>
      </c>
      <c r="C41" s="334"/>
      <c r="D41" s="335" t="s">
        <v>739</v>
      </c>
      <c r="E41" s="336" t="s">
        <v>540</v>
      </c>
      <c r="F41" s="333">
        <v>304.5</v>
      </c>
      <c r="G41" s="333">
        <v>295</v>
      </c>
      <c r="H41" s="333">
        <v>295</v>
      </c>
      <c r="I41" s="337" t="s">
        <v>886</v>
      </c>
      <c r="J41" s="268" t="s">
        <v>931</v>
      </c>
      <c r="K41" s="268">
        <f t="shared" ref="K41" si="21">H41-F41</f>
        <v>-9.5</v>
      </c>
      <c r="L41" s="338">
        <f t="shared" ref="L41" si="22">(F41*-0.7)/100</f>
        <v>-2.1315</v>
      </c>
      <c r="M41" s="339">
        <f t="shared" ref="M41" si="23">(K41+L41)/F41</f>
        <v>-3.819868637110016E-2</v>
      </c>
      <c r="N41" s="268" t="s">
        <v>550</v>
      </c>
      <c r="O41" s="340">
        <v>44931</v>
      </c>
      <c r="P41" s="279"/>
      <c r="Q41" s="198"/>
      <c r="R41" s="227" t="s">
        <v>802</v>
      </c>
      <c r="S41" s="197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7"/>
      <c r="AJ41" s="288"/>
      <c r="AK41" s="288"/>
      <c r="AL41" s="288"/>
    </row>
    <row r="42" spans="1:38" s="289" customFormat="1" ht="13.5" customHeight="1">
      <c r="A42" s="333">
        <v>3</v>
      </c>
      <c r="B42" s="285">
        <v>45262</v>
      </c>
      <c r="C42" s="334"/>
      <c r="D42" s="335" t="s">
        <v>46</v>
      </c>
      <c r="E42" s="336" t="s">
        <v>540</v>
      </c>
      <c r="F42" s="333">
        <v>819</v>
      </c>
      <c r="G42" s="333">
        <v>795</v>
      </c>
      <c r="H42" s="333">
        <v>795</v>
      </c>
      <c r="I42" s="337" t="s">
        <v>897</v>
      </c>
      <c r="J42" s="268" t="s">
        <v>992</v>
      </c>
      <c r="K42" s="268">
        <f t="shared" ref="K42" si="24">H42-F42</f>
        <v>-24</v>
      </c>
      <c r="L42" s="338">
        <f t="shared" ref="L42" si="25">(F42*-0.7)/100</f>
        <v>-5.7329999999999997</v>
      </c>
      <c r="M42" s="339">
        <f t="shared" ref="M42" si="26">(K42+L42)/F42</f>
        <v>-3.6304029304029303E-2</v>
      </c>
      <c r="N42" s="268" t="s">
        <v>550</v>
      </c>
      <c r="O42" s="340">
        <v>44942</v>
      </c>
      <c r="P42" s="279"/>
      <c r="Q42" s="198"/>
      <c r="R42" s="227" t="s">
        <v>539</v>
      </c>
      <c r="S42" s="197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7"/>
      <c r="AJ42" s="288"/>
      <c r="AK42" s="288"/>
      <c r="AL42" s="288"/>
    </row>
    <row r="43" spans="1:38" s="289" customFormat="1" ht="13.5" customHeight="1">
      <c r="A43" s="325">
        <v>4</v>
      </c>
      <c r="B43" s="326">
        <v>45262</v>
      </c>
      <c r="C43" s="327"/>
      <c r="D43" s="328" t="s">
        <v>87</v>
      </c>
      <c r="E43" s="329" t="s">
        <v>540</v>
      </c>
      <c r="F43" s="325">
        <v>3915</v>
      </c>
      <c r="G43" s="325">
        <v>3780</v>
      </c>
      <c r="H43" s="325">
        <v>4025</v>
      </c>
      <c r="I43" s="330" t="s">
        <v>881</v>
      </c>
      <c r="J43" s="315" t="s">
        <v>908</v>
      </c>
      <c r="K43" s="315">
        <f t="shared" ref="K43:K44" si="27">H43-F43</f>
        <v>110</v>
      </c>
      <c r="L43" s="322">
        <f t="shared" ref="L43:L44" si="28">(F43*-0.7)/100</f>
        <v>-27.405000000000001</v>
      </c>
      <c r="M43" s="323">
        <f t="shared" ref="M43:M44" si="29">(K43+L43)/F43</f>
        <v>2.1097062579821201E-2</v>
      </c>
      <c r="N43" s="315" t="s">
        <v>538</v>
      </c>
      <c r="O43" s="324">
        <v>44929</v>
      </c>
      <c r="P43" s="279"/>
      <c r="Q43" s="198"/>
      <c r="R43" s="227" t="s">
        <v>539</v>
      </c>
      <c r="S43" s="197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7"/>
      <c r="AJ43" s="288"/>
      <c r="AK43" s="288"/>
      <c r="AL43" s="288"/>
    </row>
    <row r="44" spans="1:38" s="289" customFormat="1" ht="13.5" customHeight="1">
      <c r="A44" s="333">
        <v>5</v>
      </c>
      <c r="B44" s="285">
        <v>44930</v>
      </c>
      <c r="C44" s="334"/>
      <c r="D44" s="335" t="s">
        <v>193</v>
      </c>
      <c r="E44" s="336" t="s">
        <v>540</v>
      </c>
      <c r="F44" s="333">
        <v>763</v>
      </c>
      <c r="G44" s="333">
        <v>744</v>
      </c>
      <c r="H44" s="333">
        <v>743</v>
      </c>
      <c r="I44" s="337" t="s">
        <v>648</v>
      </c>
      <c r="J44" s="268" t="s">
        <v>1192</v>
      </c>
      <c r="K44" s="268">
        <f t="shared" si="27"/>
        <v>-20</v>
      </c>
      <c r="L44" s="338">
        <f t="shared" si="28"/>
        <v>-5.3410000000000002</v>
      </c>
      <c r="M44" s="339">
        <f t="shared" si="29"/>
        <v>-3.3212319790301446E-2</v>
      </c>
      <c r="N44" s="268" t="s">
        <v>550</v>
      </c>
      <c r="O44" s="340">
        <v>44946</v>
      </c>
      <c r="P44" s="279"/>
      <c r="Q44" s="198"/>
      <c r="R44" s="227" t="s">
        <v>539</v>
      </c>
      <c r="S44" s="197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7"/>
      <c r="AJ44" s="288"/>
      <c r="AK44" s="288"/>
      <c r="AL44" s="288"/>
    </row>
    <row r="45" spans="1:38" s="289" customFormat="1" ht="13.5" customHeight="1">
      <c r="A45" s="245">
        <v>6</v>
      </c>
      <c r="B45" s="244">
        <v>44930</v>
      </c>
      <c r="C45" s="250"/>
      <c r="D45" s="251" t="s">
        <v>195</v>
      </c>
      <c r="E45" s="252" t="s">
        <v>540</v>
      </c>
      <c r="F45" s="245" t="s">
        <v>927</v>
      </c>
      <c r="G45" s="245">
        <v>202</v>
      </c>
      <c r="H45" s="245"/>
      <c r="I45" s="253" t="s">
        <v>928</v>
      </c>
      <c r="J45" s="246" t="s">
        <v>541</v>
      </c>
      <c r="K45" s="246"/>
      <c r="L45" s="247"/>
      <c r="M45" s="248"/>
      <c r="N45" s="246"/>
      <c r="O45" s="249"/>
      <c r="P45" s="279"/>
      <c r="Q45" s="198"/>
      <c r="R45" s="227" t="s">
        <v>802</v>
      </c>
      <c r="S45" s="197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7"/>
      <c r="AJ45" s="288"/>
      <c r="AK45" s="288"/>
      <c r="AL45" s="288"/>
    </row>
    <row r="46" spans="1:38" s="289" customFormat="1" ht="13.5" customHeight="1">
      <c r="A46" s="325">
        <v>7</v>
      </c>
      <c r="B46" s="326">
        <v>44931</v>
      </c>
      <c r="C46" s="327"/>
      <c r="D46" s="328" t="s">
        <v>87</v>
      </c>
      <c r="E46" s="329" t="s">
        <v>540</v>
      </c>
      <c r="F46" s="325">
        <v>3915</v>
      </c>
      <c r="G46" s="325">
        <v>3780</v>
      </c>
      <c r="H46" s="325">
        <v>4022</v>
      </c>
      <c r="I46" s="330" t="s">
        <v>881</v>
      </c>
      <c r="J46" s="315" t="s">
        <v>946</v>
      </c>
      <c r="K46" s="315">
        <f t="shared" ref="K46" si="30">H46-F46</f>
        <v>107</v>
      </c>
      <c r="L46" s="322">
        <f t="shared" ref="L46" si="31">(F46*-0.7)/100</f>
        <v>-27.405000000000001</v>
      </c>
      <c r="M46" s="323">
        <f t="shared" ref="M46" si="32">(K46+L46)/F46</f>
        <v>2.0330779054916984E-2</v>
      </c>
      <c r="N46" s="315" t="s">
        <v>538</v>
      </c>
      <c r="O46" s="324">
        <v>44935</v>
      </c>
      <c r="P46" s="279"/>
      <c r="Q46" s="198"/>
      <c r="R46" s="227" t="s">
        <v>539</v>
      </c>
      <c r="S46" s="197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7"/>
      <c r="AJ46" s="288"/>
      <c r="AK46" s="288"/>
      <c r="AL46" s="288"/>
    </row>
    <row r="47" spans="1:38" s="289" customFormat="1" ht="13.5" customHeight="1">
      <c r="A47" s="325">
        <v>8</v>
      </c>
      <c r="B47" s="326">
        <v>44935</v>
      </c>
      <c r="C47" s="327"/>
      <c r="D47" s="328" t="s">
        <v>113</v>
      </c>
      <c r="E47" s="329" t="s">
        <v>540</v>
      </c>
      <c r="F47" s="325">
        <v>1065</v>
      </c>
      <c r="G47" s="325">
        <v>1035</v>
      </c>
      <c r="H47" s="325">
        <v>1098</v>
      </c>
      <c r="I47" s="330" t="s">
        <v>954</v>
      </c>
      <c r="J47" s="315" t="s">
        <v>993</v>
      </c>
      <c r="K47" s="315">
        <f t="shared" ref="K47" si="33">H47-F47</f>
        <v>33</v>
      </c>
      <c r="L47" s="322">
        <f t="shared" ref="L47" si="34">(F47*-0.7)/100</f>
        <v>-7.4550000000000001</v>
      </c>
      <c r="M47" s="323">
        <f t="shared" ref="M47" si="35">(K47+L47)/F47</f>
        <v>2.3985915492957748E-2</v>
      </c>
      <c r="N47" s="315" t="s">
        <v>538</v>
      </c>
      <c r="O47" s="324">
        <v>44942</v>
      </c>
      <c r="P47" s="279"/>
      <c r="Q47" s="198"/>
      <c r="R47" s="227" t="s">
        <v>539</v>
      </c>
      <c r="S47" s="197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7"/>
      <c r="AJ47" s="288"/>
      <c r="AK47" s="288"/>
      <c r="AL47" s="288"/>
    </row>
    <row r="48" spans="1:38" s="361" customFormat="1" ht="13.5" customHeight="1">
      <c r="A48" s="343">
        <v>9</v>
      </c>
      <c r="B48" s="344">
        <v>44938</v>
      </c>
      <c r="C48" s="345"/>
      <c r="D48" s="346" t="s">
        <v>985</v>
      </c>
      <c r="E48" s="347" t="s">
        <v>540</v>
      </c>
      <c r="F48" s="343" t="s">
        <v>986</v>
      </c>
      <c r="G48" s="343">
        <v>5780</v>
      </c>
      <c r="H48" s="343"/>
      <c r="I48" s="348" t="s">
        <v>987</v>
      </c>
      <c r="J48" s="355" t="s">
        <v>541</v>
      </c>
      <c r="K48" s="355"/>
      <c r="L48" s="356"/>
      <c r="M48" s="357"/>
      <c r="N48" s="355"/>
      <c r="O48" s="358"/>
      <c r="P48" s="41"/>
      <c r="Q48"/>
      <c r="R48" s="227" t="s">
        <v>539</v>
      </c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359"/>
      <c r="AJ48" s="360"/>
      <c r="AK48" s="360"/>
      <c r="AL48" s="360"/>
    </row>
    <row r="49" spans="1:38" s="289" customFormat="1" ht="13.5" customHeight="1">
      <c r="A49" s="333">
        <v>10</v>
      </c>
      <c r="B49" s="285">
        <v>44942</v>
      </c>
      <c r="C49" s="334"/>
      <c r="D49" s="335" t="s">
        <v>174</v>
      </c>
      <c r="E49" s="336" t="s">
        <v>540</v>
      </c>
      <c r="F49" s="333">
        <v>2505</v>
      </c>
      <c r="G49" s="333">
        <v>2430</v>
      </c>
      <c r="H49" s="333">
        <v>2430</v>
      </c>
      <c r="I49" s="337" t="s">
        <v>991</v>
      </c>
      <c r="J49" s="268" t="s">
        <v>1005</v>
      </c>
      <c r="K49" s="268">
        <f t="shared" ref="K49" si="36">H49-F49</f>
        <v>-75</v>
      </c>
      <c r="L49" s="338">
        <f t="shared" ref="L49" si="37">(F49*-0.7)/100</f>
        <v>-17.535</v>
      </c>
      <c r="M49" s="339">
        <f t="shared" ref="M49" si="38">(K49+L49)/F49</f>
        <v>-3.6940119760479041E-2</v>
      </c>
      <c r="N49" s="268" t="s">
        <v>550</v>
      </c>
      <c r="O49" s="340">
        <v>44943</v>
      </c>
      <c r="P49" s="279"/>
      <c r="Q49" s="198"/>
      <c r="R49" s="227" t="s">
        <v>802</v>
      </c>
      <c r="S49" s="197"/>
      <c r="T49" s="286"/>
      <c r="U49" s="286"/>
      <c r="V49" s="286"/>
      <c r="W49" s="286"/>
      <c r="X49" s="286"/>
      <c r="Y49" s="286"/>
      <c r="Z49" s="286"/>
      <c r="AA49" s="286"/>
      <c r="AB49" s="286"/>
      <c r="AC49" s="286"/>
      <c r="AD49" s="286"/>
      <c r="AE49" s="286"/>
      <c r="AF49" s="286"/>
      <c r="AG49" s="286"/>
      <c r="AH49" s="286"/>
      <c r="AI49" s="287"/>
      <c r="AJ49" s="288"/>
      <c r="AK49" s="288"/>
      <c r="AL49" s="288"/>
    </row>
    <row r="50" spans="1:38" s="291" customFormat="1" ht="13.5" customHeight="1">
      <c r="A50" s="230"/>
      <c r="B50" s="229"/>
      <c r="C50" s="292"/>
      <c r="D50" s="293"/>
      <c r="E50" s="294"/>
      <c r="F50" s="230"/>
      <c r="G50" s="230"/>
      <c r="H50" s="230"/>
      <c r="I50" s="295"/>
      <c r="J50" s="296"/>
      <c r="K50" s="296"/>
      <c r="L50" s="297"/>
      <c r="M50" s="298"/>
      <c r="N50" s="296"/>
      <c r="O50" s="299"/>
      <c r="P50" s="279"/>
      <c r="Q50" s="198"/>
      <c r="R50" s="227"/>
      <c r="S50" s="197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</row>
    <row r="51" spans="1:38" s="291" customFormat="1" ht="13.5" customHeight="1">
      <c r="A51" s="230"/>
      <c r="B51" s="229"/>
      <c r="C51" s="292"/>
      <c r="D51" s="293"/>
      <c r="E51" s="294"/>
      <c r="F51" s="230"/>
      <c r="G51" s="230"/>
      <c r="H51" s="230"/>
      <c r="I51" s="295"/>
      <c r="J51" s="296"/>
      <c r="K51" s="296"/>
      <c r="L51" s="297"/>
      <c r="M51" s="298"/>
      <c r="N51" s="296"/>
      <c r="O51" s="299"/>
      <c r="P51" s="279"/>
      <c r="Q51" s="198"/>
      <c r="R51" s="227"/>
      <c r="S51" s="197"/>
      <c r="T51" s="286"/>
      <c r="U51" s="286"/>
      <c r="V51" s="286"/>
      <c r="W51" s="286"/>
      <c r="X51" s="286"/>
      <c r="Y51" s="286"/>
      <c r="Z51" s="286"/>
      <c r="AA51" s="286"/>
      <c r="AB51" s="286"/>
      <c r="AC51" s="286"/>
      <c r="AD51" s="286"/>
      <c r="AE51" s="286"/>
      <c r="AF51" s="286"/>
      <c r="AG51" s="286"/>
      <c r="AH51" s="286"/>
      <c r="AI51" s="286"/>
      <c r="AJ51" s="286"/>
      <c r="AK51" s="286"/>
      <c r="AL51" s="286"/>
    </row>
    <row r="52" spans="1:38" ht="44.25" customHeight="1">
      <c r="A52" s="109" t="s">
        <v>542</v>
      </c>
      <c r="B52" s="130"/>
      <c r="C52" s="130"/>
      <c r="D52" s="1"/>
      <c r="E52" s="6"/>
      <c r="F52" s="6"/>
      <c r="G52" s="6"/>
      <c r="H52" s="6" t="s">
        <v>554</v>
      </c>
      <c r="I52" s="6"/>
      <c r="J52" s="6"/>
      <c r="K52" s="105"/>
      <c r="L52" s="131"/>
      <c r="M52" s="105"/>
      <c r="N52" s="106"/>
      <c r="O52" s="105"/>
      <c r="P52" s="1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38" ht="12.75" customHeight="1">
      <c r="A53" s="115" t="s">
        <v>543</v>
      </c>
      <c r="B53" s="109"/>
      <c r="C53" s="109"/>
      <c r="D53" s="109"/>
      <c r="E53" s="41"/>
      <c r="F53" s="116" t="s">
        <v>544</v>
      </c>
      <c r="G53" s="54"/>
      <c r="H53" s="41"/>
      <c r="I53" s="54"/>
      <c r="J53" s="6"/>
      <c r="K53" s="132"/>
      <c r="L53" s="133"/>
      <c r="M53" s="6"/>
      <c r="N53" s="99"/>
      <c r="O53" s="134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15"/>
      <c r="B54" s="109"/>
      <c r="C54" s="109"/>
      <c r="D54" s="109"/>
      <c r="E54" s="6"/>
      <c r="F54" s="116" t="s">
        <v>546</v>
      </c>
      <c r="G54" s="54"/>
      <c r="H54" s="41"/>
      <c r="I54" s="54"/>
      <c r="J54" s="6"/>
      <c r="K54" s="132"/>
      <c r="L54" s="133"/>
      <c r="M54" s="6"/>
      <c r="N54" s="99"/>
      <c r="O54" s="134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4.25" customHeight="1">
      <c r="A55" s="109"/>
      <c r="B55" s="109"/>
      <c r="C55" s="109"/>
      <c r="D55" s="109"/>
      <c r="E55" s="6"/>
      <c r="F55" s="6"/>
      <c r="G55" s="6"/>
      <c r="H55" s="6"/>
      <c r="I55" s="6"/>
      <c r="J55" s="121"/>
      <c r="K55" s="118"/>
      <c r="L55" s="119"/>
      <c r="M55" s="6"/>
      <c r="N55" s="122"/>
      <c r="O55" s="1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2.75" customHeight="1">
      <c r="A56" s="135" t="s">
        <v>555</v>
      </c>
      <c r="B56" s="135"/>
      <c r="C56" s="135"/>
      <c r="D56" s="135"/>
      <c r="E56" s="6"/>
      <c r="F56" s="6"/>
      <c r="G56" s="6"/>
      <c r="H56" s="6"/>
      <c r="I56" s="6"/>
      <c r="J56" s="6"/>
      <c r="K56" s="6"/>
      <c r="L56" s="6"/>
      <c r="M56" s="6"/>
      <c r="N56" s="6"/>
      <c r="O56" s="2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38.25" customHeight="1">
      <c r="A57" s="94" t="s">
        <v>16</v>
      </c>
      <c r="B57" s="94" t="s">
        <v>515</v>
      </c>
      <c r="C57" s="94"/>
      <c r="D57" s="95" t="s">
        <v>526</v>
      </c>
      <c r="E57" s="94" t="s">
        <v>527</v>
      </c>
      <c r="F57" s="94" t="s">
        <v>528</v>
      </c>
      <c r="G57" s="94" t="s">
        <v>548</v>
      </c>
      <c r="H57" s="94" t="s">
        <v>530</v>
      </c>
      <c r="I57" s="94" t="s">
        <v>531</v>
      </c>
      <c r="J57" s="93" t="s">
        <v>532</v>
      </c>
      <c r="K57" s="136" t="s">
        <v>556</v>
      </c>
      <c r="L57" s="96" t="s">
        <v>534</v>
      </c>
      <c r="M57" s="136" t="s">
        <v>557</v>
      </c>
      <c r="N57" s="94" t="s">
        <v>558</v>
      </c>
      <c r="O57" s="93" t="s">
        <v>536</v>
      </c>
      <c r="P57" s="95" t="s">
        <v>537</v>
      </c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s="198" customFormat="1" ht="12.75" customHeight="1">
      <c r="A58" s="274">
        <v>1</v>
      </c>
      <c r="B58" s="272">
        <v>44922</v>
      </c>
      <c r="C58" s="273"/>
      <c r="D58" s="273" t="s">
        <v>884</v>
      </c>
      <c r="E58" s="274" t="s">
        <v>540</v>
      </c>
      <c r="F58" s="274">
        <v>819</v>
      </c>
      <c r="G58" s="274">
        <v>805</v>
      </c>
      <c r="H58" s="269">
        <v>805</v>
      </c>
      <c r="I58" s="269" t="s">
        <v>885</v>
      </c>
      <c r="J58" s="268" t="s">
        <v>945</v>
      </c>
      <c r="K58" s="269">
        <f t="shared" ref="K58" si="39">H58-F58</f>
        <v>-14</v>
      </c>
      <c r="L58" s="270">
        <f t="shared" ref="L58" si="40">(H58*N58)*0.07%</f>
        <v>535.32500000000005</v>
      </c>
      <c r="M58" s="271">
        <f t="shared" ref="M58" si="41">(K58*N58)-L58</f>
        <v>-13835.325000000001</v>
      </c>
      <c r="N58" s="269">
        <v>950</v>
      </c>
      <c r="O58" s="268" t="s">
        <v>550</v>
      </c>
      <c r="P58" s="272">
        <v>44566</v>
      </c>
      <c r="Q58" s="200"/>
      <c r="R58" s="203" t="s">
        <v>802</v>
      </c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230"/>
      <c r="AG58" s="229"/>
      <c r="AH58" s="200"/>
      <c r="AI58" s="200"/>
      <c r="AJ58" s="230"/>
      <c r="AK58" s="230"/>
      <c r="AL58" s="230"/>
    </row>
    <row r="59" spans="1:38" s="198" customFormat="1" ht="12.75" customHeight="1">
      <c r="A59" s="274">
        <v>2</v>
      </c>
      <c r="B59" s="272">
        <v>45290</v>
      </c>
      <c r="C59" s="273"/>
      <c r="D59" s="273" t="s">
        <v>891</v>
      </c>
      <c r="E59" s="274" t="s">
        <v>540</v>
      </c>
      <c r="F59" s="274">
        <v>908</v>
      </c>
      <c r="G59" s="274">
        <v>890</v>
      </c>
      <c r="H59" s="269">
        <v>890</v>
      </c>
      <c r="I59" s="269" t="s">
        <v>892</v>
      </c>
      <c r="J59" s="268" t="s">
        <v>912</v>
      </c>
      <c r="K59" s="269">
        <f t="shared" ref="K59:K60" si="42">H59-F59</f>
        <v>-18</v>
      </c>
      <c r="L59" s="270">
        <f t="shared" ref="L59:L60" si="43">(H59*N59)*0.07%</f>
        <v>436.10000000000008</v>
      </c>
      <c r="M59" s="271">
        <f t="shared" ref="M59:M60" si="44">(K59*N59)-L59</f>
        <v>-13036.1</v>
      </c>
      <c r="N59" s="269">
        <v>700</v>
      </c>
      <c r="O59" s="268" t="s">
        <v>550</v>
      </c>
      <c r="P59" s="272">
        <v>44566</v>
      </c>
      <c r="Q59" s="200"/>
      <c r="R59" s="203" t="s">
        <v>802</v>
      </c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230"/>
      <c r="AG59" s="229"/>
      <c r="AH59" s="200"/>
      <c r="AI59" s="200"/>
      <c r="AJ59" s="230"/>
      <c r="AK59" s="230"/>
      <c r="AL59" s="230"/>
    </row>
    <row r="60" spans="1:38" s="198" customFormat="1" ht="12.75" customHeight="1">
      <c r="A60" s="320">
        <v>3</v>
      </c>
      <c r="B60" s="326">
        <v>44928</v>
      </c>
      <c r="C60" s="321"/>
      <c r="D60" s="321" t="s">
        <v>895</v>
      </c>
      <c r="E60" s="320" t="s">
        <v>540</v>
      </c>
      <c r="F60" s="320">
        <v>2852.5</v>
      </c>
      <c r="G60" s="320">
        <v>2805</v>
      </c>
      <c r="H60" s="316">
        <v>2885</v>
      </c>
      <c r="I60" s="316" t="s">
        <v>896</v>
      </c>
      <c r="J60" s="315" t="s">
        <v>703</v>
      </c>
      <c r="K60" s="316">
        <f t="shared" si="42"/>
        <v>32.5</v>
      </c>
      <c r="L60" s="317">
        <f t="shared" si="43"/>
        <v>555.36250000000007</v>
      </c>
      <c r="M60" s="318">
        <f t="shared" si="44"/>
        <v>8382.1375000000007</v>
      </c>
      <c r="N60" s="316">
        <v>275</v>
      </c>
      <c r="O60" s="315" t="s">
        <v>538</v>
      </c>
      <c r="P60" s="319">
        <v>44566</v>
      </c>
      <c r="Q60" s="200"/>
      <c r="R60" s="203" t="s">
        <v>802</v>
      </c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230"/>
      <c r="AG60" s="229"/>
      <c r="AH60" s="200"/>
      <c r="AI60" s="200"/>
      <c r="AJ60" s="230"/>
      <c r="AK60" s="230"/>
      <c r="AL60" s="230"/>
    </row>
    <row r="61" spans="1:38" s="198" customFormat="1" ht="12.75" customHeight="1">
      <c r="A61" s="320">
        <v>4</v>
      </c>
      <c r="B61" s="319">
        <v>44929</v>
      </c>
      <c r="C61" s="321"/>
      <c r="D61" s="321" t="s">
        <v>899</v>
      </c>
      <c r="E61" s="320" t="s">
        <v>540</v>
      </c>
      <c r="F61" s="320">
        <v>4460</v>
      </c>
      <c r="G61" s="320">
        <v>4360</v>
      </c>
      <c r="H61" s="316">
        <v>4525</v>
      </c>
      <c r="I61" s="316" t="s">
        <v>900</v>
      </c>
      <c r="J61" s="315" t="s">
        <v>901</v>
      </c>
      <c r="K61" s="316">
        <f t="shared" ref="K61:K62" si="45">H61-F61</f>
        <v>65</v>
      </c>
      <c r="L61" s="317">
        <f t="shared" ref="L61:L62" si="46">(H61*N61)*0.07%</f>
        <v>395.93750000000006</v>
      </c>
      <c r="M61" s="318">
        <f t="shared" ref="M61:M62" si="47">(K61*N61)-L61</f>
        <v>7729.0625</v>
      </c>
      <c r="N61" s="316">
        <v>125</v>
      </c>
      <c r="O61" s="315" t="s">
        <v>538</v>
      </c>
      <c r="P61" s="319">
        <v>44564</v>
      </c>
      <c r="Q61" s="200"/>
      <c r="R61" s="203" t="s">
        <v>539</v>
      </c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230"/>
      <c r="AG61" s="229"/>
      <c r="AH61" s="200"/>
      <c r="AI61" s="200"/>
      <c r="AJ61" s="230"/>
      <c r="AK61" s="230"/>
      <c r="AL61" s="230"/>
    </row>
    <row r="62" spans="1:38" s="198" customFormat="1" ht="12.75" customHeight="1">
      <c r="A62" s="274">
        <v>5</v>
      </c>
      <c r="B62" s="272">
        <v>44929</v>
      </c>
      <c r="C62" s="273"/>
      <c r="D62" s="273" t="s">
        <v>902</v>
      </c>
      <c r="E62" s="274" t="s">
        <v>540</v>
      </c>
      <c r="F62" s="274">
        <v>3055</v>
      </c>
      <c r="G62" s="274">
        <v>2990</v>
      </c>
      <c r="H62" s="269">
        <v>2990</v>
      </c>
      <c r="I62" s="269" t="s">
        <v>903</v>
      </c>
      <c r="J62" s="268" t="s">
        <v>944</v>
      </c>
      <c r="K62" s="269">
        <f t="shared" si="45"/>
        <v>-65</v>
      </c>
      <c r="L62" s="270">
        <f t="shared" si="46"/>
        <v>418.60000000000008</v>
      </c>
      <c r="M62" s="271">
        <f t="shared" si="47"/>
        <v>-13418.6</v>
      </c>
      <c r="N62" s="269">
        <v>200</v>
      </c>
      <c r="O62" s="268" t="s">
        <v>550</v>
      </c>
      <c r="P62" s="272">
        <v>44567</v>
      </c>
      <c r="Q62" s="200"/>
      <c r="R62" s="203" t="s">
        <v>539</v>
      </c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230"/>
      <c r="AG62" s="229"/>
      <c r="AH62" s="200"/>
      <c r="AI62" s="200"/>
      <c r="AJ62" s="230"/>
      <c r="AK62" s="230"/>
      <c r="AL62" s="230"/>
    </row>
    <row r="63" spans="1:38" s="198" customFormat="1" ht="12.75" customHeight="1">
      <c r="A63" s="274">
        <v>6</v>
      </c>
      <c r="B63" s="285">
        <v>44930</v>
      </c>
      <c r="C63" s="273"/>
      <c r="D63" s="273" t="s">
        <v>918</v>
      </c>
      <c r="E63" s="274" t="s">
        <v>540</v>
      </c>
      <c r="F63" s="274">
        <v>4475</v>
      </c>
      <c r="G63" s="274">
        <v>4370</v>
      </c>
      <c r="H63" s="269">
        <v>4370</v>
      </c>
      <c r="I63" s="269" t="s">
        <v>900</v>
      </c>
      <c r="J63" s="268" t="s">
        <v>976</v>
      </c>
      <c r="K63" s="269">
        <f t="shared" ref="K63" si="48">H63-F63</f>
        <v>-105</v>
      </c>
      <c r="L63" s="270">
        <f t="shared" ref="L63" si="49">(H63*N63)*0.07%</f>
        <v>382.37500000000006</v>
      </c>
      <c r="M63" s="271">
        <f t="shared" ref="M63" si="50">(K63*N63)-L63</f>
        <v>-13507.375</v>
      </c>
      <c r="N63" s="269">
        <v>125</v>
      </c>
      <c r="O63" s="268" t="s">
        <v>550</v>
      </c>
      <c r="P63" s="272">
        <v>44572</v>
      </c>
      <c r="Q63" s="200"/>
      <c r="R63" s="203" t="s">
        <v>539</v>
      </c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230"/>
      <c r="AG63" s="229"/>
      <c r="AH63" s="200"/>
      <c r="AI63" s="200"/>
      <c r="AJ63" s="230"/>
      <c r="AK63" s="230"/>
      <c r="AL63" s="230"/>
    </row>
    <row r="64" spans="1:38" s="198" customFormat="1" ht="12.75" customHeight="1">
      <c r="A64" s="320">
        <v>7</v>
      </c>
      <c r="B64" s="326">
        <v>44930</v>
      </c>
      <c r="C64" s="321"/>
      <c r="D64" s="321" t="s">
        <v>919</v>
      </c>
      <c r="E64" s="320" t="s">
        <v>540</v>
      </c>
      <c r="F64" s="320">
        <v>717</v>
      </c>
      <c r="G64" s="320">
        <v>707</v>
      </c>
      <c r="H64" s="316">
        <v>724.5</v>
      </c>
      <c r="I64" s="316" t="s">
        <v>920</v>
      </c>
      <c r="J64" s="315" t="s">
        <v>936</v>
      </c>
      <c r="K64" s="316">
        <f t="shared" ref="K64" si="51">H64-F64</f>
        <v>7.5</v>
      </c>
      <c r="L64" s="317">
        <f t="shared" ref="L64" si="52">(H64*N64)*0.07%</f>
        <v>659.29500000000007</v>
      </c>
      <c r="M64" s="318">
        <f t="shared" ref="M64" si="53">(K64*N64)-L64</f>
        <v>9090.7049999999999</v>
      </c>
      <c r="N64" s="316">
        <v>1300</v>
      </c>
      <c r="O64" s="315" t="s">
        <v>538</v>
      </c>
      <c r="P64" s="319">
        <v>44566</v>
      </c>
      <c r="Q64" s="200"/>
      <c r="R64" s="203" t="s">
        <v>539</v>
      </c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230"/>
      <c r="AG64" s="229"/>
      <c r="AH64" s="200"/>
      <c r="AI64" s="200"/>
      <c r="AJ64" s="230"/>
      <c r="AK64" s="230"/>
      <c r="AL64" s="230"/>
    </row>
    <row r="65" spans="1:38" s="198" customFormat="1" ht="12.75" customHeight="1">
      <c r="A65" s="320">
        <v>8</v>
      </c>
      <c r="B65" s="326">
        <v>44931</v>
      </c>
      <c r="C65" s="321"/>
      <c r="D65" s="321" t="s">
        <v>937</v>
      </c>
      <c r="E65" s="320" t="s">
        <v>540</v>
      </c>
      <c r="F65" s="320">
        <v>1251</v>
      </c>
      <c r="G65" s="320">
        <v>1233</v>
      </c>
      <c r="H65" s="316">
        <v>1263.5</v>
      </c>
      <c r="I65" s="316" t="s">
        <v>938</v>
      </c>
      <c r="J65" s="315" t="s">
        <v>957</v>
      </c>
      <c r="K65" s="316">
        <f t="shared" ref="K65:K66" si="54">H65-F65</f>
        <v>12.5</v>
      </c>
      <c r="L65" s="317">
        <f t="shared" ref="L65:L66" si="55">(H65*N65)*0.07%</f>
        <v>619.11500000000012</v>
      </c>
      <c r="M65" s="318">
        <f t="shared" ref="M65:M66" si="56">(K65*N65)-L65</f>
        <v>8130.8850000000002</v>
      </c>
      <c r="N65" s="316">
        <v>700</v>
      </c>
      <c r="O65" s="315" t="s">
        <v>538</v>
      </c>
      <c r="P65" s="319">
        <v>44567</v>
      </c>
      <c r="Q65" s="200"/>
      <c r="R65" s="203" t="s">
        <v>539</v>
      </c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230"/>
      <c r="AG65" s="229"/>
      <c r="AH65" s="200"/>
      <c r="AI65" s="200"/>
      <c r="AJ65" s="230"/>
      <c r="AK65" s="230"/>
      <c r="AL65" s="230"/>
    </row>
    <row r="66" spans="1:38" s="198" customFormat="1" ht="12.75" customHeight="1">
      <c r="A66" s="274">
        <v>9</v>
      </c>
      <c r="B66" s="285">
        <v>44935</v>
      </c>
      <c r="C66" s="273"/>
      <c r="D66" s="273" t="s">
        <v>919</v>
      </c>
      <c r="E66" s="274" t="s">
        <v>540</v>
      </c>
      <c r="F66" s="274">
        <v>736</v>
      </c>
      <c r="G66" s="274">
        <v>725</v>
      </c>
      <c r="H66" s="269">
        <v>725</v>
      </c>
      <c r="I66" s="269" t="s">
        <v>955</v>
      </c>
      <c r="J66" s="268" t="s">
        <v>966</v>
      </c>
      <c r="K66" s="269">
        <f t="shared" si="54"/>
        <v>-11</v>
      </c>
      <c r="L66" s="270">
        <f t="shared" si="55"/>
        <v>659.75000000000011</v>
      </c>
      <c r="M66" s="271">
        <f t="shared" si="56"/>
        <v>-14959.75</v>
      </c>
      <c r="N66" s="269">
        <v>1300</v>
      </c>
      <c r="O66" s="268" t="s">
        <v>550</v>
      </c>
      <c r="P66" s="272">
        <v>44571</v>
      </c>
      <c r="Q66" s="200"/>
      <c r="R66" s="203" t="s">
        <v>539</v>
      </c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230"/>
      <c r="AG66" s="229"/>
      <c r="AH66" s="200"/>
      <c r="AI66" s="200"/>
      <c r="AJ66" s="230"/>
      <c r="AK66" s="230"/>
      <c r="AL66" s="230"/>
    </row>
    <row r="67" spans="1:38" s="198" customFormat="1" ht="12.75" customHeight="1">
      <c r="A67" s="320">
        <v>10</v>
      </c>
      <c r="B67" s="326">
        <v>44936</v>
      </c>
      <c r="C67" s="321"/>
      <c r="D67" s="321" t="s">
        <v>964</v>
      </c>
      <c r="E67" s="320" t="s">
        <v>540</v>
      </c>
      <c r="F67" s="320">
        <v>3955</v>
      </c>
      <c r="G67" s="320">
        <v>3865</v>
      </c>
      <c r="H67" s="316">
        <v>4015</v>
      </c>
      <c r="I67" s="316" t="s">
        <v>965</v>
      </c>
      <c r="J67" s="315" t="s">
        <v>746</v>
      </c>
      <c r="K67" s="316">
        <f t="shared" ref="K67" si="57">H67-F67</f>
        <v>60</v>
      </c>
      <c r="L67" s="317">
        <f t="shared" ref="L67" si="58">(H67*N67)*0.07%</f>
        <v>421.57500000000005</v>
      </c>
      <c r="M67" s="318">
        <f t="shared" ref="M67" si="59">(K67*N67)-L67</f>
        <v>8578.4249999999993</v>
      </c>
      <c r="N67" s="316">
        <v>150</v>
      </c>
      <c r="O67" s="315" t="s">
        <v>538</v>
      </c>
      <c r="P67" s="319">
        <v>44571</v>
      </c>
      <c r="Q67" s="200"/>
      <c r="R67" s="203" t="s">
        <v>539</v>
      </c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230"/>
      <c r="AG67" s="229"/>
      <c r="AH67" s="200"/>
      <c r="AI67" s="200"/>
      <c r="AJ67" s="230"/>
      <c r="AK67" s="230"/>
      <c r="AL67" s="230"/>
    </row>
    <row r="68" spans="1:38" s="198" customFormat="1" ht="12.75" customHeight="1">
      <c r="A68" s="320">
        <v>11</v>
      </c>
      <c r="B68" s="326">
        <v>44936</v>
      </c>
      <c r="C68" s="321"/>
      <c r="D68" s="321" t="s">
        <v>972</v>
      </c>
      <c r="E68" s="320" t="s">
        <v>540</v>
      </c>
      <c r="F68" s="320">
        <v>17965</v>
      </c>
      <c r="G68" s="320">
        <v>17795</v>
      </c>
      <c r="H68" s="316">
        <v>18045</v>
      </c>
      <c r="I68" s="316" t="s">
        <v>973</v>
      </c>
      <c r="J68" s="315" t="s">
        <v>980</v>
      </c>
      <c r="K68" s="316">
        <f t="shared" ref="K68:K69" si="60">H68-F68</f>
        <v>80</v>
      </c>
      <c r="L68" s="317">
        <f t="shared" ref="L68:L69" si="61">(H68*N68)*0.07%</f>
        <v>631.57500000000005</v>
      </c>
      <c r="M68" s="318">
        <f t="shared" ref="M68:M69" si="62">(K68*N68)-L68</f>
        <v>3368.4250000000002</v>
      </c>
      <c r="N68" s="316">
        <v>50</v>
      </c>
      <c r="O68" s="315" t="s">
        <v>538</v>
      </c>
      <c r="P68" s="319">
        <v>44572</v>
      </c>
      <c r="Q68" s="200"/>
      <c r="R68" s="203" t="s">
        <v>539</v>
      </c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230"/>
      <c r="AG68" s="229"/>
      <c r="AH68" s="200"/>
      <c r="AI68" s="200"/>
      <c r="AJ68" s="230"/>
      <c r="AK68" s="230"/>
      <c r="AL68" s="230"/>
    </row>
    <row r="69" spans="1:38" s="198" customFormat="1" ht="12.75" customHeight="1">
      <c r="A69" s="320">
        <v>12</v>
      </c>
      <c r="B69" s="326">
        <v>44937</v>
      </c>
      <c r="C69" s="321"/>
      <c r="D69" s="321" t="s">
        <v>919</v>
      </c>
      <c r="E69" s="320" t="s">
        <v>540</v>
      </c>
      <c r="F69" s="320">
        <v>718</v>
      </c>
      <c r="G69" s="320">
        <v>708</v>
      </c>
      <c r="H69" s="316">
        <v>724.5</v>
      </c>
      <c r="I69" s="316" t="s">
        <v>979</v>
      </c>
      <c r="J69" s="315" t="s">
        <v>990</v>
      </c>
      <c r="K69" s="316">
        <f t="shared" si="60"/>
        <v>6.5</v>
      </c>
      <c r="L69" s="317">
        <f t="shared" si="61"/>
        <v>659.29500000000007</v>
      </c>
      <c r="M69" s="318">
        <f t="shared" si="62"/>
        <v>7790.7049999999999</v>
      </c>
      <c r="N69" s="316">
        <v>1300</v>
      </c>
      <c r="O69" s="315" t="s">
        <v>538</v>
      </c>
      <c r="P69" s="319">
        <v>44939</v>
      </c>
      <c r="Q69" s="200"/>
      <c r="R69" s="203" t="s">
        <v>539</v>
      </c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230"/>
      <c r="AG69" s="229"/>
      <c r="AH69" s="200"/>
      <c r="AI69" s="200"/>
      <c r="AJ69" s="230"/>
      <c r="AK69" s="230"/>
      <c r="AL69" s="230"/>
    </row>
    <row r="70" spans="1:38" s="198" customFormat="1" ht="12.75" customHeight="1">
      <c r="A70" s="274">
        <v>13</v>
      </c>
      <c r="B70" s="285">
        <v>44937</v>
      </c>
      <c r="C70" s="273"/>
      <c r="D70" s="273" t="s">
        <v>964</v>
      </c>
      <c r="E70" s="274" t="s">
        <v>540</v>
      </c>
      <c r="F70" s="274">
        <v>3940</v>
      </c>
      <c r="G70" s="274">
        <v>3850</v>
      </c>
      <c r="H70" s="269">
        <v>3860</v>
      </c>
      <c r="I70" s="269" t="s">
        <v>965</v>
      </c>
      <c r="J70" s="268" t="s">
        <v>982</v>
      </c>
      <c r="K70" s="269">
        <f t="shared" ref="K70" si="63">H70-F70</f>
        <v>-80</v>
      </c>
      <c r="L70" s="270">
        <f t="shared" ref="L70" si="64">(H70*N70)*0.07%</f>
        <v>405.30000000000007</v>
      </c>
      <c r="M70" s="271">
        <f t="shared" ref="M70" si="65">(K70*N70)-L70</f>
        <v>-12405.3</v>
      </c>
      <c r="N70" s="269">
        <v>150</v>
      </c>
      <c r="O70" s="268" t="s">
        <v>550</v>
      </c>
      <c r="P70" s="272">
        <v>44573</v>
      </c>
      <c r="Q70" s="200"/>
      <c r="R70" s="203" t="s">
        <v>539</v>
      </c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230"/>
      <c r="AG70" s="229"/>
      <c r="AH70" s="200"/>
      <c r="AI70" s="200"/>
      <c r="AJ70" s="230"/>
      <c r="AK70" s="230"/>
      <c r="AL70" s="230"/>
    </row>
    <row r="71" spans="1:38" s="198" customFormat="1" ht="12.75" customHeight="1">
      <c r="A71" s="201"/>
      <c r="B71" s="199"/>
      <c r="C71" s="235"/>
      <c r="D71" s="235"/>
      <c r="E71" s="201"/>
      <c r="F71" s="201"/>
      <c r="G71" s="201"/>
      <c r="H71" s="202"/>
      <c r="I71" s="202"/>
      <c r="J71" s="226"/>
      <c r="K71" s="235"/>
      <c r="L71" s="201"/>
      <c r="M71" s="201"/>
      <c r="N71" s="201"/>
      <c r="O71" s="202"/>
      <c r="P71" s="202"/>
      <c r="Q71" s="200"/>
      <c r="R71" s="203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230"/>
      <c r="AG71" s="229"/>
      <c r="AH71" s="200"/>
      <c r="AI71" s="200"/>
      <c r="AJ71" s="230"/>
      <c r="AK71" s="230"/>
      <c r="AL71" s="230"/>
    </row>
    <row r="72" spans="1:38" s="198" customFormat="1" ht="12.75" customHeight="1">
      <c r="A72" s="201"/>
      <c r="B72" s="199"/>
      <c r="C72" s="235"/>
      <c r="D72" s="235"/>
      <c r="E72" s="201"/>
      <c r="F72" s="201"/>
      <c r="G72" s="201"/>
      <c r="H72" s="202"/>
      <c r="I72" s="202"/>
      <c r="J72" s="226"/>
      <c r="K72" s="235"/>
      <c r="L72" s="201"/>
      <c r="M72" s="201"/>
      <c r="N72" s="201"/>
      <c r="O72" s="202"/>
      <c r="P72" s="202"/>
      <c r="Q72" s="200"/>
      <c r="R72" s="203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230"/>
      <c r="AG72" s="229"/>
      <c r="AH72" s="200"/>
      <c r="AI72" s="200"/>
      <c r="AJ72" s="230"/>
      <c r="AK72" s="230"/>
      <c r="AL72" s="230"/>
    </row>
    <row r="73" spans="1:38" ht="38.25" customHeight="1">
      <c r="A73" s="137" t="s">
        <v>560</v>
      </c>
      <c r="B73" s="137"/>
      <c r="C73" s="137"/>
      <c r="D73" s="137"/>
      <c r="E73" s="138"/>
      <c r="F73" s="102"/>
      <c r="G73" s="102"/>
      <c r="H73" s="102"/>
      <c r="I73" s="102"/>
      <c r="J73" s="1"/>
      <c r="K73" s="6"/>
      <c r="L73" s="6"/>
      <c r="M73" s="6"/>
      <c r="N73" s="1"/>
      <c r="O73" s="1"/>
      <c r="P73" s="41"/>
      <c r="Q73" s="41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41"/>
      <c r="AG73" s="41"/>
      <c r="AH73" s="41"/>
      <c r="AI73" s="41"/>
      <c r="AJ73" s="41"/>
      <c r="AK73" s="41"/>
      <c r="AL73" s="41"/>
    </row>
    <row r="74" spans="1:38" ht="39.6">
      <c r="A74" s="94" t="s">
        <v>16</v>
      </c>
      <c r="B74" s="94" t="s">
        <v>515</v>
      </c>
      <c r="C74" s="94"/>
      <c r="D74" s="95" t="s">
        <v>526</v>
      </c>
      <c r="E74" s="94" t="s">
        <v>527</v>
      </c>
      <c r="F74" s="94" t="s">
        <v>528</v>
      </c>
      <c r="G74" s="94" t="s">
        <v>548</v>
      </c>
      <c r="H74" s="94" t="s">
        <v>530</v>
      </c>
      <c r="I74" s="94" t="s">
        <v>531</v>
      </c>
      <c r="J74" s="93" t="s">
        <v>532</v>
      </c>
      <c r="K74" s="93" t="s">
        <v>561</v>
      </c>
      <c r="L74" s="96" t="s">
        <v>534</v>
      </c>
      <c r="M74" s="136" t="s">
        <v>557</v>
      </c>
      <c r="N74" s="94" t="s">
        <v>558</v>
      </c>
      <c r="O74" s="94" t="s">
        <v>536</v>
      </c>
      <c r="P74" s="95" t="s">
        <v>537</v>
      </c>
      <c r="Q74" s="4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41"/>
      <c r="AG74" s="41"/>
      <c r="AH74" s="41"/>
      <c r="AI74" s="41"/>
      <c r="AJ74" s="41"/>
      <c r="AK74" s="41"/>
      <c r="AL74" s="41"/>
    </row>
    <row r="75" spans="1:38" s="198" customFormat="1" ht="15.6" customHeight="1">
      <c r="A75" s="267">
        <v>1</v>
      </c>
      <c r="B75" s="272">
        <v>44924</v>
      </c>
      <c r="C75" s="273"/>
      <c r="D75" s="273" t="s">
        <v>889</v>
      </c>
      <c r="E75" s="274" t="s">
        <v>540</v>
      </c>
      <c r="F75" s="274">
        <v>54</v>
      </c>
      <c r="G75" s="274">
        <v>36</v>
      </c>
      <c r="H75" s="269">
        <v>36</v>
      </c>
      <c r="I75" s="290" t="s">
        <v>890</v>
      </c>
      <c r="J75" s="268" t="s">
        <v>912</v>
      </c>
      <c r="K75" s="269">
        <f t="shared" ref="K75" si="66">H75-F75</f>
        <v>-18</v>
      </c>
      <c r="L75" s="270">
        <v>100</v>
      </c>
      <c r="M75" s="271">
        <f t="shared" ref="M75" si="67">(K75*N75)-L75</f>
        <v>-5500</v>
      </c>
      <c r="N75" s="269">
        <v>300</v>
      </c>
      <c r="O75" s="268" t="s">
        <v>550</v>
      </c>
      <c r="P75" s="272">
        <v>44929</v>
      </c>
      <c r="Q75" s="197"/>
      <c r="R75" s="203" t="s">
        <v>802</v>
      </c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267">
        <v>2</v>
      </c>
      <c r="B76" s="285">
        <v>45290</v>
      </c>
      <c r="C76" s="273"/>
      <c r="D76" s="273" t="s">
        <v>893</v>
      </c>
      <c r="E76" s="274" t="s">
        <v>540</v>
      </c>
      <c r="F76" s="274">
        <v>42</v>
      </c>
      <c r="G76" s="274">
        <v>25</v>
      </c>
      <c r="H76" s="269">
        <v>27</v>
      </c>
      <c r="I76" s="290" t="s">
        <v>888</v>
      </c>
      <c r="J76" s="268" t="s">
        <v>911</v>
      </c>
      <c r="K76" s="269">
        <f t="shared" ref="K76" si="68">H76-F76</f>
        <v>-15</v>
      </c>
      <c r="L76" s="270">
        <v>100</v>
      </c>
      <c r="M76" s="271">
        <f t="shared" ref="M76" si="69">(K76*N76)-L76</f>
        <v>-4600</v>
      </c>
      <c r="N76" s="269">
        <v>300</v>
      </c>
      <c r="O76" s="268" t="s">
        <v>550</v>
      </c>
      <c r="P76" s="272">
        <v>44928</v>
      </c>
      <c r="Q76" s="197"/>
      <c r="R76" s="203" t="s">
        <v>802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267">
        <v>3</v>
      </c>
      <c r="B77" s="285">
        <v>44928</v>
      </c>
      <c r="C77" s="273"/>
      <c r="D77" s="273" t="s">
        <v>894</v>
      </c>
      <c r="E77" s="274" t="s">
        <v>540</v>
      </c>
      <c r="F77" s="274">
        <v>56</v>
      </c>
      <c r="G77" s="274">
        <v>35</v>
      </c>
      <c r="H77" s="269">
        <v>35</v>
      </c>
      <c r="I77" s="290" t="s">
        <v>879</v>
      </c>
      <c r="J77" s="268" t="s">
        <v>921</v>
      </c>
      <c r="K77" s="269">
        <f t="shared" ref="K77" si="70">H77-F77</f>
        <v>-21</v>
      </c>
      <c r="L77" s="270">
        <v>100</v>
      </c>
      <c r="M77" s="271">
        <f t="shared" ref="M77" si="71">(K77*N77)-L77</f>
        <v>-5350</v>
      </c>
      <c r="N77" s="269">
        <v>250</v>
      </c>
      <c r="O77" s="268" t="s">
        <v>550</v>
      </c>
      <c r="P77" s="272">
        <v>44930</v>
      </c>
      <c r="Q77" s="197"/>
      <c r="R77" s="203" t="s">
        <v>539</v>
      </c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267">
        <v>4</v>
      </c>
      <c r="B78" s="285">
        <v>44929</v>
      </c>
      <c r="C78" s="273"/>
      <c r="D78" s="273" t="s">
        <v>904</v>
      </c>
      <c r="E78" s="274" t="s">
        <v>540</v>
      </c>
      <c r="F78" s="274">
        <v>32</v>
      </c>
      <c r="G78" s="274">
        <v>19.5</v>
      </c>
      <c r="H78" s="269">
        <v>19.5</v>
      </c>
      <c r="I78" s="290" t="s">
        <v>905</v>
      </c>
      <c r="J78" s="268" t="s">
        <v>932</v>
      </c>
      <c r="K78" s="269">
        <f t="shared" ref="K78" si="72">H78-F78</f>
        <v>-12.5</v>
      </c>
      <c r="L78" s="270">
        <v>100</v>
      </c>
      <c r="M78" s="271">
        <f t="shared" ref="M78" si="73">(K78*N78)-L78</f>
        <v>-5100</v>
      </c>
      <c r="N78" s="269">
        <v>400</v>
      </c>
      <c r="O78" s="268" t="s">
        <v>550</v>
      </c>
      <c r="P78" s="272">
        <v>44931</v>
      </c>
      <c r="Q78" s="197"/>
      <c r="R78" s="203" t="s">
        <v>539</v>
      </c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331">
        <v>5</v>
      </c>
      <c r="B79" s="326">
        <v>44929</v>
      </c>
      <c r="C79" s="321"/>
      <c r="D79" s="321" t="s">
        <v>906</v>
      </c>
      <c r="E79" s="320" t="s">
        <v>540</v>
      </c>
      <c r="F79" s="320">
        <v>25.5</v>
      </c>
      <c r="G79" s="320">
        <v>18</v>
      </c>
      <c r="H79" s="316">
        <v>29.5</v>
      </c>
      <c r="I79" s="332" t="s">
        <v>907</v>
      </c>
      <c r="J79" s="315" t="s">
        <v>933</v>
      </c>
      <c r="K79" s="316">
        <f t="shared" ref="K79" si="74">H79-F79</f>
        <v>4</v>
      </c>
      <c r="L79" s="317">
        <v>100</v>
      </c>
      <c r="M79" s="318">
        <f t="shared" ref="M79" si="75">(K79*N79)-L79</f>
        <v>2500</v>
      </c>
      <c r="N79" s="316">
        <v>650</v>
      </c>
      <c r="O79" s="315" t="s">
        <v>538</v>
      </c>
      <c r="P79" s="319">
        <v>44931</v>
      </c>
      <c r="Q79" s="197"/>
      <c r="R79" s="203" t="s">
        <v>539</v>
      </c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331">
        <v>6</v>
      </c>
      <c r="B80" s="326">
        <v>44929</v>
      </c>
      <c r="C80" s="321"/>
      <c r="D80" s="321" t="s">
        <v>909</v>
      </c>
      <c r="E80" s="320" t="s">
        <v>540</v>
      </c>
      <c r="F80" s="320">
        <v>9.5</v>
      </c>
      <c r="G80" s="320">
        <v>4.5</v>
      </c>
      <c r="H80" s="316">
        <v>11.5</v>
      </c>
      <c r="I80" s="332" t="s">
        <v>910</v>
      </c>
      <c r="J80" s="315" t="s">
        <v>934</v>
      </c>
      <c r="K80" s="316">
        <f t="shared" ref="K80" si="76">H80-F80</f>
        <v>2</v>
      </c>
      <c r="L80" s="317">
        <v>100</v>
      </c>
      <c r="M80" s="318">
        <f t="shared" ref="M80" si="77">(K80*N80)-L80</f>
        <v>1700</v>
      </c>
      <c r="N80" s="316">
        <v>900</v>
      </c>
      <c r="O80" s="315" t="s">
        <v>538</v>
      </c>
      <c r="P80" s="319">
        <v>44931</v>
      </c>
      <c r="Q80" s="197"/>
      <c r="R80" s="203" t="s">
        <v>539</v>
      </c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331">
        <v>7</v>
      </c>
      <c r="B81" s="326">
        <v>44930</v>
      </c>
      <c r="C81" s="321"/>
      <c r="D81" s="321" t="s">
        <v>916</v>
      </c>
      <c r="E81" s="320" t="s">
        <v>540</v>
      </c>
      <c r="F81" s="320">
        <v>48</v>
      </c>
      <c r="G81" s="320">
        <v>19</v>
      </c>
      <c r="H81" s="316">
        <v>58</v>
      </c>
      <c r="I81" s="332" t="s">
        <v>917</v>
      </c>
      <c r="J81" s="315" t="s">
        <v>935</v>
      </c>
      <c r="K81" s="316">
        <f t="shared" ref="K81" si="78">H81-F81</f>
        <v>10</v>
      </c>
      <c r="L81" s="317">
        <v>100</v>
      </c>
      <c r="M81" s="318">
        <f t="shared" ref="M81" si="79">(K81*N81)-L81</f>
        <v>1650</v>
      </c>
      <c r="N81" s="316">
        <v>175</v>
      </c>
      <c r="O81" s="315" t="s">
        <v>538</v>
      </c>
      <c r="P81" s="319">
        <v>44931</v>
      </c>
      <c r="Q81" s="197"/>
      <c r="R81" s="203" t="s">
        <v>539</v>
      </c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331">
        <v>8</v>
      </c>
      <c r="B82" s="326">
        <v>44930</v>
      </c>
      <c r="C82" s="321"/>
      <c r="D82" s="321" t="s">
        <v>922</v>
      </c>
      <c r="E82" s="320" t="s">
        <v>540</v>
      </c>
      <c r="F82" s="320">
        <v>51.5</v>
      </c>
      <c r="G82" s="320">
        <v>19</v>
      </c>
      <c r="H82" s="316">
        <v>71.5</v>
      </c>
      <c r="I82" s="332" t="s">
        <v>923</v>
      </c>
      <c r="J82" s="315" t="s">
        <v>924</v>
      </c>
      <c r="K82" s="316">
        <f t="shared" ref="K82:K83" si="80">H82-F82</f>
        <v>20</v>
      </c>
      <c r="L82" s="317">
        <v>100</v>
      </c>
      <c r="M82" s="318">
        <f t="shared" ref="M82:M83" si="81">(K82*N82)-L82</f>
        <v>900</v>
      </c>
      <c r="N82" s="316">
        <v>50</v>
      </c>
      <c r="O82" s="315" t="s">
        <v>538</v>
      </c>
      <c r="P82" s="319">
        <v>44930</v>
      </c>
      <c r="Q82" s="197"/>
      <c r="R82" s="203" t="s">
        <v>539</v>
      </c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267">
        <v>9</v>
      </c>
      <c r="B83" s="285">
        <v>44931</v>
      </c>
      <c r="C83" s="273"/>
      <c r="D83" s="273" t="s">
        <v>909</v>
      </c>
      <c r="E83" s="274" t="s">
        <v>540</v>
      </c>
      <c r="F83" s="274">
        <v>9.25</v>
      </c>
      <c r="G83" s="274">
        <v>4.5</v>
      </c>
      <c r="H83" s="269">
        <v>4.5</v>
      </c>
      <c r="I83" s="290" t="s">
        <v>941</v>
      </c>
      <c r="J83" s="268" t="s">
        <v>984</v>
      </c>
      <c r="K83" s="269">
        <f t="shared" si="80"/>
        <v>-4.75</v>
      </c>
      <c r="L83" s="270">
        <v>100</v>
      </c>
      <c r="M83" s="271">
        <f t="shared" si="81"/>
        <v>-4375</v>
      </c>
      <c r="N83" s="269">
        <v>900</v>
      </c>
      <c r="O83" s="268" t="s">
        <v>550</v>
      </c>
      <c r="P83" s="272">
        <v>44938</v>
      </c>
      <c r="Q83" s="197"/>
      <c r="R83" s="203" t="s">
        <v>539</v>
      </c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331">
        <v>10</v>
      </c>
      <c r="B84" s="326">
        <v>44932</v>
      </c>
      <c r="C84" s="321"/>
      <c r="D84" s="321" t="s">
        <v>942</v>
      </c>
      <c r="E84" s="320" t="s">
        <v>540</v>
      </c>
      <c r="F84" s="320">
        <v>42</v>
      </c>
      <c r="G84" s="320">
        <v>27</v>
      </c>
      <c r="H84" s="316">
        <v>49</v>
      </c>
      <c r="I84" s="332" t="s">
        <v>943</v>
      </c>
      <c r="J84" s="315" t="s">
        <v>947</v>
      </c>
      <c r="K84" s="316">
        <f t="shared" ref="K84:K85" si="82">H84-F84</f>
        <v>7</v>
      </c>
      <c r="L84" s="317">
        <v>100</v>
      </c>
      <c r="M84" s="318">
        <f t="shared" ref="M84:M85" si="83">(K84*N84)-L84</f>
        <v>2000</v>
      </c>
      <c r="N84" s="316">
        <v>300</v>
      </c>
      <c r="O84" s="315" t="s">
        <v>538</v>
      </c>
      <c r="P84" s="319">
        <v>44935</v>
      </c>
      <c r="Q84" s="197"/>
      <c r="R84" s="203" t="s">
        <v>802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267">
        <v>11</v>
      </c>
      <c r="B85" s="285">
        <v>44935</v>
      </c>
      <c r="C85" s="273"/>
      <c r="D85" s="273" t="s">
        <v>956</v>
      </c>
      <c r="E85" s="274" t="s">
        <v>540</v>
      </c>
      <c r="F85" s="274">
        <v>45</v>
      </c>
      <c r="G85" s="274">
        <v>28</v>
      </c>
      <c r="H85" s="269">
        <v>28</v>
      </c>
      <c r="I85" s="290" t="s">
        <v>943</v>
      </c>
      <c r="J85" s="268" t="s">
        <v>962</v>
      </c>
      <c r="K85" s="269">
        <f t="shared" si="82"/>
        <v>-17</v>
      </c>
      <c r="L85" s="270">
        <v>100</v>
      </c>
      <c r="M85" s="271">
        <f t="shared" si="83"/>
        <v>-5200</v>
      </c>
      <c r="N85" s="269">
        <v>300</v>
      </c>
      <c r="O85" s="268" t="s">
        <v>550</v>
      </c>
      <c r="P85" s="272">
        <v>44936</v>
      </c>
      <c r="Q85" s="197"/>
      <c r="R85" s="203" t="s">
        <v>802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267">
        <v>12</v>
      </c>
      <c r="B86" s="285">
        <v>44936</v>
      </c>
      <c r="C86" s="273"/>
      <c r="D86" s="273" t="s">
        <v>960</v>
      </c>
      <c r="E86" s="274" t="s">
        <v>540</v>
      </c>
      <c r="F86" s="274">
        <v>9</v>
      </c>
      <c r="G86" s="274">
        <v>5</v>
      </c>
      <c r="H86" s="269">
        <v>5</v>
      </c>
      <c r="I86" s="290" t="s">
        <v>961</v>
      </c>
      <c r="J86" s="268" t="s">
        <v>983</v>
      </c>
      <c r="K86" s="269">
        <f t="shared" ref="K86" si="84">H86-F86</f>
        <v>-4</v>
      </c>
      <c r="L86" s="270">
        <v>100</v>
      </c>
      <c r="M86" s="271">
        <f t="shared" ref="M86" si="85">(K86*N86)-L86</f>
        <v>-5300</v>
      </c>
      <c r="N86" s="269">
        <v>1300</v>
      </c>
      <c r="O86" s="268" t="s">
        <v>550</v>
      </c>
      <c r="P86" s="272">
        <v>44938</v>
      </c>
      <c r="Q86" s="197"/>
      <c r="R86" s="203" t="s">
        <v>539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267">
        <v>13</v>
      </c>
      <c r="B87" s="285">
        <v>44936</v>
      </c>
      <c r="C87" s="273"/>
      <c r="D87" s="273" t="s">
        <v>963</v>
      </c>
      <c r="E87" s="274" t="s">
        <v>540</v>
      </c>
      <c r="F87" s="274">
        <v>61.5</v>
      </c>
      <c r="G87" s="274">
        <v>30</v>
      </c>
      <c r="H87" s="269">
        <v>30</v>
      </c>
      <c r="I87" s="290" t="s">
        <v>923</v>
      </c>
      <c r="J87" s="268" t="s">
        <v>975</v>
      </c>
      <c r="K87" s="269">
        <f t="shared" ref="K87:K88" si="86">H87-F87</f>
        <v>-31.5</v>
      </c>
      <c r="L87" s="270">
        <v>100</v>
      </c>
      <c r="M87" s="271">
        <f t="shared" ref="M87:M88" si="87">(K87*N87)-L87</f>
        <v>-1675</v>
      </c>
      <c r="N87" s="269">
        <v>50</v>
      </c>
      <c r="O87" s="268" t="s">
        <v>550</v>
      </c>
      <c r="P87" s="272">
        <v>44936</v>
      </c>
      <c r="Q87" s="197"/>
      <c r="R87" s="203" t="s">
        <v>802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331">
        <v>14</v>
      </c>
      <c r="B88" s="326">
        <v>44936</v>
      </c>
      <c r="C88" s="321"/>
      <c r="D88" s="321" t="s">
        <v>969</v>
      </c>
      <c r="E88" s="320" t="s">
        <v>540</v>
      </c>
      <c r="F88" s="320">
        <v>39</v>
      </c>
      <c r="G88" s="320">
        <v>14</v>
      </c>
      <c r="H88" s="316">
        <v>50.5</v>
      </c>
      <c r="I88" s="332" t="s">
        <v>970</v>
      </c>
      <c r="J88" s="315" t="s">
        <v>971</v>
      </c>
      <c r="K88" s="316">
        <f t="shared" si="86"/>
        <v>11.5</v>
      </c>
      <c r="L88" s="317">
        <v>100</v>
      </c>
      <c r="M88" s="318">
        <f t="shared" si="87"/>
        <v>1625</v>
      </c>
      <c r="N88" s="316">
        <v>150</v>
      </c>
      <c r="O88" s="315" t="s">
        <v>538</v>
      </c>
      <c r="P88" s="319">
        <v>44936</v>
      </c>
      <c r="Q88" s="197"/>
      <c r="R88" s="203" t="s">
        <v>539</v>
      </c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331">
        <v>15</v>
      </c>
      <c r="B89" s="326">
        <v>44936</v>
      </c>
      <c r="C89" s="321"/>
      <c r="D89" s="321" t="s">
        <v>942</v>
      </c>
      <c r="E89" s="320" t="s">
        <v>540</v>
      </c>
      <c r="F89" s="320">
        <v>38</v>
      </c>
      <c r="G89" s="320">
        <v>23</v>
      </c>
      <c r="H89" s="316">
        <v>47</v>
      </c>
      <c r="I89" s="332" t="s">
        <v>943</v>
      </c>
      <c r="J89" s="315" t="s">
        <v>745</v>
      </c>
      <c r="K89" s="316">
        <f t="shared" ref="K89" si="88">H89-F89</f>
        <v>9</v>
      </c>
      <c r="L89" s="317">
        <v>100</v>
      </c>
      <c r="M89" s="318">
        <f t="shared" ref="M89" si="89">(K89*N89)-L89</f>
        <v>2600</v>
      </c>
      <c r="N89" s="316">
        <v>300</v>
      </c>
      <c r="O89" s="315" t="s">
        <v>538</v>
      </c>
      <c r="P89" s="319">
        <v>44937</v>
      </c>
      <c r="Q89" s="197"/>
      <c r="R89" s="203" t="s">
        <v>802</v>
      </c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331">
        <v>16</v>
      </c>
      <c r="B90" s="326">
        <v>44937</v>
      </c>
      <c r="C90" s="321"/>
      <c r="D90" s="321" t="s">
        <v>977</v>
      </c>
      <c r="E90" s="320" t="s">
        <v>540</v>
      </c>
      <c r="F90" s="320">
        <v>47.5</v>
      </c>
      <c r="G90" s="320">
        <v>17</v>
      </c>
      <c r="H90" s="316">
        <v>70</v>
      </c>
      <c r="I90" s="332" t="s">
        <v>917</v>
      </c>
      <c r="J90" s="315" t="s">
        <v>978</v>
      </c>
      <c r="K90" s="316">
        <f t="shared" ref="K90:K92" si="90">H90-F90</f>
        <v>22.5</v>
      </c>
      <c r="L90" s="317">
        <v>100</v>
      </c>
      <c r="M90" s="318">
        <f t="shared" ref="M90:M93" si="91">(K90*N90)-L90</f>
        <v>1025</v>
      </c>
      <c r="N90" s="316">
        <v>50</v>
      </c>
      <c r="O90" s="315" t="s">
        <v>538</v>
      </c>
      <c r="P90" s="319">
        <v>44937</v>
      </c>
      <c r="Q90" s="197"/>
      <c r="R90" s="203" t="s">
        <v>539</v>
      </c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331">
        <v>17</v>
      </c>
      <c r="B91" s="326">
        <v>44942</v>
      </c>
      <c r="C91" s="321"/>
      <c r="D91" s="321" t="s">
        <v>996</v>
      </c>
      <c r="E91" s="320" t="s">
        <v>540</v>
      </c>
      <c r="F91" s="320">
        <v>21</v>
      </c>
      <c r="G91" s="320">
        <v>7</v>
      </c>
      <c r="H91" s="316">
        <v>29</v>
      </c>
      <c r="I91" s="332" t="s">
        <v>997</v>
      </c>
      <c r="J91" s="315" t="s">
        <v>1004</v>
      </c>
      <c r="K91" s="316">
        <f t="shared" si="90"/>
        <v>8</v>
      </c>
      <c r="L91" s="317">
        <v>100</v>
      </c>
      <c r="M91" s="318">
        <f t="shared" si="91"/>
        <v>2300</v>
      </c>
      <c r="N91" s="316">
        <v>300</v>
      </c>
      <c r="O91" s="315" t="s">
        <v>538</v>
      </c>
      <c r="P91" s="319">
        <v>44943</v>
      </c>
      <c r="Q91" s="197"/>
      <c r="R91" s="203" t="s">
        <v>802</v>
      </c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80">
        <v>18</v>
      </c>
      <c r="B92" s="382">
        <v>44943</v>
      </c>
      <c r="C92" s="321"/>
      <c r="D92" s="321" t="s">
        <v>1006</v>
      </c>
      <c r="E92" s="320" t="s">
        <v>540</v>
      </c>
      <c r="F92" s="320">
        <v>49</v>
      </c>
      <c r="G92" s="320"/>
      <c r="H92" s="316">
        <v>66</v>
      </c>
      <c r="I92" s="332"/>
      <c r="J92" s="380" t="s">
        <v>1013</v>
      </c>
      <c r="K92" s="316">
        <f t="shared" si="90"/>
        <v>17</v>
      </c>
      <c r="L92" s="317">
        <v>100</v>
      </c>
      <c r="M92" s="318">
        <f t="shared" si="91"/>
        <v>4575</v>
      </c>
      <c r="N92" s="316">
        <v>275</v>
      </c>
      <c r="O92" s="380" t="s">
        <v>538</v>
      </c>
      <c r="P92" s="382">
        <v>44944</v>
      </c>
      <c r="Q92" s="197"/>
      <c r="R92" s="203" t="s">
        <v>802</v>
      </c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381"/>
      <c r="B93" s="381"/>
      <c r="C93" s="321"/>
      <c r="D93" s="321" t="s">
        <v>1007</v>
      </c>
      <c r="E93" s="320" t="s">
        <v>1008</v>
      </c>
      <c r="F93" s="320">
        <v>29</v>
      </c>
      <c r="G93" s="320"/>
      <c r="H93" s="316">
        <v>35</v>
      </c>
      <c r="I93" s="332"/>
      <c r="J93" s="381"/>
      <c r="K93" s="316">
        <f>F93-H93</f>
        <v>-6</v>
      </c>
      <c r="L93" s="317">
        <v>100</v>
      </c>
      <c r="M93" s="318">
        <f t="shared" si="91"/>
        <v>-1750</v>
      </c>
      <c r="N93" s="316">
        <v>275</v>
      </c>
      <c r="O93" s="381"/>
      <c r="P93" s="381"/>
      <c r="Q93" s="197"/>
      <c r="R93" s="203"/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331">
        <v>19</v>
      </c>
      <c r="B94" s="326">
        <v>44944</v>
      </c>
      <c r="C94" s="321"/>
      <c r="D94" s="321" t="s">
        <v>1011</v>
      </c>
      <c r="E94" s="320" t="s">
        <v>540</v>
      </c>
      <c r="F94" s="320">
        <v>102</v>
      </c>
      <c r="G94" s="320">
        <v>60</v>
      </c>
      <c r="H94" s="316">
        <v>128</v>
      </c>
      <c r="I94" s="332" t="s">
        <v>1012</v>
      </c>
      <c r="J94" s="315" t="s">
        <v>1004</v>
      </c>
      <c r="K94" s="316">
        <f t="shared" ref="K94:K95" si="92">H94-F94</f>
        <v>26</v>
      </c>
      <c r="L94" s="317">
        <v>100</v>
      </c>
      <c r="M94" s="318">
        <f t="shared" ref="M94:M95" si="93">(K94*N94)-L94</f>
        <v>2500</v>
      </c>
      <c r="N94" s="316">
        <v>100</v>
      </c>
      <c r="O94" s="315" t="s">
        <v>538</v>
      </c>
      <c r="P94" s="319">
        <v>44943</v>
      </c>
      <c r="Q94" s="197"/>
      <c r="R94" s="203" t="s">
        <v>802</v>
      </c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267">
        <v>20</v>
      </c>
      <c r="B95" s="285">
        <v>44944</v>
      </c>
      <c r="C95" s="273"/>
      <c r="D95" s="273" t="s">
        <v>1014</v>
      </c>
      <c r="E95" s="274" t="s">
        <v>540</v>
      </c>
      <c r="F95" s="274">
        <v>6.25</v>
      </c>
      <c r="G95" s="274">
        <v>2</v>
      </c>
      <c r="H95" s="269">
        <v>2</v>
      </c>
      <c r="I95" s="290" t="s">
        <v>1015</v>
      </c>
      <c r="J95" s="268" t="s">
        <v>1190</v>
      </c>
      <c r="K95" s="269">
        <f t="shared" si="92"/>
        <v>-4.25</v>
      </c>
      <c r="L95" s="270">
        <v>100</v>
      </c>
      <c r="M95" s="271">
        <f t="shared" si="93"/>
        <v>-4137.5</v>
      </c>
      <c r="N95" s="269">
        <v>950</v>
      </c>
      <c r="O95" s="268" t="s">
        <v>550</v>
      </c>
      <c r="P95" s="272">
        <v>44946</v>
      </c>
      <c r="Q95" s="197"/>
      <c r="R95" s="203" t="s">
        <v>802</v>
      </c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300">
        <v>21</v>
      </c>
      <c r="B96" s="244">
        <v>44945</v>
      </c>
      <c r="C96" s="235"/>
      <c r="D96" s="235" t="s">
        <v>1060</v>
      </c>
      <c r="E96" s="201" t="s">
        <v>540</v>
      </c>
      <c r="F96" s="201" t="s">
        <v>1061</v>
      </c>
      <c r="G96" s="201">
        <v>65</v>
      </c>
      <c r="H96" s="202"/>
      <c r="I96" s="301" t="s">
        <v>1012</v>
      </c>
      <c r="J96" s="226" t="s">
        <v>541</v>
      </c>
      <c r="K96" s="202"/>
      <c r="L96" s="218"/>
      <c r="M96" s="219"/>
      <c r="N96" s="202"/>
      <c r="O96" s="226"/>
      <c r="P96" s="199"/>
      <c r="Q96" s="197"/>
      <c r="R96" s="203" t="s">
        <v>802</v>
      </c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300"/>
      <c r="B97" s="244"/>
      <c r="C97" s="235"/>
      <c r="D97" s="235"/>
      <c r="E97" s="201"/>
      <c r="F97" s="201"/>
      <c r="G97" s="201"/>
      <c r="H97" s="202"/>
      <c r="I97" s="301"/>
      <c r="J97" s="226"/>
      <c r="K97" s="202"/>
      <c r="L97" s="218"/>
      <c r="M97" s="219"/>
      <c r="N97" s="202"/>
      <c r="O97" s="226"/>
      <c r="P97" s="199"/>
      <c r="Q97" s="197"/>
      <c r="R97" s="203"/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300"/>
      <c r="B98" s="244"/>
      <c r="C98" s="235"/>
      <c r="D98" s="235"/>
      <c r="E98" s="201"/>
      <c r="F98" s="201"/>
      <c r="G98" s="201"/>
      <c r="H98" s="202"/>
      <c r="I98" s="301"/>
      <c r="J98" s="226"/>
      <c r="K98" s="202"/>
      <c r="L98" s="218"/>
      <c r="M98" s="219"/>
      <c r="N98" s="202"/>
      <c r="O98" s="226"/>
      <c r="P98" s="199"/>
      <c r="Q98" s="197"/>
      <c r="R98" s="203"/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300"/>
      <c r="B99" s="244"/>
      <c r="C99" s="235"/>
      <c r="D99" s="235"/>
      <c r="E99" s="201"/>
      <c r="F99" s="201"/>
      <c r="G99" s="201"/>
      <c r="H99" s="202"/>
      <c r="I99" s="301"/>
      <c r="J99" s="226"/>
      <c r="K99" s="202"/>
      <c r="L99" s="218"/>
      <c r="M99" s="219"/>
      <c r="N99" s="202"/>
      <c r="O99" s="226"/>
      <c r="P99" s="199"/>
      <c r="Q99" s="197"/>
      <c r="R99" s="203"/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362"/>
      <c r="B100" s="229"/>
      <c r="C100" s="200"/>
      <c r="D100" s="200"/>
      <c r="E100" s="230"/>
      <c r="F100" s="230"/>
      <c r="G100" s="230"/>
      <c r="H100" s="363"/>
      <c r="I100" s="364"/>
      <c r="J100" s="296"/>
      <c r="K100" s="363"/>
      <c r="L100" s="365"/>
      <c r="M100" s="366"/>
      <c r="N100" s="363"/>
      <c r="O100" s="296"/>
      <c r="P100" s="229"/>
      <c r="Q100" s="197"/>
      <c r="R100" s="203"/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ht="38.25" customHeight="1">
      <c r="A101" s="92" t="s">
        <v>562</v>
      </c>
      <c r="B101" s="139"/>
      <c r="C101" s="139"/>
      <c r="D101" s="140"/>
      <c r="E101" s="124"/>
      <c r="F101" s="6"/>
      <c r="G101" s="6"/>
      <c r="H101" s="125"/>
      <c r="I101" s="141"/>
      <c r="J101" s="1"/>
      <c r="K101" s="6"/>
      <c r="L101" s="6"/>
      <c r="M101" s="6"/>
      <c r="N101" s="1"/>
      <c r="O101" s="1"/>
      <c r="Q101" s="1"/>
      <c r="R101" s="6"/>
      <c r="S101" s="1"/>
      <c r="T101" s="1"/>
      <c r="U101" s="1"/>
      <c r="V101" s="1"/>
      <c r="W101" s="1"/>
      <c r="X101" s="6"/>
      <c r="Y101" s="1"/>
      <c r="Z101" s="1"/>
      <c r="AA101" s="1"/>
      <c r="AB101" s="1"/>
      <c r="AC101" s="1"/>
      <c r="AD101" s="6"/>
      <c r="AE101" s="1"/>
      <c r="AF101" s="1"/>
      <c r="AG101" s="1"/>
      <c r="AH101" s="1"/>
      <c r="AI101" s="1"/>
      <c r="AJ101" s="6"/>
      <c r="AK101" s="1"/>
    </row>
    <row r="102" spans="1:38" s="198" customFormat="1" ht="39.6">
      <c r="A102" s="93" t="s">
        <v>16</v>
      </c>
      <c r="B102" s="94" t="s">
        <v>515</v>
      </c>
      <c r="C102" s="94"/>
      <c r="D102" s="95" t="s">
        <v>526</v>
      </c>
      <c r="E102" s="94" t="s">
        <v>527</v>
      </c>
      <c r="F102" s="94" t="s">
        <v>528</v>
      </c>
      <c r="G102" s="94" t="s">
        <v>529</v>
      </c>
      <c r="H102" s="94" t="s">
        <v>530</v>
      </c>
      <c r="I102" s="94" t="s">
        <v>531</v>
      </c>
      <c r="J102" s="93" t="s">
        <v>532</v>
      </c>
      <c r="K102" s="128" t="s">
        <v>549</v>
      </c>
      <c r="L102" s="129" t="s">
        <v>534</v>
      </c>
      <c r="M102" s="96" t="s">
        <v>535</v>
      </c>
      <c r="N102" s="94" t="s">
        <v>536</v>
      </c>
      <c r="O102" s="95" t="s">
        <v>537</v>
      </c>
      <c r="P102" s="94" t="s">
        <v>766</v>
      </c>
      <c r="Q102" s="197"/>
      <c r="R102" s="6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7"/>
      <c r="AL102" s="197"/>
    </row>
    <row r="103" spans="1:38" s="198" customFormat="1" ht="12.75" customHeight="1">
      <c r="A103" s="280">
        <v>1</v>
      </c>
      <c r="B103" s="281">
        <v>44840</v>
      </c>
      <c r="C103" s="282"/>
      <c r="D103" s="283" t="s">
        <v>116</v>
      </c>
      <c r="E103" s="284" t="s">
        <v>540</v>
      </c>
      <c r="F103" s="284">
        <v>1405</v>
      </c>
      <c r="G103" s="284">
        <v>1240</v>
      </c>
      <c r="H103" s="284">
        <v>1625</v>
      </c>
      <c r="I103" s="284" t="s">
        <v>840</v>
      </c>
      <c r="J103" s="275" t="s">
        <v>872</v>
      </c>
      <c r="K103" s="275">
        <f t="shared" ref="K103" si="94">H103-F103</f>
        <v>220</v>
      </c>
      <c r="L103" s="276">
        <f t="shared" ref="L103" si="95">(F103*-0.7)/100</f>
        <v>-9.8349999999999991</v>
      </c>
      <c r="M103" s="277">
        <f t="shared" ref="M103" si="96">(K103+L103)/F103</f>
        <v>0.14958362989323842</v>
      </c>
      <c r="N103" s="275" t="s">
        <v>538</v>
      </c>
      <c r="O103" s="278">
        <v>44879</v>
      </c>
      <c r="P103" s="275"/>
      <c r="Q103" s="197"/>
      <c r="R103" s="1" t="s">
        <v>539</v>
      </c>
      <c r="S103" s="197"/>
      <c r="T103" s="197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97"/>
      <c r="AE103" s="197"/>
      <c r="AF103" s="197"/>
      <c r="AG103" s="197"/>
      <c r="AH103" s="197"/>
      <c r="AI103" s="197"/>
      <c r="AJ103" s="197"/>
      <c r="AK103" s="197"/>
      <c r="AL103" s="197"/>
    </row>
    <row r="104" spans="1:38" ht="14.25" customHeight="1">
      <c r="A104" s="257">
        <v>2</v>
      </c>
      <c r="B104" s="258">
        <v>44840</v>
      </c>
      <c r="C104" s="255"/>
      <c r="D104" s="255" t="s">
        <v>839</v>
      </c>
      <c r="E104" s="256" t="s">
        <v>540</v>
      </c>
      <c r="F104" s="256" t="s">
        <v>841</v>
      </c>
      <c r="G104" s="256">
        <v>1220</v>
      </c>
      <c r="H104" s="256"/>
      <c r="I104" s="256" t="s">
        <v>842</v>
      </c>
      <c r="J104" s="226" t="s">
        <v>541</v>
      </c>
      <c r="K104" s="202"/>
      <c r="L104" s="218"/>
      <c r="M104" s="219"/>
      <c r="N104" s="202"/>
      <c r="O104" s="226"/>
      <c r="P104" s="199"/>
      <c r="Q104" s="197"/>
      <c r="R104" s="197" t="s">
        <v>539</v>
      </c>
      <c r="S104" s="41"/>
      <c r="T104" s="1"/>
      <c r="U104" s="1"/>
      <c r="V104" s="1"/>
      <c r="W104" s="1"/>
      <c r="X104" s="1"/>
      <c r="Y104" s="1"/>
      <c r="Z104" s="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</row>
    <row r="105" spans="1:38" ht="12.75" customHeight="1">
      <c r="A105" s="256"/>
      <c r="B105" s="254"/>
      <c r="C105" s="255"/>
      <c r="D105" s="255"/>
      <c r="E105" s="256"/>
      <c r="F105" s="256"/>
      <c r="G105" s="256"/>
      <c r="H105" s="256"/>
      <c r="I105" s="256"/>
      <c r="J105" s="226"/>
      <c r="K105" s="202"/>
      <c r="L105" s="218"/>
      <c r="M105" s="219"/>
      <c r="N105" s="202"/>
      <c r="O105" s="226"/>
      <c r="P105" s="199"/>
      <c r="R105" s="6"/>
      <c r="S105" s="1"/>
      <c r="T105" s="1"/>
      <c r="U105" s="1"/>
      <c r="V105" s="1"/>
      <c r="W105" s="1"/>
      <c r="X105" s="1"/>
      <c r="Y105" s="1"/>
    </row>
    <row r="106" spans="1:38" ht="12.75" customHeight="1">
      <c r="A106" s="109" t="s">
        <v>542</v>
      </c>
      <c r="B106" s="109"/>
      <c r="C106" s="109"/>
      <c r="D106" s="109"/>
      <c r="E106" s="41"/>
      <c r="F106" s="116" t="s">
        <v>544</v>
      </c>
      <c r="G106" s="54"/>
      <c r="H106" s="54"/>
      <c r="I106" s="54"/>
      <c r="J106" s="6"/>
      <c r="K106" s="132"/>
      <c r="L106" s="133"/>
      <c r="M106" s="6"/>
      <c r="N106" s="99"/>
      <c r="O106" s="142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15" t="s">
        <v>543</v>
      </c>
      <c r="B107" s="109"/>
      <c r="C107" s="109"/>
      <c r="D107" s="109"/>
      <c r="E107" s="6"/>
      <c r="F107" s="116" t="s">
        <v>546</v>
      </c>
      <c r="G107" s="6"/>
      <c r="H107" s="6" t="s">
        <v>762</v>
      </c>
      <c r="I107" s="6"/>
      <c r="J107" s="1"/>
      <c r="K107" s="6"/>
      <c r="L107" s="6"/>
      <c r="M107" s="6"/>
      <c r="N107" s="1"/>
      <c r="O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15"/>
      <c r="B108" s="109"/>
      <c r="C108" s="109"/>
      <c r="D108" s="109"/>
      <c r="E108" s="6"/>
      <c r="F108" s="116"/>
      <c r="G108" s="6"/>
      <c r="H108" s="6"/>
      <c r="I108" s="6"/>
      <c r="J108" s="1"/>
      <c r="K108" s="6"/>
      <c r="L108" s="6"/>
      <c r="M108" s="6"/>
      <c r="N108" s="1"/>
      <c r="O108" s="1"/>
      <c r="Q108" s="1"/>
      <c r="R108" s="54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15"/>
      <c r="B109" s="109"/>
      <c r="C109" s="109"/>
      <c r="D109" s="109"/>
      <c r="E109" s="6"/>
      <c r="F109" s="116"/>
      <c r="G109" s="54"/>
      <c r="H109" s="41"/>
      <c r="I109" s="54"/>
      <c r="J109" s="6"/>
      <c r="K109" s="132"/>
      <c r="L109" s="133"/>
      <c r="M109" s="6"/>
      <c r="N109" s="99"/>
      <c r="O109" s="134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54"/>
      <c r="B110" s="98"/>
      <c r="C110" s="98"/>
      <c r="D110" s="41"/>
      <c r="E110" s="54"/>
      <c r="F110" s="54"/>
      <c r="G110" s="54"/>
      <c r="H110" s="41"/>
      <c r="I110" s="54"/>
      <c r="J110" s="6"/>
      <c r="K110" s="132"/>
      <c r="L110" s="133"/>
      <c r="M110" s="6"/>
      <c r="N110" s="99"/>
      <c r="O110" s="134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38.25" customHeight="1">
      <c r="A111" s="41"/>
      <c r="B111" s="143" t="s">
        <v>563</v>
      </c>
      <c r="C111" s="143"/>
      <c r="D111" s="143"/>
      <c r="E111" s="143"/>
      <c r="F111" s="6"/>
      <c r="G111" s="6"/>
      <c r="H111" s="126"/>
      <c r="I111" s="6"/>
      <c r="J111" s="126"/>
      <c r="K111" s="127"/>
      <c r="L111" s="6"/>
      <c r="M111" s="6"/>
      <c r="N111" s="1"/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93" t="s">
        <v>16</v>
      </c>
      <c r="B112" s="94" t="s">
        <v>515</v>
      </c>
      <c r="C112" s="94"/>
      <c r="D112" s="95" t="s">
        <v>526</v>
      </c>
      <c r="E112" s="94" t="s">
        <v>527</v>
      </c>
      <c r="F112" s="94" t="s">
        <v>528</v>
      </c>
      <c r="G112" s="94" t="s">
        <v>564</v>
      </c>
      <c r="H112" s="94" t="s">
        <v>565</v>
      </c>
      <c r="I112" s="94" t="s">
        <v>531</v>
      </c>
      <c r="J112" s="144" t="s">
        <v>532</v>
      </c>
      <c r="K112" s="94" t="s">
        <v>533</v>
      </c>
      <c r="L112" s="94" t="s">
        <v>566</v>
      </c>
      <c r="M112" s="94" t="s">
        <v>536</v>
      </c>
      <c r="N112" s="95" t="s">
        <v>537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1</v>
      </c>
      <c r="B113" s="146">
        <v>41579</v>
      </c>
      <c r="C113" s="146"/>
      <c r="D113" s="147" t="s">
        <v>567</v>
      </c>
      <c r="E113" s="148" t="s">
        <v>568</v>
      </c>
      <c r="F113" s="149">
        <v>82</v>
      </c>
      <c r="G113" s="148" t="s">
        <v>569</v>
      </c>
      <c r="H113" s="148">
        <v>100</v>
      </c>
      <c r="I113" s="150">
        <v>100</v>
      </c>
      <c r="J113" s="151" t="s">
        <v>570</v>
      </c>
      <c r="K113" s="152">
        <f t="shared" ref="K113:K165" si="97">H113-F113</f>
        <v>18</v>
      </c>
      <c r="L113" s="153">
        <f t="shared" ref="L113:L165" si="98">K113/F113</f>
        <v>0.21951219512195122</v>
      </c>
      <c r="M113" s="148" t="s">
        <v>538</v>
      </c>
      <c r="N113" s="154">
        <v>42657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2</v>
      </c>
      <c r="B114" s="146">
        <v>41794</v>
      </c>
      <c r="C114" s="146"/>
      <c r="D114" s="147" t="s">
        <v>571</v>
      </c>
      <c r="E114" s="148" t="s">
        <v>540</v>
      </c>
      <c r="F114" s="149">
        <v>257</v>
      </c>
      <c r="G114" s="148" t="s">
        <v>569</v>
      </c>
      <c r="H114" s="148">
        <v>300</v>
      </c>
      <c r="I114" s="150">
        <v>300</v>
      </c>
      <c r="J114" s="151" t="s">
        <v>570</v>
      </c>
      <c r="K114" s="152">
        <f t="shared" si="97"/>
        <v>43</v>
      </c>
      <c r="L114" s="153">
        <f t="shared" si="98"/>
        <v>0.16731517509727625</v>
      </c>
      <c r="M114" s="148" t="s">
        <v>538</v>
      </c>
      <c r="N114" s="154">
        <v>41822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3</v>
      </c>
      <c r="B115" s="146">
        <v>41828</v>
      </c>
      <c r="C115" s="146"/>
      <c r="D115" s="147" t="s">
        <v>572</v>
      </c>
      <c r="E115" s="148" t="s">
        <v>540</v>
      </c>
      <c r="F115" s="149">
        <v>393</v>
      </c>
      <c r="G115" s="148" t="s">
        <v>569</v>
      </c>
      <c r="H115" s="148">
        <v>468</v>
      </c>
      <c r="I115" s="150">
        <v>468</v>
      </c>
      <c r="J115" s="151" t="s">
        <v>570</v>
      </c>
      <c r="K115" s="152">
        <f t="shared" si="97"/>
        <v>75</v>
      </c>
      <c r="L115" s="153">
        <f t="shared" si="98"/>
        <v>0.19083969465648856</v>
      </c>
      <c r="M115" s="148" t="s">
        <v>538</v>
      </c>
      <c r="N115" s="154">
        <v>41863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4</v>
      </c>
      <c r="B116" s="146">
        <v>41857</v>
      </c>
      <c r="C116" s="146"/>
      <c r="D116" s="147" t="s">
        <v>573</v>
      </c>
      <c r="E116" s="148" t="s">
        <v>540</v>
      </c>
      <c r="F116" s="149">
        <v>205</v>
      </c>
      <c r="G116" s="148" t="s">
        <v>569</v>
      </c>
      <c r="H116" s="148">
        <v>275</v>
      </c>
      <c r="I116" s="150">
        <v>250</v>
      </c>
      <c r="J116" s="151" t="s">
        <v>570</v>
      </c>
      <c r="K116" s="152">
        <f t="shared" si="97"/>
        <v>70</v>
      </c>
      <c r="L116" s="153">
        <f t="shared" si="98"/>
        <v>0.34146341463414637</v>
      </c>
      <c r="M116" s="148" t="s">
        <v>538</v>
      </c>
      <c r="N116" s="154">
        <v>41962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5</v>
      </c>
      <c r="B117" s="146">
        <v>41886</v>
      </c>
      <c r="C117" s="146"/>
      <c r="D117" s="147" t="s">
        <v>574</v>
      </c>
      <c r="E117" s="148" t="s">
        <v>540</v>
      </c>
      <c r="F117" s="149">
        <v>162</v>
      </c>
      <c r="G117" s="148" t="s">
        <v>569</v>
      </c>
      <c r="H117" s="148">
        <v>190</v>
      </c>
      <c r="I117" s="150">
        <v>190</v>
      </c>
      <c r="J117" s="151" t="s">
        <v>570</v>
      </c>
      <c r="K117" s="152">
        <f t="shared" si="97"/>
        <v>28</v>
      </c>
      <c r="L117" s="153">
        <f t="shared" si="98"/>
        <v>0.1728395061728395</v>
      </c>
      <c r="M117" s="148" t="s">
        <v>538</v>
      </c>
      <c r="N117" s="154">
        <v>42006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6</v>
      </c>
      <c r="B118" s="146">
        <v>41886</v>
      </c>
      <c r="C118" s="146"/>
      <c r="D118" s="147" t="s">
        <v>575</v>
      </c>
      <c r="E118" s="148" t="s">
        <v>540</v>
      </c>
      <c r="F118" s="149">
        <v>75</v>
      </c>
      <c r="G118" s="148" t="s">
        <v>569</v>
      </c>
      <c r="H118" s="148">
        <v>91.5</v>
      </c>
      <c r="I118" s="150" t="s">
        <v>576</v>
      </c>
      <c r="J118" s="151" t="s">
        <v>577</v>
      </c>
      <c r="K118" s="152">
        <f t="shared" si="97"/>
        <v>16.5</v>
      </c>
      <c r="L118" s="153">
        <f t="shared" si="98"/>
        <v>0.22</v>
      </c>
      <c r="M118" s="148" t="s">
        <v>538</v>
      </c>
      <c r="N118" s="154">
        <v>41954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7</v>
      </c>
      <c r="B119" s="146">
        <v>41913</v>
      </c>
      <c r="C119" s="146"/>
      <c r="D119" s="147" t="s">
        <v>578</v>
      </c>
      <c r="E119" s="148" t="s">
        <v>540</v>
      </c>
      <c r="F119" s="149">
        <v>850</v>
      </c>
      <c r="G119" s="148" t="s">
        <v>569</v>
      </c>
      <c r="H119" s="148">
        <v>982.5</v>
      </c>
      <c r="I119" s="150">
        <v>1050</v>
      </c>
      <c r="J119" s="151" t="s">
        <v>579</v>
      </c>
      <c r="K119" s="152">
        <f t="shared" si="97"/>
        <v>132.5</v>
      </c>
      <c r="L119" s="153">
        <f t="shared" si="98"/>
        <v>0.15588235294117647</v>
      </c>
      <c r="M119" s="148" t="s">
        <v>538</v>
      </c>
      <c r="N119" s="154">
        <v>42039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8</v>
      </c>
      <c r="B120" s="146">
        <v>41913</v>
      </c>
      <c r="C120" s="146"/>
      <c r="D120" s="147" t="s">
        <v>580</v>
      </c>
      <c r="E120" s="148" t="s">
        <v>540</v>
      </c>
      <c r="F120" s="149">
        <v>475</v>
      </c>
      <c r="G120" s="148" t="s">
        <v>569</v>
      </c>
      <c r="H120" s="148">
        <v>515</v>
      </c>
      <c r="I120" s="150">
        <v>600</v>
      </c>
      <c r="J120" s="151" t="s">
        <v>581</v>
      </c>
      <c r="K120" s="152">
        <f t="shared" si="97"/>
        <v>40</v>
      </c>
      <c r="L120" s="153">
        <f t="shared" si="98"/>
        <v>8.4210526315789472E-2</v>
      </c>
      <c r="M120" s="148" t="s">
        <v>538</v>
      </c>
      <c r="N120" s="154">
        <v>41939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9</v>
      </c>
      <c r="B121" s="146">
        <v>41913</v>
      </c>
      <c r="C121" s="146"/>
      <c r="D121" s="147" t="s">
        <v>582</v>
      </c>
      <c r="E121" s="148" t="s">
        <v>540</v>
      </c>
      <c r="F121" s="149">
        <v>86</v>
      </c>
      <c r="G121" s="148" t="s">
        <v>569</v>
      </c>
      <c r="H121" s="148">
        <v>99</v>
      </c>
      <c r="I121" s="150">
        <v>140</v>
      </c>
      <c r="J121" s="151" t="s">
        <v>583</v>
      </c>
      <c r="K121" s="152">
        <f t="shared" si="97"/>
        <v>13</v>
      </c>
      <c r="L121" s="153">
        <f t="shared" si="98"/>
        <v>0.15116279069767441</v>
      </c>
      <c r="M121" s="148" t="s">
        <v>538</v>
      </c>
      <c r="N121" s="154">
        <v>41939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10</v>
      </c>
      <c r="B122" s="146">
        <v>41926</v>
      </c>
      <c r="C122" s="146"/>
      <c r="D122" s="147" t="s">
        <v>584</v>
      </c>
      <c r="E122" s="148" t="s">
        <v>540</v>
      </c>
      <c r="F122" s="149">
        <v>496.6</v>
      </c>
      <c r="G122" s="148" t="s">
        <v>569</v>
      </c>
      <c r="H122" s="148">
        <v>621</v>
      </c>
      <c r="I122" s="150">
        <v>580</v>
      </c>
      <c r="J122" s="151" t="s">
        <v>570</v>
      </c>
      <c r="K122" s="152">
        <f t="shared" si="97"/>
        <v>124.39999999999998</v>
      </c>
      <c r="L122" s="153">
        <f t="shared" si="98"/>
        <v>0.25050342327829234</v>
      </c>
      <c r="M122" s="148" t="s">
        <v>538</v>
      </c>
      <c r="N122" s="154">
        <v>42605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11</v>
      </c>
      <c r="B123" s="146">
        <v>41926</v>
      </c>
      <c r="C123" s="146"/>
      <c r="D123" s="147" t="s">
        <v>585</v>
      </c>
      <c r="E123" s="148" t="s">
        <v>540</v>
      </c>
      <c r="F123" s="149">
        <v>2481.9</v>
      </c>
      <c r="G123" s="148" t="s">
        <v>569</v>
      </c>
      <c r="H123" s="148">
        <v>2840</v>
      </c>
      <c r="I123" s="150">
        <v>2870</v>
      </c>
      <c r="J123" s="151" t="s">
        <v>586</v>
      </c>
      <c r="K123" s="152">
        <f t="shared" si="97"/>
        <v>358.09999999999991</v>
      </c>
      <c r="L123" s="153">
        <f t="shared" si="98"/>
        <v>0.14428462065353154</v>
      </c>
      <c r="M123" s="148" t="s">
        <v>538</v>
      </c>
      <c r="N123" s="154">
        <v>42017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12</v>
      </c>
      <c r="B124" s="146">
        <v>41928</v>
      </c>
      <c r="C124" s="146"/>
      <c r="D124" s="147" t="s">
        <v>587</v>
      </c>
      <c r="E124" s="148" t="s">
        <v>540</v>
      </c>
      <c r="F124" s="149">
        <v>84.5</v>
      </c>
      <c r="G124" s="148" t="s">
        <v>569</v>
      </c>
      <c r="H124" s="148">
        <v>93</v>
      </c>
      <c r="I124" s="150">
        <v>110</v>
      </c>
      <c r="J124" s="151" t="s">
        <v>588</v>
      </c>
      <c r="K124" s="152">
        <f t="shared" si="97"/>
        <v>8.5</v>
      </c>
      <c r="L124" s="153">
        <f t="shared" si="98"/>
        <v>0.10059171597633136</v>
      </c>
      <c r="M124" s="148" t="s">
        <v>538</v>
      </c>
      <c r="N124" s="154">
        <v>41939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13</v>
      </c>
      <c r="B125" s="146">
        <v>41928</v>
      </c>
      <c r="C125" s="146"/>
      <c r="D125" s="147" t="s">
        <v>589</v>
      </c>
      <c r="E125" s="148" t="s">
        <v>540</v>
      </c>
      <c r="F125" s="149">
        <v>401</v>
      </c>
      <c r="G125" s="148" t="s">
        <v>569</v>
      </c>
      <c r="H125" s="148">
        <v>428</v>
      </c>
      <c r="I125" s="150">
        <v>450</v>
      </c>
      <c r="J125" s="151" t="s">
        <v>590</v>
      </c>
      <c r="K125" s="152">
        <f t="shared" si="97"/>
        <v>27</v>
      </c>
      <c r="L125" s="153">
        <f t="shared" si="98"/>
        <v>6.7331670822942641E-2</v>
      </c>
      <c r="M125" s="148" t="s">
        <v>538</v>
      </c>
      <c r="N125" s="154">
        <v>42020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14</v>
      </c>
      <c r="B126" s="146">
        <v>41928</v>
      </c>
      <c r="C126" s="146"/>
      <c r="D126" s="147" t="s">
        <v>591</v>
      </c>
      <c r="E126" s="148" t="s">
        <v>540</v>
      </c>
      <c r="F126" s="149">
        <v>101</v>
      </c>
      <c r="G126" s="148" t="s">
        <v>569</v>
      </c>
      <c r="H126" s="148">
        <v>112</v>
      </c>
      <c r="I126" s="150">
        <v>120</v>
      </c>
      <c r="J126" s="151" t="s">
        <v>592</v>
      </c>
      <c r="K126" s="152">
        <f t="shared" si="97"/>
        <v>11</v>
      </c>
      <c r="L126" s="153">
        <f t="shared" si="98"/>
        <v>0.10891089108910891</v>
      </c>
      <c r="M126" s="148" t="s">
        <v>538</v>
      </c>
      <c r="N126" s="154">
        <v>41939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15</v>
      </c>
      <c r="B127" s="146">
        <v>41954</v>
      </c>
      <c r="C127" s="146"/>
      <c r="D127" s="147" t="s">
        <v>593</v>
      </c>
      <c r="E127" s="148" t="s">
        <v>540</v>
      </c>
      <c r="F127" s="149">
        <v>59</v>
      </c>
      <c r="G127" s="148" t="s">
        <v>569</v>
      </c>
      <c r="H127" s="148">
        <v>76</v>
      </c>
      <c r="I127" s="150">
        <v>76</v>
      </c>
      <c r="J127" s="151" t="s">
        <v>570</v>
      </c>
      <c r="K127" s="152">
        <f t="shared" si="97"/>
        <v>17</v>
      </c>
      <c r="L127" s="153">
        <f t="shared" si="98"/>
        <v>0.28813559322033899</v>
      </c>
      <c r="M127" s="148" t="s">
        <v>538</v>
      </c>
      <c r="N127" s="154">
        <v>43032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16</v>
      </c>
      <c r="B128" s="146">
        <v>41954</v>
      </c>
      <c r="C128" s="146"/>
      <c r="D128" s="147" t="s">
        <v>582</v>
      </c>
      <c r="E128" s="148" t="s">
        <v>540</v>
      </c>
      <c r="F128" s="149">
        <v>99</v>
      </c>
      <c r="G128" s="148" t="s">
        <v>569</v>
      </c>
      <c r="H128" s="148">
        <v>120</v>
      </c>
      <c r="I128" s="150">
        <v>120</v>
      </c>
      <c r="J128" s="151" t="s">
        <v>551</v>
      </c>
      <c r="K128" s="152">
        <f t="shared" si="97"/>
        <v>21</v>
      </c>
      <c r="L128" s="153">
        <f t="shared" si="98"/>
        <v>0.21212121212121213</v>
      </c>
      <c r="M128" s="148" t="s">
        <v>538</v>
      </c>
      <c r="N128" s="154">
        <v>41960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17</v>
      </c>
      <c r="B129" s="146">
        <v>41956</v>
      </c>
      <c r="C129" s="146"/>
      <c r="D129" s="147" t="s">
        <v>594</v>
      </c>
      <c r="E129" s="148" t="s">
        <v>540</v>
      </c>
      <c r="F129" s="149">
        <v>22</v>
      </c>
      <c r="G129" s="148" t="s">
        <v>569</v>
      </c>
      <c r="H129" s="148">
        <v>33.549999999999997</v>
      </c>
      <c r="I129" s="150">
        <v>32</v>
      </c>
      <c r="J129" s="151" t="s">
        <v>595</v>
      </c>
      <c r="K129" s="152">
        <f t="shared" si="97"/>
        <v>11.549999999999997</v>
      </c>
      <c r="L129" s="153">
        <f t="shared" si="98"/>
        <v>0.52499999999999991</v>
      </c>
      <c r="M129" s="148" t="s">
        <v>538</v>
      </c>
      <c r="N129" s="154">
        <v>42188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18</v>
      </c>
      <c r="B130" s="146">
        <v>41976</v>
      </c>
      <c r="C130" s="146"/>
      <c r="D130" s="147" t="s">
        <v>596</v>
      </c>
      <c r="E130" s="148" t="s">
        <v>540</v>
      </c>
      <c r="F130" s="149">
        <v>440</v>
      </c>
      <c r="G130" s="148" t="s">
        <v>569</v>
      </c>
      <c r="H130" s="148">
        <v>520</v>
      </c>
      <c r="I130" s="150">
        <v>520</v>
      </c>
      <c r="J130" s="151" t="s">
        <v>597</v>
      </c>
      <c r="K130" s="152">
        <f t="shared" si="97"/>
        <v>80</v>
      </c>
      <c r="L130" s="153">
        <f t="shared" si="98"/>
        <v>0.18181818181818182</v>
      </c>
      <c r="M130" s="148" t="s">
        <v>538</v>
      </c>
      <c r="N130" s="154">
        <v>42208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19</v>
      </c>
      <c r="B131" s="146">
        <v>41976</v>
      </c>
      <c r="C131" s="146"/>
      <c r="D131" s="147" t="s">
        <v>598</v>
      </c>
      <c r="E131" s="148" t="s">
        <v>540</v>
      </c>
      <c r="F131" s="149">
        <v>360</v>
      </c>
      <c r="G131" s="148" t="s">
        <v>569</v>
      </c>
      <c r="H131" s="148">
        <v>427</v>
      </c>
      <c r="I131" s="150">
        <v>425</v>
      </c>
      <c r="J131" s="151" t="s">
        <v>599</v>
      </c>
      <c r="K131" s="152">
        <f t="shared" si="97"/>
        <v>67</v>
      </c>
      <c r="L131" s="153">
        <f t="shared" si="98"/>
        <v>0.18611111111111112</v>
      </c>
      <c r="M131" s="148" t="s">
        <v>538</v>
      </c>
      <c r="N131" s="154">
        <v>42058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20</v>
      </c>
      <c r="B132" s="146">
        <v>42012</v>
      </c>
      <c r="C132" s="146"/>
      <c r="D132" s="147" t="s">
        <v>600</v>
      </c>
      <c r="E132" s="148" t="s">
        <v>540</v>
      </c>
      <c r="F132" s="149">
        <v>360</v>
      </c>
      <c r="G132" s="148" t="s">
        <v>569</v>
      </c>
      <c r="H132" s="148">
        <v>455</v>
      </c>
      <c r="I132" s="150">
        <v>420</v>
      </c>
      <c r="J132" s="151" t="s">
        <v>601</v>
      </c>
      <c r="K132" s="152">
        <f t="shared" si="97"/>
        <v>95</v>
      </c>
      <c r="L132" s="153">
        <f t="shared" si="98"/>
        <v>0.2638888888888889</v>
      </c>
      <c r="M132" s="148" t="s">
        <v>538</v>
      </c>
      <c r="N132" s="154">
        <v>42024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21</v>
      </c>
      <c r="B133" s="146">
        <v>42012</v>
      </c>
      <c r="C133" s="146"/>
      <c r="D133" s="147" t="s">
        <v>602</v>
      </c>
      <c r="E133" s="148" t="s">
        <v>540</v>
      </c>
      <c r="F133" s="149">
        <v>130</v>
      </c>
      <c r="G133" s="148"/>
      <c r="H133" s="148">
        <v>175.5</v>
      </c>
      <c r="I133" s="150">
        <v>165</v>
      </c>
      <c r="J133" s="151" t="s">
        <v>603</v>
      </c>
      <c r="K133" s="152">
        <f t="shared" si="97"/>
        <v>45.5</v>
      </c>
      <c r="L133" s="153">
        <f t="shared" si="98"/>
        <v>0.35</v>
      </c>
      <c r="M133" s="148" t="s">
        <v>538</v>
      </c>
      <c r="N133" s="154">
        <v>43088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22</v>
      </c>
      <c r="B134" s="146">
        <v>42040</v>
      </c>
      <c r="C134" s="146"/>
      <c r="D134" s="147" t="s">
        <v>365</v>
      </c>
      <c r="E134" s="148" t="s">
        <v>568</v>
      </c>
      <c r="F134" s="149">
        <v>98</v>
      </c>
      <c r="G134" s="148"/>
      <c r="H134" s="148">
        <v>120</v>
      </c>
      <c r="I134" s="150">
        <v>120</v>
      </c>
      <c r="J134" s="151" t="s">
        <v>570</v>
      </c>
      <c r="K134" s="152">
        <f t="shared" si="97"/>
        <v>22</v>
      </c>
      <c r="L134" s="153">
        <f t="shared" si="98"/>
        <v>0.22448979591836735</v>
      </c>
      <c r="M134" s="148" t="s">
        <v>538</v>
      </c>
      <c r="N134" s="154">
        <v>42753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23</v>
      </c>
      <c r="B135" s="146">
        <v>42040</v>
      </c>
      <c r="C135" s="146"/>
      <c r="D135" s="147" t="s">
        <v>604</v>
      </c>
      <c r="E135" s="148" t="s">
        <v>568</v>
      </c>
      <c r="F135" s="149">
        <v>196</v>
      </c>
      <c r="G135" s="148"/>
      <c r="H135" s="148">
        <v>262</v>
      </c>
      <c r="I135" s="150">
        <v>255</v>
      </c>
      <c r="J135" s="151" t="s">
        <v>570</v>
      </c>
      <c r="K135" s="152">
        <f t="shared" si="97"/>
        <v>66</v>
      </c>
      <c r="L135" s="153">
        <f t="shared" si="98"/>
        <v>0.33673469387755101</v>
      </c>
      <c r="M135" s="148" t="s">
        <v>538</v>
      </c>
      <c r="N135" s="154">
        <v>42599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5">
        <v>24</v>
      </c>
      <c r="B136" s="156">
        <v>42067</v>
      </c>
      <c r="C136" s="156"/>
      <c r="D136" s="157" t="s">
        <v>364</v>
      </c>
      <c r="E136" s="158" t="s">
        <v>568</v>
      </c>
      <c r="F136" s="159">
        <v>235</v>
      </c>
      <c r="G136" s="159"/>
      <c r="H136" s="160">
        <v>77</v>
      </c>
      <c r="I136" s="160" t="s">
        <v>605</v>
      </c>
      <c r="J136" s="161" t="s">
        <v>606</v>
      </c>
      <c r="K136" s="162">
        <f t="shared" si="97"/>
        <v>-158</v>
      </c>
      <c r="L136" s="163">
        <f t="shared" si="98"/>
        <v>-0.67234042553191486</v>
      </c>
      <c r="M136" s="159" t="s">
        <v>550</v>
      </c>
      <c r="N136" s="156">
        <v>43522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25</v>
      </c>
      <c r="B137" s="146">
        <v>42067</v>
      </c>
      <c r="C137" s="146"/>
      <c r="D137" s="147" t="s">
        <v>607</v>
      </c>
      <c r="E137" s="148" t="s">
        <v>568</v>
      </c>
      <c r="F137" s="149">
        <v>185</v>
      </c>
      <c r="G137" s="148"/>
      <c r="H137" s="148">
        <v>224</v>
      </c>
      <c r="I137" s="150" t="s">
        <v>608</v>
      </c>
      <c r="J137" s="151" t="s">
        <v>570</v>
      </c>
      <c r="K137" s="152">
        <f t="shared" si="97"/>
        <v>39</v>
      </c>
      <c r="L137" s="153">
        <f t="shared" si="98"/>
        <v>0.21081081081081082</v>
      </c>
      <c r="M137" s="148" t="s">
        <v>538</v>
      </c>
      <c r="N137" s="154">
        <v>42647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5">
        <v>26</v>
      </c>
      <c r="B138" s="156">
        <v>42090</v>
      </c>
      <c r="C138" s="156"/>
      <c r="D138" s="164" t="s">
        <v>609</v>
      </c>
      <c r="E138" s="159" t="s">
        <v>568</v>
      </c>
      <c r="F138" s="159">
        <v>49.5</v>
      </c>
      <c r="G138" s="160"/>
      <c r="H138" s="160">
        <v>15.85</v>
      </c>
      <c r="I138" s="160">
        <v>67</v>
      </c>
      <c r="J138" s="161" t="s">
        <v>610</v>
      </c>
      <c r="K138" s="160">
        <f t="shared" si="97"/>
        <v>-33.65</v>
      </c>
      <c r="L138" s="165">
        <f t="shared" si="98"/>
        <v>-0.67979797979797973</v>
      </c>
      <c r="M138" s="159" t="s">
        <v>550</v>
      </c>
      <c r="N138" s="166">
        <v>43627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27</v>
      </c>
      <c r="B139" s="146">
        <v>42093</v>
      </c>
      <c r="C139" s="146"/>
      <c r="D139" s="147" t="s">
        <v>611</v>
      </c>
      <c r="E139" s="148" t="s">
        <v>568</v>
      </c>
      <c r="F139" s="149">
        <v>183.5</v>
      </c>
      <c r="G139" s="148"/>
      <c r="H139" s="148">
        <v>219</v>
      </c>
      <c r="I139" s="150">
        <v>218</v>
      </c>
      <c r="J139" s="151" t="s">
        <v>612</v>
      </c>
      <c r="K139" s="152">
        <f t="shared" si="97"/>
        <v>35.5</v>
      </c>
      <c r="L139" s="153">
        <f t="shared" si="98"/>
        <v>0.19346049046321526</v>
      </c>
      <c r="M139" s="148" t="s">
        <v>538</v>
      </c>
      <c r="N139" s="154">
        <v>42103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28</v>
      </c>
      <c r="B140" s="146">
        <v>42114</v>
      </c>
      <c r="C140" s="146"/>
      <c r="D140" s="147" t="s">
        <v>613</v>
      </c>
      <c r="E140" s="148" t="s">
        <v>568</v>
      </c>
      <c r="F140" s="149">
        <f>(227+237)/2</f>
        <v>232</v>
      </c>
      <c r="G140" s="148"/>
      <c r="H140" s="148">
        <v>298</v>
      </c>
      <c r="I140" s="150">
        <v>298</v>
      </c>
      <c r="J140" s="151" t="s">
        <v>570</v>
      </c>
      <c r="K140" s="152">
        <f t="shared" si="97"/>
        <v>66</v>
      </c>
      <c r="L140" s="153">
        <f t="shared" si="98"/>
        <v>0.28448275862068967</v>
      </c>
      <c r="M140" s="148" t="s">
        <v>538</v>
      </c>
      <c r="N140" s="154">
        <v>42823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29</v>
      </c>
      <c r="B141" s="146">
        <v>42128</v>
      </c>
      <c r="C141" s="146"/>
      <c r="D141" s="147" t="s">
        <v>614</v>
      </c>
      <c r="E141" s="148" t="s">
        <v>540</v>
      </c>
      <c r="F141" s="149">
        <v>385</v>
      </c>
      <c r="G141" s="148"/>
      <c r="H141" s="148">
        <f>212.5+331</f>
        <v>543.5</v>
      </c>
      <c r="I141" s="150">
        <v>510</v>
      </c>
      <c r="J141" s="151" t="s">
        <v>615</v>
      </c>
      <c r="K141" s="152">
        <f t="shared" si="97"/>
        <v>158.5</v>
      </c>
      <c r="L141" s="153">
        <f t="shared" si="98"/>
        <v>0.41168831168831171</v>
      </c>
      <c r="M141" s="148" t="s">
        <v>538</v>
      </c>
      <c r="N141" s="154">
        <v>42235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30</v>
      </c>
      <c r="B142" s="146">
        <v>42128</v>
      </c>
      <c r="C142" s="146"/>
      <c r="D142" s="147" t="s">
        <v>616</v>
      </c>
      <c r="E142" s="148" t="s">
        <v>540</v>
      </c>
      <c r="F142" s="149">
        <v>115.5</v>
      </c>
      <c r="G142" s="148"/>
      <c r="H142" s="148">
        <v>146</v>
      </c>
      <c r="I142" s="150">
        <v>142</v>
      </c>
      <c r="J142" s="151" t="s">
        <v>617</v>
      </c>
      <c r="K142" s="152">
        <f t="shared" si="97"/>
        <v>30.5</v>
      </c>
      <c r="L142" s="153">
        <f t="shared" si="98"/>
        <v>0.26406926406926406</v>
      </c>
      <c r="M142" s="148" t="s">
        <v>538</v>
      </c>
      <c r="N142" s="154">
        <v>42202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31</v>
      </c>
      <c r="B143" s="146">
        <v>42151</v>
      </c>
      <c r="C143" s="146"/>
      <c r="D143" s="147" t="s">
        <v>618</v>
      </c>
      <c r="E143" s="148" t="s">
        <v>540</v>
      </c>
      <c r="F143" s="149">
        <v>237.5</v>
      </c>
      <c r="G143" s="148"/>
      <c r="H143" s="148">
        <v>279.5</v>
      </c>
      <c r="I143" s="150">
        <v>278</v>
      </c>
      <c r="J143" s="151" t="s">
        <v>570</v>
      </c>
      <c r="K143" s="152">
        <f t="shared" si="97"/>
        <v>42</v>
      </c>
      <c r="L143" s="153">
        <f t="shared" si="98"/>
        <v>0.17684210526315788</v>
      </c>
      <c r="M143" s="148" t="s">
        <v>538</v>
      </c>
      <c r="N143" s="154">
        <v>42222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32</v>
      </c>
      <c r="B144" s="146">
        <v>42174</v>
      </c>
      <c r="C144" s="146"/>
      <c r="D144" s="147" t="s">
        <v>589</v>
      </c>
      <c r="E144" s="148" t="s">
        <v>568</v>
      </c>
      <c r="F144" s="149">
        <v>340</v>
      </c>
      <c r="G144" s="148"/>
      <c r="H144" s="148">
        <v>448</v>
      </c>
      <c r="I144" s="150">
        <v>448</v>
      </c>
      <c r="J144" s="151" t="s">
        <v>570</v>
      </c>
      <c r="K144" s="152">
        <f t="shared" si="97"/>
        <v>108</v>
      </c>
      <c r="L144" s="153">
        <f t="shared" si="98"/>
        <v>0.31764705882352939</v>
      </c>
      <c r="M144" s="148" t="s">
        <v>538</v>
      </c>
      <c r="N144" s="154">
        <v>43018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33</v>
      </c>
      <c r="B145" s="146">
        <v>42191</v>
      </c>
      <c r="C145" s="146"/>
      <c r="D145" s="147" t="s">
        <v>619</v>
      </c>
      <c r="E145" s="148" t="s">
        <v>568</v>
      </c>
      <c r="F145" s="149">
        <v>390</v>
      </c>
      <c r="G145" s="148"/>
      <c r="H145" s="148">
        <v>460</v>
      </c>
      <c r="I145" s="150">
        <v>460</v>
      </c>
      <c r="J145" s="151" t="s">
        <v>570</v>
      </c>
      <c r="K145" s="152">
        <f t="shared" si="97"/>
        <v>70</v>
      </c>
      <c r="L145" s="153">
        <f t="shared" si="98"/>
        <v>0.17948717948717949</v>
      </c>
      <c r="M145" s="148" t="s">
        <v>538</v>
      </c>
      <c r="N145" s="154">
        <v>42478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5">
        <v>34</v>
      </c>
      <c r="B146" s="156">
        <v>42195</v>
      </c>
      <c r="C146" s="156"/>
      <c r="D146" s="157" t="s">
        <v>620</v>
      </c>
      <c r="E146" s="158" t="s">
        <v>568</v>
      </c>
      <c r="F146" s="159">
        <v>122.5</v>
      </c>
      <c r="G146" s="159"/>
      <c r="H146" s="160">
        <v>61</v>
      </c>
      <c r="I146" s="160">
        <v>172</v>
      </c>
      <c r="J146" s="161" t="s">
        <v>621</v>
      </c>
      <c r="K146" s="162">
        <f t="shared" si="97"/>
        <v>-61.5</v>
      </c>
      <c r="L146" s="163">
        <f t="shared" si="98"/>
        <v>-0.50204081632653064</v>
      </c>
      <c r="M146" s="159" t="s">
        <v>550</v>
      </c>
      <c r="N146" s="156">
        <v>43333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35</v>
      </c>
      <c r="B147" s="146">
        <v>42219</v>
      </c>
      <c r="C147" s="146"/>
      <c r="D147" s="147" t="s">
        <v>622</v>
      </c>
      <c r="E147" s="148" t="s">
        <v>568</v>
      </c>
      <c r="F147" s="149">
        <v>297.5</v>
      </c>
      <c r="G147" s="148"/>
      <c r="H147" s="148">
        <v>350</v>
      </c>
      <c r="I147" s="150">
        <v>360</v>
      </c>
      <c r="J147" s="151" t="s">
        <v>623</v>
      </c>
      <c r="K147" s="152">
        <f t="shared" si="97"/>
        <v>52.5</v>
      </c>
      <c r="L147" s="153">
        <f t="shared" si="98"/>
        <v>0.17647058823529413</v>
      </c>
      <c r="M147" s="148" t="s">
        <v>538</v>
      </c>
      <c r="N147" s="154">
        <v>42232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36</v>
      </c>
      <c r="B148" s="146">
        <v>42219</v>
      </c>
      <c r="C148" s="146"/>
      <c r="D148" s="147" t="s">
        <v>624</v>
      </c>
      <c r="E148" s="148" t="s">
        <v>568</v>
      </c>
      <c r="F148" s="149">
        <v>115.5</v>
      </c>
      <c r="G148" s="148"/>
      <c r="H148" s="148">
        <v>149</v>
      </c>
      <c r="I148" s="150">
        <v>140</v>
      </c>
      <c r="J148" s="151" t="s">
        <v>625</v>
      </c>
      <c r="K148" s="152">
        <f t="shared" si="97"/>
        <v>33.5</v>
      </c>
      <c r="L148" s="153">
        <f t="shared" si="98"/>
        <v>0.29004329004329005</v>
      </c>
      <c r="M148" s="148" t="s">
        <v>538</v>
      </c>
      <c r="N148" s="154">
        <v>42740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37</v>
      </c>
      <c r="B149" s="146">
        <v>42251</v>
      </c>
      <c r="C149" s="146"/>
      <c r="D149" s="147" t="s">
        <v>618</v>
      </c>
      <c r="E149" s="148" t="s">
        <v>568</v>
      </c>
      <c r="F149" s="149">
        <v>226</v>
      </c>
      <c r="G149" s="148"/>
      <c r="H149" s="148">
        <v>292</v>
      </c>
      <c r="I149" s="150">
        <v>292</v>
      </c>
      <c r="J149" s="151" t="s">
        <v>626</v>
      </c>
      <c r="K149" s="152">
        <f t="shared" si="97"/>
        <v>66</v>
      </c>
      <c r="L149" s="153">
        <f t="shared" si="98"/>
        <v>0.29203539823008851</v>
      </c>
      <c r="M149" s="148" t="s">
        <v>538</v>
      </c>
      <c r="N149" s="154">
        <v>42286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38</v>
      </c>
      <c r="B150" s="146">
        <v>42254</v>
      </c>
      <c r="C150" s="146"/>
      <c r="D150" s="147" t="s">
        <v>613</v>
      </c>
      <c r="E150" s="148" t="s">
        <v>568</v>
      </c>
      <c r="F150" s="149">
        <v>232.5</v>
      </c>
      <c r="G150" s="148"/>
      <c r="H150" s="148">
        <v>312.5</v>
      </c>
      <c r="I150" s="150">
        <v>310</v>
      </c>
      <c r="J150" s="151" t="s">
        <v>570</v>
      </c>
      <c r="K150" s="152">
        <f t="shared" si="97"/>
        <v>80</v>
      </c>
      <c r="L150" s="153">
        <f t="shared" si="98"/>
        <v>0.34408602150537637</v>
      </c>
      <c r="M150" s="148" t="s">
        <v>538</v>
      </c>
      <c r="N150" s="154">
        <v>42823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39</v>
      </c>
      <c r="B151" s="146">
        <v>42268</v>
      </c>
      <c r="C151" s="146"/>
      <c r="D151" s="147" t="s">
        <v>627</v>
      </c>
      <c r="E151" s="148" t="s">
        <v>568</v>
      </c>
      <c r="F151" s="149">
        <v>196.5</v>
      </c>
      <c r="G151" s="148"/>
      <c r="H151" s="148">
        <v>238</v>
      </c>
      <c r="I151" s="150">
        <v>238</v>
      </c>
      <c r="J151" s="151" t="s">
        <v>626</v>
      </c>
      <c r="K151" s="152">
        <f t="shared" si="97"/>
        <v>41.5</v>
      </c>
      <c r="L151" s="153">
        <f t="shared" si="98"/>
        <v>0.21119592875318066</v>
      </c>
      <c r="M151" s="148" t="s">
        <v>538</v>
      </c>
      <c r="N151" s="154">
        <v>42291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40</v>
      </c>
      <c r="B152" s="146">
        <v>42271</v>
      </c>
      <c r="C152" s="146"/>
      <c r="D152" s="147" t="s">
        <v>567</v>
      </c>
      <c r="E152" s="148" t="s">
        <v>568</v>
      </c>
      <c r="F152" s="149">
        <v>65</v>
      </c>
      <c r="G152" s="148"/>
      <c r="H152" s="148">
        <v>82</v>
      </c>
      <c r="I152" s="150">
        <v>82</v>
      </c>
      <c r="J152" s="151" t="s">
        <v>626</v>
      </c>
      <c r="K152" s="152">
        <f t="shared" si="97"/>
        <v>17</v>
      </c>
      <c r="L152" s="153">
        <f t="shared" si="98"/>
        <v>0.26153846153846155</v>
      </c>
      <c r="M152" s="148" t="s">
        <v>538</v>
      </c>
      <c r="N152" s="154">
        <v>42578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41</v>
      </c>
      <c r="B153" s="146">
        <v>42291</v>
      </c>
      <c r="C153" s="146"/>
      <c r="D153" s="147" t="s">
        <v>628</v>
      </c>
      <c r="E153" s="148" t="s">
        <v>568</v>
      </c>
      <c r="F153" s="149">
        <v>144</v>
      </c>
      <c r="G153" s="148"/>
      <c r="H153" s="148">
        <v>182.5</v>
      </c>
      <c r="I153" s="150">
        <v>181</v>
      </c>
      <c r="J153" s="151" t="s">
        <v>626</v>
      </c>
      <c r="K153" s="152">
        <f t="shared" si="97"/>
        <v>38.5</v>
      </c>
      <c r="L153" s="153">
        <f t="shared" si="98"/>
        <v>0.2673611111111111</v>
      </c>
      <c r="M153" s="148" t="s">
        <v>538</v>
      </c>
      <c r="N153" s="154">
        <v>42817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42</v>
      </c>
      <c r="B154" s="146">
        <v>42291</v>
      </c>
      <c r="C154" s="146"/>
      <c r="D154" s="147" t="s">
        <v>629</v>
      </c>
      <c r="E154" s="148" t="s">
        <v>568</v>
      </c>
      <c r="F154" s="149">
        <v>264</v>
      </c>
      <c r="G154" s="148"/>
      <c r="H154" s="148">
        <v>311</v>
      </c>
      <c r="I154" s="150">
        <v>311</v>
      </c>
      <c r="J154" s="151" t="s">
        <v>626</v>
      </c>
      <c r="K154" s="152">
        <f t="shared" si="97"/>
        <v>47</v>
      </c>
      <c r="L154" s="153">
        <f t="shared" si="98"/>
        <v>0.17803030303030304</v>
      </c>
      <c r="M154" s="148" t="s">
        <v>538</v>
      </c>
      <c r="N154" s="154">
        <v>42604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43</v>
      </c>
      <c r="B155" s="146">
        <v>42318</v>
      </c>
      <c r="C155" s="146"/>
      <c r="D155" s="147" t="s">
        <v>630</v>
      </c>
      <c r="E155" s="148" t="s">
        <v>540</v>
      </c>
      <c r="F155" s="149">
        <v>549.5</v>
      </c>
      <c r="G155" s="148"/>
      <c r="H155" s="148">
        <v>630</v>
      </c>
      <c r="I155" s="150">
        <v>630</v>
      </c>
      <c r="J155" s="151" t="s">
        <v>626</v>
      </c>
      <c r="K155" s="152">
        <f t="shared" si="97"/>
        <v>80.5</v>
      </c>
      <c r="L155" s="153">
        <f t="shared" si="98"/>
        <v>0.1464968152866242</v>
      </c>
      <c r="M155" s="148" t="s">
        <v>538</v>
      </c>
      <c r="N155" s="154">
        <v>42419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44</v>
      </c>
      <c r="B156" s="146">
        <v>42342</v>
      </c>
      <c r="C156" s="146"/>
      <c r="D156" s="147" t="s">
        <v>631</v>
      </c>
      <c r="E156" s="148" t="s">
        <v>568</v>
      </c>
      <c r="F156" s="149">
        <v>1027.5</v>
      </c>
      <c r="G156" s="148"/>
      <c r="H156" s="148">
        <v>1315</v>
      </c>
      <c r="I156" s="150">
        <v>1250</v>
      </c>
      <c r="J156" s="151" t="s">
        <v>626</v>
      </c>
      <c r="K156" s="152">
        <f t="shared" si="97"/>
        <v>287.5</v>
      </c>
      <c r="L156" s="153">
        <f t="shared" si="98"/>
        <v>0.27980535279805352</v>
      </c>
      <c r="M156" s="148" t="s">
        <v>538</v>
      </c>
      <c r="N156" s="154">
        <v>43244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45</v>
      </c>
      <c r="B157" s="146">
        <v>42367</v>
      </c>
      <c r="C157" s="146"/>
      <c r="D157" s="147" t="s">
        <v>632</v>
      </c>
      <c r="E157" s="148" t="s">
        <v>568</v>
      </c>
      <c r="F157" s="149">
        <v>465</v>
      </c>
      <c r="G157" s="148"/>
      <c r="H157" s="148">
        <v>540</v>
      </c>
      <c r="I157" s="150">
        <v>540</v>
      </c>
      <c r="J157" s="151" t="s">
        <v>626</v>
      </c>
      <c r="K157" s="152">
        <f t="shared" si="97"/>
        <v>75</v>
      </c>
      <c r="L157" s="153">
        <f t="shared" si="98"/>
        <v>0.16129032258064516</v>
      </c>
      <c r="M157" s="148" t="s">
        <v>538</v>
      </c>
      <c r="N157" s="154">
        <v>42530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46</v>
      </c>
      <c r="B158" s="146">
        <v>42380</v>
      </c>
      <c r="C158" s="146"/>
      <c r="D158" s="147" t="s">
        <v>365</v>
      </c>
      <c r="E158" s="148" t="s">
        <v>540</v>
      </c>
      <c r="F158" s="149">
        <v>81</v>
      </c>
      <c r="G158" s="148"/>
      <c r="H158" s="148">
        <v>110</v>
      </c>
      <c r="I158" s="150">
        <v>110</v>
      </c>
      <c r="J158" s="151" t="s">
        <v>626</v>
      </c>
      <c r="K158" s="152">
        <f t="shared" si="97"/>
        <v>29</v>
      </c>
      <c r="L158" s="153">
        <f t="shared" si="98"/>
        <v>0.35802469135802467</v>
      </c>
      <c r="M158" s="148" t="s">
        <v>538</v>
      </c>
      <c r="N158" s="154">
        <v>42745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47</v>
      </c>
      <c r="B159" s="146">
        <v>42382</v>
      </c>
      <c r="C159" s="146"/>
      <c r="D159" s="147" t="s">
        <v>633</v>
      </c>
      <c r="E159" s="148" t="s">
        <v>540</v>
      </c>
      <c r="F159" s="149">
        <v>417.5</v>
      </c>
      <c r="G159" s="148"/>
      <c r="H159" s="148">
        <v>547</v>
      </c>
      <c r="I159" s="150">
        <v>535</v>
      </c>
      <c r="J159" s="151" t="s">
        <v>626</v>
      </c>
      <c r="K159" s="152">
        <f t="shared" si="97"/>
        <v>129.5</v>
      </c>
      <c r="L159" s="153">
        <f t="shared" si="98"/>
        <v>0.31017964071856285</v>
      </c>
      <c r="M159" s="148" t="s">
        <v>538</v>
      </c>
      <c r="N159" s="154">
        <v>42578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48</v>
      </c>
      <c r="B160" s="146">
        <v>42408</v>
      </c>
      <c r="C160" s="146"/>
      <c r="D160" s="147" t="s">
        <v>634</v>
      </c>
      <c r="E160" s="148" t="s">
        <v>568</v>
      </c>
      <c r="F160" s="149">
        <v>650</v>
      </c>
      <c r="G160" s="148"/>
      <c r="H160" s="148">
        <v>800</v>
      </c>
      <c r="I160" s="150">
        <v>800</v>
      </c>
      <c r="J160" s="151" t="s">
        <v>626</v>
      </c>
      <c r="K160" s="152">
        <f t="shared" si="97"/>
        <v>150</v>
      </c>
      <c r="L160" s="153">
        <f t="shared" si="98"/>
        <v>0.23076923076923078</v>
      </c>
      <c r="M160" s="148" t="s">
        <v>538</v>
      </c>
      <c r="N160" s="154">
        <v>43154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49</v>
      </c>
      <c r="B161" s="146">
        <v>42433</v>
      </c>
      <c r="C161" s="146"/>
      <c r="D161" s="147" t="s">
        <v>206</v>
      </c>
      <c r="E161" s="148" t="s">
        <v>568</v>
      </c>
      <c r="F161" s="149">
        <v>437.5</v>
      </c>
      <c r="G161" s="148"/>
      <c r="H161" s="148">
        <v>504.5</v>
      </c>
      <c r="I161" s="150">
        <v>522</v>
      </c>
      <c r="J161" s="151" t="s">
        <v>635</v>
      </c>
      <c r="K161" s="152">
        <f t="shared" si="97"/>
        <v>67</v>
      </c>
      <c r="L161" s="153">
        <f t="shared" si="98"/>
        <v>0.15314285714285714</v>
      </c>
      <c r="M161" s="148" t="s">
        <v>538</v>
      </c>
      <c r="N161" s="154">
        <v>42480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50</v>
      </c>
      <c r="B162" s="146">
        <v>42438</v>
      </c>
      <c r="C162" s="146"/>
      <c r="D162" s="147" t="s">
        <v>636</v>
      </c>
      <c r="E162" s="148" t="s">
        <v>568</v>
      </c>
      <c r="F162" s="149">
        <v>189.5</v>
      </c>
      <c r="G162" s="148"/>
      <c r="H162" s="148">
        <v>218</v>
      </c>
      <c r="I162" s="150">
        <v>218</v>
      </c>
      <c r="J162" s="151" t="s">
        <v>626</v>
      </c>
      <c r="K162" s="152">
        <f t="shared" si="97"/>
        <v>28.5</v>
      </c>
      <c r="L162" s="153">
        <f t="shared" si="98"/>
        <v>0.15039577836411611</v>
      </c>
      <c r="M162" s="148" t="s">
        <v>538</v>
      </c>
      <c r="N162" s="154">
        <v>43034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5">
        <v>51</v>
      </c>
      <c r="B163" s="156">
        <v>42471</v>
      </c>
      <c r="C163" s="156"/>
      <c r="D163" s="164" t="s">
        <v>637</v>
      </c>
      <c r="E163" s="159" t="s">
        <v>568</v>
      </c>
      <c r="F163" s="159">
        <v>36.5</v>
      </c>
      <c r="G163" s="160"/>
      <c r="H163" s="160">
        <v>15.85</v>
      </c>
      <c r="I163" s="160">
        <v>60</v>
      </c>
      <c r="J163" s="161" t="s">
        <v>638</v>
      </c>
      <c r="K163" s="162">
        <f t="shared" si="97"/>
        <v>-20.65</v>
      </c>
      <c r="L163" s="163">
        <f t="shared" si="98"/>
        <v>-0.5657534246575342</v>
      </c>
      <c r="M163" s="159" t="s">
        <v>550</v>
      </c>
      <c r="N163" s="167">
        <v>43627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52</v>
      </c>
      <c r="B164" s="146">
        <v>42472</v>
      </c>
      <c r="C164" s="146"/>
      <c r="D164" s="147" t="s">
        <v>639</v>
      </c>
      <c r="E164" s="148" t="s">
        <v>568</v>
      </c>
      <c r="F164" s="149">
        <v>93</v>
      </c>
      <c r="G164" s="148"/>
      <c r="H164" s="148">
        <v>149</v>
      </c>
      <c r="I164" s="150">
        <v>140</v>
      </c>
      <c r="J164" s="151" t="s">
        <v>640</v>
      </c>
      <c r="K164" s="152">
        <f t="shared" si="97"/>
        <v>56</v>
      </c>
      <c r="L164" s="153">
        <f t="shared" si="98"/>
        <v>0.60215053763440862</v>
      </c>
      <c r="M164" s="148" t="s">
        <v>538</v>
      </c>
      <c r="N164" s="154">
        <v>42740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53</v>
      </c>
      <c r="B165" s="146">
        <v>42472</v>
      </c>
      <c r="C165" s="146"/>
      <c r="D165" s="147" t="s">
        <v>641</v>
      </c>
      <c r="E165" s="148" t="s">
        <v>568</v>
      </c>
      <c r="F165" s="149">
        <v>130</v>
      </c>
      <c r="G165" s="148"/>
      <c r="H165" s="148">
        <v>150</v>
      </c>
      <c r="I165" s="150" t="s">
        <v>642</v>
      </c>
      <c r="J165" s="151" t="s">
        <v>626</v>
      </c>
      <c r="K165" s="152">
        <f t="shared" si="97"/>
        <v>20</v>
      </c>
      <c r="L165" s="153">
        <f t="shared" si="98"/>
        <v>0.15384615384615385</v>
      </c>
      <c r="M165" s="148" t="s">
        <v>538</v>
      </c>
      <c r="N165" s="154">
        <v>42564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54</v>
      </c>
      <c r="B166" s="146">
        <v>42473</v>
      </c>
      <c r="C166" s="146"/>
      <c r="D166" s="147" t="s">
        <v>643</v>
      </c>
      <c r="E166" s="148" t="s">
        <v>568</v>
      </c>
      <c r="F166" s="149">
        <v>196</v>
      </c>
      <c r="G166" s="148"/>
      <c r="H166" s="148">
        <v>299</v>
      </c>
      <c r="I166" s="150">
        <v>299</v>
      </c>
      <c r="J166" s="151" t="s">
        <v>626</v>
      </c>
      <c r="K166" s="152">
        <v>103</v>
      </c>
      <c r="L166" s="153">
        <v>0.52551020408163296</v>
      </c>
      <c r="M166" s="148" t="s">
        <v>538</v>
      </c>
      <c r="N166" s="154">
        <v>42620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55</v>
      </c>
      <c r="B167" s="146">
        <v>42473</v>
      </c>
      <c r="C167" s="146"/>
      <c r="D167" s="147" t="s">
        <v>644</v>
      </c>
      <c r="E167" s="148" t="s">
        <v>568</v>
      </c>
      <c r="F167" s="149">
        <v>88</v>
      </c>
      <c r="G167" s="148"/>
      <c r="H167" s="148">
        <v>103</v>
      </c>
      <c r="I167" s="150">
        <v>103</v>
      </c>
      <c r="J167" s="151" t="s">
        <v>626</v>
      </c>
      <c r="K167" s="152">
        <v>15</v>
      </c>
      <c r="L167" s="153">
        <v>0.170454545454545</v>
      </c>
      <c r="M167" s="148" t="s">
        <v>538</v>
      </c>
      <c r="N167" s="154">
        <v>42530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56</v>
      </c>
      <c r="B168" s="146">
        <v>42492</v>
      </c>
      <c r="C168" s="146"/>
      <c r="D168" s="147" t="s">
        <v>645</v>
      </c>
      <c r="E168" s="148" t="s">
        <v>568</v>
      </c>
      <c r="F168" s="149">
        <v>127.5</v>
      </c>
      <c r="G168" s="148"/>
      <c r="H168" s="148">
        <v>148</v>
      </c>
      <c r="I168" s="150" t="s">
        <v>646</v>
      </c>
      <c r="J168" s="151" t="s">
        <v>626</v>
      </c>
      <c r="K168" s="152">
        <f>H168-F168</f>
        <v>20.5</v>
      </c>
      <c r="L168" s="153">
        <f>K168/F168</f>
        <v>0.16078431372549021</v>
      </c>
      <c r="M168" s="148" t="s">
        <v>538</v>
      </c>
      <c r="N168" s="154">
        <v>42564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57</v>
      </c>
      <c r="B169" s="146">
        <v>42493</v>
      </c>
      <c r="C169" s="146"/>
      <c r="D169" s="147" t="s">
        <v>647</v>
      </c>
      <c r="E169" s="148" t="s">
        <v>568</v>
      </c>
      <c r="F169" s="149">
        <v>675</v>
      </c>
      <c r="G169" s="148"/>
      <c r="H169" s="148">
        <v>815</v>
      </c>
      <c r="I169" s="150" t="s">
        <v>648</v>
      </c>
      <c r="J169" s="151" t="s">
        <v>626</v>
      </c>
      <c r="K169" s="152">
        <f>H169-F169</f>
        <v>140</v>
      </c>
      <c r="L169" s="153">
        <f>K169/F169</f>
        <v>0.2074074074074074</v>
      </c>
      <c r="M169" s="148" t="s">
        <v>538</v>
      </c>
      <c r="N169" s="154">
        <v>43154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5">
        <v>58</v>
      </c>
      <c r="B170" s="156">
        <v>42522</v>
      </c>
      <c r="C170" s="156"/>
      <c r="D170" s="157" t="s">
        <v>649</v>
      </c>
      <c r="E170" s="158" t="s">
        <v>568</v>
      </c>
      <c r="F170" s="159">
        <v>500</v>
      </c>
      <c r="G170" s="159"/>
      <c r="H170" s="160">
        <v>232.5</v>
      </c>
      <c r="I170" s="160" t="s">
        <v>650</v>
      </c>
      <c r="J170" s="161" t="s">
        <v>651</v>
      </c>
      <c r="K170" s="162">
        <f>H170-F170</f>
        <v>-267.5</v>
      </c>
      <c r="L170" s="163">
        <f>K170/F170</f>
        <v>-0.53500000000000003</v>
      </c>
      <c r="M170" s="159" t="s">
        <v>550</v>
      </c>
      <c r="N170" s="156">
        <v>43735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59</v>
      </c>
      <c r="B171" s="146">
        <v>42527</v>
      </c>
      <c r="C171" s="146"/>
      <c r="D171" s="147" t="s">
        <v>496</v>
      </c>
      <c r="E171" s="148" t="s">
        <v>568</v>
      </c>
      <c r="F171" s="149">
        <v>110</v>
      </c>
      <c r="G171" s="148"/>
      <c r="H171" s="148">
        <v>126.5</v>
      </c>
      <c r="I171" s="150">
        <v>125</v>
      </c>
      <c r="J171" s="151" t="s">
        <v>577</v>
      </c>
      <c r="K171" s="152">
        <f>H171-F171</f>
        <v>16.5</v>
      </c>
      <c r="L171" s="153">
        <f>K171/F171</f>
        <v>0.15</v>
      </c>
      <c r="M171" s="148" t="s">
        <v>538</v>
      </c>
      <c r="N171" s="154">
        <v>42552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60</v>
      </c>
      <c r="B172" s="146">
        <v>42538</v>
      </c>
      <c r="C172" s="146"/>
      <c r="D172" s="147" t="s">
        <v>652</v>
      </c>
      <c r="E172" s="148" t="s">
        <v>568</v>
      </c>
      <c r="F172" s="149">
        <v>44</v>
      </c>
      <c r="G172" s="148"/>
      <c r="H172" s="148">
        <v>69.5</v>
      </c>
      <c r="I172" s="150">
        <v>69.5</v>
      </c>
      <c r="J172" s="151" t="s">
        <v>653</v>
      </c>
      <c r="K172" s="152">
        <f>H172-F172</f>
        <v>25.5</v>
      </c>
      <c r="L172" s="153">
        <f>K172/F172</f>
        <v>0.57954545454545459</v>
      </c>
      <c r="M172" s="148" t="s">
        <v>538</v>
      </c>
      <c r="N172" s="154">
        <v>42977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61</v>
      </c>
      <c r="B173" s="146">
        <v>42549</v>
      </c>
      <c r="C173" s="146"/>
      <c r="D173" s="147" t="s">
        <v>654</v>
      </c>
      <c r="E173" s="148" t="s">
        <v>568</v>
      </c>
      <c r="F173" s="149">
        <v>262.5</v>
      </c>
      <c r="G173" s="148"/>
      <c r="H173" s="148">
        <v>340</v>
      </c>
      <c r="I173" s="150">
        <v>333</v>
      </c>
      <c r="J173" s="151" t="s">
        <v>655</v>
      </c>
      <c r="K173" s="152">
        <v>77.5</v>
      </c>
      <c r="L173" s="153">
        <v>0.29523809523809502</v>
      </c>
      <c r="M173" s="148" t="s">
        <v>538</v>
      </c>
      <c r="N173" s="154">
        <v>43017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62</v>
      </c>
      <c r="B174" s="146">
        <v>42549</v>
      </c>
      <c r="C174" s="146"/>
      <c r="D174" s="147" t="s">
        <v>656</v>
      </c>
      <c r="E174" s="148" t="s">
        <v>568</v>
      </c>
      <c r="F174" s="149">
        <v>840</v>
      </c>
      <c r="G174" s="148"/>
      <c r="H174" s="148">
        <v>1230</v>
      </c>
      <c r="I174" s="150">
        <v>1230</v>
      </c>
      <c r="J174" s="151" t="s">
        <v>626</v>
      </c>
      <c r="K174" s="152">
        <v>390</v>
      </c>
      <c r="L174" s="153">
        <v>0.46428571428571402</v>
      </c>
      <c r="M174" s="148" t="s">
        <v>538</v>
      </c>
      <c r="N174" s="154">
        <v>42649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8">
        <v>63</v>
      </c>
      <c r="B175" s="169">
        <v>42556</v>
      </c>
      <c r="C175" s="169"/>
      <c r="D175" s="170" t="s">
        <v>657</v>
      </c>
      <c r="E175" s="171" t="s">
        <v>568</v>
      </c>
      <c r="F175" s="171">
        <v>395</v>
      </c>
      <c r="G175" s="172"/>
      <c r="H175" s="172">
        <f>(468.5+342.5)/2</f>
        <v>405.5</v>
      </c>
      <c r="I175" s="172">
        <v>510</v>
      </c>
      <c r="J175" s="173" t="s">
        <v>658</v>
      </c>
      <c r="K175" s="174">
        <f t="shared" ref="K175:K181" si="99">H175-F175</f>
        <v>10.5</v>
      </c>
      <c r="L175" s="175">
        <f t="shared" ref="L175:L181" si="100">K175/F175</f>
        <v>2.6582278481012658E-2</v>
      </c>
      <c r="M175" s="171" t="s">
        <v>659</v>
      </c>
      <c r="N175" s="169">
        <v>43606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5">
        <v>64</v>
      </c>
      <c r="B176" s="156">
        <v>42584</v>
      </c>
      <c r="C176" s="156"/>
      <c r="D176" s="157" t="s">
        <v>660</v>
      </c>
      <c r="E176" s="158" t="s">
        <v>540</v>
      </c>
      <c r="F176" s="159">
        <f>169.5-12.8</f>
        <v>156.69999999999999</v>
      </c>
      <c r="G176" s="159"/>
      <c r="H176" s="160">
        <v>77</v>
      </c>
      <c r="I176" s="160" t="s">
        <v>661</v>
      </c>
      <c r="J176" s="161" t="s">
        <v>662</v>
      </c>
      <c r="K176" s="162">
        <f t="shared" si="99"/>
        <v>-79.699999999999989</v>
      </c>
      <c r="L176" s="163">
        <f t="shared" si="100"/>
        <v>-0.50861518825781749</v>
      </c>
      <c r="M176" s="159" t="s">
        <v>550</v>
      </c>
      <c r="N176" s="156">
        <v>43522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5">
        <v>65</v>
      </c>
      <c r="B177" s="156">
        <v>42586</v>
      </c>
      <c r="C177" s="156"/>
      <c r="D177" s="157" t="s">
        <v>663</v>
      </c>
      <c r="E177" s="158" t="s">
        <v>568</v>
      </c>
      <c r="F177" s="159">
        <v>400</v>
      </c>
      <c r="G177" s="159"/>
      <c r="H177" s="160">
        <v>305</v>
      </c>
      <c r="I177" s="160">
        <v>475</v>
      </c>
      <c r="J177" s="161" t="s">
        <v>664</v>
      </c>
      <c r="K177" s="162">
        <f t="shared" si="99"/>
        <v>-95</v>
      </c>
      <c r="L177" s="163">
        <f t="shared" si="100"/>
        <v>-0.23749999999999999</v>
      </c>
      <c r="M177" s="159" t="s">
        <v>550</v>
      </c>
      <c r="N177" s="156">
        <v>43606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66</v>
      </c>
      <c r="B178" s="146">
        <v>42593</v>
      </c>
      <c r="C178" s="146"/>
      <c r="D178" s="147" t="s">
        <v>665</v>
      </c>
      <c r="E178" s="148" t="s">
        <v>568</v>
      </c>
      <c r="F178" s="149">
        <v>86.5</v>
      </c>
      <c r="G178" s="148"/>
      <c r="H178" s="148">
        <v>130</v>
      </c>
      <c r="I178" s="150">
        <v>130</v>
      </c>
      <c r="J178" s="151" t="s">
        <v>666</v>
      </c>
      <c r="K178" s="152">
        <f t="shared" si="99"/>
        <v>43.5</v>
      </c>
      <c r="L178" s="153">
        <f t="shared" si="100"/>
        <v>0.50289017341040465</v>
      </c>
      <c r="M178" s="148" t="s">
        <v>538</v>
      </c>
      <c r="N178" s="154">
        <v>43091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5">
        <v>67</v>
      </c>
      <c r="B179" s="156">
        <v>42600</v>
      </c>
      <c r="C179" s="156"/>
      <c r="D179" s="157" t="s">
        <v>109</v>
      </c>
      <c r="E179" s="158" t="s">
        <v>568</v>
      </c>
      <c r="F179" s="159">
        <v>133.5</v>
      </c>
      <c r="G179" s="159"/>
      <c r="H179" s="160">
        <v>126.5</v>
      </c>
      <c r="I179" s="160">
        <v>178</v>
      </c>
      <c r="J179" s="161" t="s">
        <v>667</v>
      </c>
      <c r="K179" s="162">
        <f t="shared" si="99"/>
        <v>-7</v>
      </c>
      <c r="L179" s="163">
        <f t="shared" si="100"/>
        <v>-5.2434456928838954E-2</v>
      </c>
      <c r="M179" s="159" t="s">
        <v>550</v>
      </c>
      <c r="N179" s="156">
        <v>42615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68</v>
      </c>
      <c r="B180" s="146">
        <v>42613</v>
      </c>
      <c r="C180" s="146"/>
      <c r="D180" s="147" t="s">
        <v>668</v>
      </c>
      <c r="E180" s="148" t="s">
        <v>568</v>
      </c>
      <c r="F180" s="149">
        <v>560</v>
      </c>
      <c r="G180" s="148"/>
      <c r="H180" s="148">
        <v>725</v>
      </c>
      <c r="I180" s="150">
        <v>725</v>
      </c>
      <c r="J180" s="151" t="s">
        <v>570</v>
      </c>
      <c r="K180" s="152">
        <f t="shared" si="99"/>
        <v>165</v>
      </c>
      <c r="L180" s="153">
        <f t="shared" si="100"/>
        <v>0.29464285714285715</v>
      </c>
      <c r="M180" s="148" t="s">
        <v>538</v>
      </c>
      <c r="N180" s="154">
        <v>42456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69</v>
      </c>
      <c r="B181" s="146">
        <v>42614</v>
      </c>
      <c r="C181" s="146"/>
      <c r="D181" s="147" t="s">
        <v>669</v>
      </c>
      <c r="E181" s="148" t="s">
        <v>568</v>
      </c>
      <c r="F181" s="149">
        <v>160.5</v>
      </c>
      <c r="G181" s="148"/>
      <c r="H181" s="148">
        <v>210</v>
      </c>
      <c r="I181" s="150">
        <v>210</v>
      </c>
      <c r="J181" s="151" t="s">
        <v>570</v>
      </c>
      <c r="K181" s="152">
        <f t="shared" si="99"/>
        <v>49.5</v>
      </c>
      <c r="L181" s="153">
        <f t="shared" si="100"/>
        <v>0.30841121495327101</v>
      </c>
      <c r="M181" s="148" t="s">
        <v>538</v>
      </c>
      <c r="N181" s="154">
        <v>42871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70</v>
      </c>
      <c r="B182" s="146">
        <v>42646</v>
      </c>
      <c r="C182" s="146"/>
      <c r="D182" s="147" t="s">
        <v>378</v>
      </c>
      <c r="E182" s="148" t="s">
        <v>568</v>
      </c>
      <c r="F182" s="149">
        <v>430</v>
      </c>
      <c r="G182" s="148"/>
      <c r="H182" s="148">
        <v>596</v>
      </c>
      <c r="I182" s="150">
        <v>575</v>
      </c>
      <c r="J182" s="151" t="s">
        <v>670</v>
      </c>
      <c r="K182" s="152">
        <v>166</v>
      </c>
      <c r="L182" s="153">
        <v>0.38604651162790699</v>
      </c>
      <c r="M182" s="148" t="s">
        <v>538</v>
      </c>
      <c r="N182" s="154">
        <v>42769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71</v>
      </c>
      <c r="B183" s="146">
        <v>42657</v>
      </c>
      <c r="C183" s="146"/>
      <c r="D183" s="147" t="s">
        <v>671</v>
      </c>
      <c r="E183" s="148" t="s">
        <v>568</v>
      </c>
      <c r="F183" s="149">
        <v>280</v>
      </c>
      <c r="G183" s="148"/>
      <c r="H183" s="148">
        <v>345</v>
      </c>
      <c r="I183" s="150">
        <v>345</v>
      </c>
      <c r="J183" s="151" t="s">
        <v>570</v>
      </c>
      <c r="K183" s="152">
        <f t="shared" ref="K183:K188" si="101">H183-F183</f>
        <v>65</v>
      </c>
      <c r="L183" s="153">
        <f>K183/F183</f>
        <v>0.23214285714285715</v>
      </c>
      <c r="M183" s="148" t="s">
        <v>538</v>
      </c>
      <c r="N183" s="154">
        <v>42814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72</v>
      </c>
      <c r="B184" s="146">
        <v>42657</v>
      </c>
      <c r="C184" s="146"/>
      <c r="D184" s="147" t="s">
        <v>672</v>
      </c>
      <c r="E184" s="148" t="s">
        <v>568</v>
      </c>
      <c r="F184" s="149">
        <v>245</v>
      </c>
      <c r="G184" s="148"/>
      <c r="H184" s="148">
        <v>325.5</v>
      </c>
      <c r="I184" s="150">
        <v>330</v>
      </c>
      <c r="J184" s="151" t="s">
        <v>673</v>
      </c>
      <c r="K184" s="152">
        <f t="shared" si="101"/>
        <v>80.5</v>
      </c>
      <c r="L184" s="153">
        <f>K184/F184</f>
        <v>0.32857142857142857</v>
      </c>
      <c r="M184" s="148" t="s">
        <v>538</v>
      </c>
      <c r="N184" s="154">
        <v>42769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73</v>
      </c>
      <c r="B185" s="146">
        <v>42660</v>
      </c>
      <c r="C185" s="146"/>
      <c r="D185" s="147" t="s">
        <v>334</v>
      </c>
      <c r="E185" s="148" t="s">
        <v>568</v>
      </c>
      <c r="F185" s="149">
        <v>125</v>
      </c>
      <c r="G185" s="148"/>
      <c r="H185" s="148">
        <v>160</v>
      </c>
      <c r="I185" s="150">
        <v>160</v>
      </c>
      <c r="J185" s="151" t="s">
        <v>626</v>
      </c>
      <c r="K185" s="152">
        <f t="shared" si="101"/>
        <v>35</v>
      </c>
      <c r="L185" s="153">
        <v>0.28000000000000003</v>
      </c>
      <c r="M185" s="148" t="s">
        <v>538</v>
      </c>
      <c r="N185" s="154">
        <v>42803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74</v>
      </c>
      <c r="B186" s="146">
        <v>42660</v>
      </c>
      <c r="C186" s="146"/>
      <c r="D186" s="147" t="s">
        <v>435</v>
      </c>
      <c r="E186" s="148" t="s">
        <v>568</v>
      </c>
      <c r="F186" s="149">
        <v>114</v>
      </c>
      <c r="G186" s="148"/>
      <c r="H186" s="148">
        <v>145</v>
      </c>
      <c r="I186" s="150">
        <v>145</v>
      </c>
      <c r="J186" s="151" t="s">
        <v>626</v>
      </c>
      <c r="K186" s="152">
        <f t="shared" si="101"/>
        <v>31</v>
      </c>
      <c r="L186" s="153">
        <f>K186/F186</f>
        <v>0.27192982456140352</v>
      </c>
      <c r="M186" s="148" t="s">
        <v>538</v>
      </c>
      <c r="N186" s="154">
        <v>42859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75</v>
      </c>
      <c r="B187" s="146">
        <v>42660</v>
      </c>
      <c r="C187" s="146"/>
      <c r="D187" s="147" t="s">
        <v>674</v>
      </c>
      <c r="E187" s="148" t="s">
        <v>568</v>
      </c>
      <c r="F187" s="149">
        <v>212</v>
      </c>
      <c r="G187" s="148"/>
      <c r="H187" s="148">
        <v>280</v>
      </c>
      <c r="I187" s="150">
        <v>276</v>
      </c>
      <c r="J187" s="151" t="s">
        <v>675</v>
      </c>
      <c r="K187" s="152">
        <f t="shared" si="101"/>
        <v>68</v>
      </c>
      <c r="L187" s="153">
        <f>K187/F187</f>
        <v>0.32075471698113206</v>
      </c>
      <c r="M187" s="148" t="s">
        <v>538</v>
      </c>
      <c r="N187" s="154">
        <v>42858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76</v>
      </c>
      <c r="B188" s="146">
        <v>42678</v>
      </c>
      <c r="C188" s="146"/>
      <c r="D188" s="147" t="s">
        <v>426</v>
      </c>
      <c r="E188" s="148" t="s">
        <v>568</v>
      </c>
      <c r="F188" s="149">
        <v>155</v>
      </c>
      <c r="G188" s="148"/>
      <c r="H188" s="148">
        <v>210</v>
      </c>
      <c r="I188" s="150">
        <v>210</v>
      </c>
      <c r="J188" s="151" t="s">
        <v>676</v>
      </c>
      <c r="K188" s="152">
        <f t="shared" si="101"/>
        <v>55</v>
      </c>
      <c r="L188" s="153">
        <f>K188/F188</f>
        <v>0.35483870967741937</v>
      </c>
      <c r="M188" s="148" t="s">
        <v>538</v>
      </c>
      <c r="N188" s="154">
        <v>42944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5">
        <v>77</v>
      </c>
      <c r="B189" s="156">
        <v>42710</v>
      </c>
      <c r="C189" s="156"/>
      <c r="D189" s="157" t="s">
        <v>677</v>
      </c>
      <c r="E189" s="158" t="s">
        <v>568</v>
      </c>
      <c r="F189" s="159">
        <v>150.5</v>
      </c>
      <c r="G189" s="159"/>
      <c r="H189" s="160">
        <v>72.5</v>
      </c>
      <c r="I189" s="160">
        <v>174</v>
      </c>
      <c r="J189" s="161" t="s">
        <v>678</v>
      </c>
      <c r="K189" s="162">
        <v>-78</v>
      </c>
      <c r="L189" s="163">
        <v>-0.51827242524916906</v>
      </c>
      <c r="M189" s="159" t="s">
        <v>550</v>
      </c>
      <c r="N189" s="156">
        <v>43333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78</v>
      </c>
      <c r="B190" s="146">
        <v>42712</v>
      </c>
      <c r="C190" s="146"/>
      <c r="D190" s="147" t="s">
        <v>679</v>
      </c>
      <c r="E190" s="148" t="s">
        <v>568</v>
      </c>
      <c r="F190" s="149">
        <v>380</v>
      </c>
      <c r="G190" s="148"/>
      <c r="H190" s="148">
        <v>478</v>
      </c>
      <c r="I190" s="150">
        <v>468</v>
      </c>
      <c r="J190" s="151" t="s">
        <v>626</v>
      </c>
      <c r="K190" s="152">
        <f>H190-F190</f>
        <v>98</v>
      </c>
      <c r="L190" s="153">
        <f>K190/F190</f>
        <v>0.25789473684210529</v>
      </c>
      <c r="M190" s="148" t="s">
        <v>538</v>
      </c>
      <c r="N190" s="154">
        <v>43025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79</v>
      </c>
      <c r="B191" s="146">
        <v>42734</v>
      </c>
      <c r="C191" s="146"/>
      <c r="D191" s="147" t="s">
        <v>108</v>
      </c>
      <c r="E191" s="148" t="s">
        <v>568</v>
      </c>
      <c r="F191" s="149">
        <v>305</v>
      </c>
      <c r="G191" s="148"/>
      <c r="H191" s="148">
        <v>375</v>
      </c>
      <c r="I191" s="150">
        <v>375</v>
      </c>
      <c r="J191" s="151" t="s">
        <v>626</v>
      </c>
      <c r="K191" s="152">
        <f>H191-F191</f>
        <v>70</v>
      </c>
      <c r="L191" s="153">
        <f>K191/F191</f>
        <v>0.22950819672131148</v>
      </c>
      <c r="M191" s="148" t="s">
        <v>538</v>
      </c>
      <c r="N191" s="154">
        <v>42768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80</v>
      </c>
      <c r="B192" s="146">
        <v>42739</v>
      </c>
      <c r="C192" s="146"/>
      <c r="D192" s="147" t="s">
        <v>94</v>
      </c>
      <c r="E192" s="148" t="s">
        <v>568</v>
      </c>
      <c r="F192" s="149">
        <v>99.5</v>
      </c>
      <c r="G192" s="148"/>
      <c r="H192" s="148">
        <v>158</v>
      </c>
      <c r="I192" s="150">
        <v>158</v>
      </c>
      <c r="J192" s="151" t="s">
        <v>626</v>
      </c>
      <c r="K192" s="152">
        <f>H192-F192</f>
        <v>58.5</v>
      </c>
      <c r="L192" s="153">
        <f>K192/F192</f>
        <v>0.5879396984924623</v>
      </c>
      <c r="M192" s="148" t="s">
        <v>538</v>
      </c>
      <c r="N192" s="154">
        <v>42898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81</v>
      </c>
      <c r="B193" s="146">
        <v>42739</v>
      </c>
      <c r="C193" s="146"/>
      <c r="D193" s="147" t="s">
        <v>94</v>
      </c>
      <c r="E193" s="148" t="s">
        <v>568</v>
      </c>
      <c r="F193" s="149">
        <v>99.5</v>
      </c>
      <c r="G193" s="148"/>
      <c r="H193" s="148">
        <v>158</v>
      </c>
      <c r="I193" s="150">
        <v>158</v>
      </c>
      <c r="J193" s="151" t="s">
        <v>626</v>
      </c>
      <c r="K193" s="152">
        <v>58.5</v>
      </c>
      <c r="L193" s="153">
        <v>0.58793969849246197</v>
      </c>
      <c r="M193" s="148" t="s">
        <v>538</v>
      </c>
      <c r="N193" s="154">
        <v>42898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82</v>
      </c>
      <c r="B194" s="146">
        <v>42786</v>
      </c>
      <c r="C194" s="146"/>
      <c r="D194" s="147" t="s">
        <v>182</v>
      </c>
      <c r="E194" s="148" t="s">
        <v>568</v>
      </c>
      <c r="F194" s="149">
        <v>140.5</v>
      </c>
      <c r="G194" s="148"/>
      <c r="H194" s="148">
        <v>220</v>
      </c>
      <c r="I194" s="150">
        <v>220</v>
      </c>
      <c r="J194" s="151" t="s">
        <v>626</v>
      </c>
      <c r="K194" s="152">
        <f>H194-F194</f>
        <v>79.5</v>
      </c>
      <c r="L194" s="153">
        <f>K194/F194</f>
        <v>0.5658362989323843</v>
      </c>
      <c r="M194" s="148" t="s">
        <v>538</v>
      </c>
      <c r="N194" s="154">
        <v>42864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83</v>
      </c>
      <c r="B195" s="146">
        <v>42786</v>
      </c>
      <c r="C195" s="146"/>
      <c r="D195" s="147" t="s">
        <v>680</v>
      </c>
      <c r="E195" s="148" t="s">
        <v>568</v>
      </c>
      <c r="F195" s="149">
        <v>202.5</v>
      </c>
      <c r="G195" s="148"/>
      <c r="H195" s="148">
        <v>234</v>
      </c>
      <c r="I195" s="150">
        <v>234</v>
      </c>
      <c r="J195" s="151" t="s">
        <v>626</v>
      </c>
      <c r="K195" s="152">
        <v>31.5</v>
      </c>
      <c r="L195" s="153">
        <v>0.155555555555556</v>
      </c>
      <c r="M195" s="148" t="s">
        <v>538</v>
      </c>
      <c r="N195" s="154">
        <v>42836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84</v>
      </c>
      <c r="B196" s="146">
        <v>42818</v>
      </c>
      <c r="C196" s="146"/>
      <c r="D196" s="147" t="s">
        <v>681</v>
      </c>
      <c r="E196" s="148" t="s">
        <v>568</v>
      </c>
      <c r="F196" s="149">
        <v>300.5</v>
      </c>
      <c r="G196" s="148"/>
      <c r="H196" s="148">
        <v>417.5</v>
      </c>
      <c r="I196" s="150">
        <v>420</v>
      </c>
      <c r="J196" s="151" t="s">
        <v>682</v>
      </c>
      <c r="K196" s="152">
        <f>H196-F196</f>
        <v>117</v>
      </c>
      <c r="L196" s="153">
        <f>K196/F196</f>
        <v>0.38935108153078202</v>
      </c>
      <c r="M196" s="148" t="s">
        <v>538</v>
      </c>
      <c r="N196" s="154">
        <v>43070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85</v>
      </c>
      <c r="B197" s="146">
        <v>42818</v>
      </c>
      <c r="C197" s="146"/>
      <c r="D197" s="147" t="s">
        <v>656</v>
      </c>
      <c r="E197" s="148" t="s">
        <v>568</v>
      </c>
      <c r="F197" s="149">
        <v>850</v>
      </c>
      <c r="G197" s="148"/>
      <c r="H197" s="148">
        <v>1042.5</v>
      </c>
      <c r="I197" s="150">
        <v>1023</v>
      </c>
      <c r="J197" s="151" t="s">
        <v>683</v>
      </c>
      <c r="K197" s="152">
        <v>192.5</v>
      </c>
      <c r="L197" s="153">
        <v>0.22647058823529401</v>
      </c>
      <c r="M197" s="148" t="s">
        <v>538</v>
      </c>
      <c r="N197" s="154">
        <v>42830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86</v>
      </c>
      <c r="B198" s="146">
        <v>42830</v>
      </c>
      <c r="C198" s="146"/>
      <c r="D198" s="147" t="s">
        <v>454</v>
      </c>
      <c r="E198" s="148" t="s">
        <v>568</v>
      </c>
      <c r="F198" s="149">
        <v>785</v>
      </c>
      <c r="G198" s="148"/>
      <c r="H198" s="148">
        <v>930</v>
      </c>
      <c r="I198" s="150">
        <v>920</v>
      </c>
      <c r="J198" s="151" t="s">
        <v>684</v>
      </c>
      <c r="K198" s="152">
        <f>H198-F198</f>
        <v>145</v>
      </c>
      <c r="L198" s="153">
        <f>K198/F198</f>
        <v>0.18471337579617833</v>
      </c>
      <c r="M198" s="148" t="s">
        <v>538</v>
      </c>
      <c r="N198" s="154">
        <v>42976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5">
        <v>87</v>
      </c>
      <c r="B199" s="156">
        <v>42831</v>
      </c>
      <c r="C199" s="156"/>
      <c r="D199" s="157" t="s">
        <v>685</v>
      </c>
      <c r="E199" s="158" t="s">
        <v>568</v>
      </c>
      <c r="F199" s="159">
        <v>40</v>
      </c>
      <c r="G199" s="159"/>
      <c r="H199" s="160">
        <v>13.1</v>
      </c>
      <c r="I199" s="160">
        <v>60</v>
      </c>
      <c r="J199" s="161" t="s">
        <v>686</v>
      </c>
      <c r="K199" s="162">
        <v>-26.9</v>
      </c>
      <c r="L199" s="163">
        <v>-0.67249999999999999</v>
      </c>
      <c r="M199" s="159" t="s">
        <v>550</v>
      </c>
      <c r="N199" s="156">
        <v>43138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88</v>
      </c>
      <c r="B200" s="146">
        <v>42837</v>
      </c>
      <c r="C200" s="146"/>
      <c r="D200" s="147" t="s">
        <v>93</v>
      </c>
      <c r="E200" s="148" t="s">
        <v>568</v>
      </c>
      <c r="F200" s="149">
        <v>289.5</v>
      </c>
      <c r="G200" s="148"/>
      <c r="H200" s="148">
        <v>354</v>
      </c>
      <c r="I200" s="150">
        <v>360</v>
      </c>
      <c r="J200" s="151" t="s">
        <v>687</v>
      </c>
      <c r="K200" s="152">
        <f t="shared" ref="K200:K208" si="102">H200-F200</f>
        <v>64.5</v>
      </c>
      <c r="L200" s="153">
        <f t="shared" ref="L200:L208" si="103">K200/F200</f>
        <v>0.22279792746113988</v>
      </c>
      <c r="M200" s="148" t="s">
        <v>538</v>
      </c>
      <c r="N200" s="154">
        <v>43040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89</v>
      </c>
      <c r="B201" s="146">
        <v>42845</v>
      </c>
      <c r="C201" s="146"/>
      <c r="D201" s="147" t="s">
        <v>402</v>
      </c>
      <c r="E201" s="148" t="s">
        <v>568</v>
      </c>
      <c r="F201" s="149">
        <v>700</v>
      </c>
      <c r="G201" s="148"/>
      <c r="H201" s="148">
        <v>840</v>
      </c>
      <c r="I201" s="150">
        <v>840</v>
      </c>
      <c r="J201" s="151" t="s">
        <v>688</v>
      </c>
      <c r="K201" s="152">
        <f t="shared" si="102"/>
        <v>140</v>
      </c>
      <c r="L201" s="153">
        <f t="shared" si="103"/>
        <v>0.2</v>
      </c>
      <c r="M201" s="148" t="s">
        <v>538</v>
      </c>
      <c r="N201" s="154">
        <v>42893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90</v>
      </c>
      <c r="B202" s="146">
        <v>42887</v>
      </c>
      <c r="C202" s="146"/>
      <c r="D202" s="147" t="s">
        <v>689</v>
      </c>
      <c r="E202" s="148" t="s">
        <v>568</v>
      </c>
      <c r="F202" s="149">
        <v>130</v>
      </c>
      <c r="G202" s="148"/>
      <c r="H202" s="148">
        <v>144.25</v>
      </c>
      <c r="I202" s="150">
        <v>170</v>
      </c>
      <c r="J202" s="151" t="s">
        <v>690</v>
      </c>
      <c r="K202" s="152">
        <f t="shared" si="102"/>
        <v>14.25</v>
      </c>
      <c r="L202" s="153">
        <f t="shared" si="103"/>
        <v>0.10961538461538461</v>
      </c>
      <c r="M202" s="148" t="s">
        <v>538</v>
      </c>
      <c r="N202" s="154">
        <v>43675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91</v>
      </c>
      <c r="B203" s="146">
        <v>42901</v>
      </c>
      <c r="C203" s="146"/>
      <c r="D203" s="147" t="s">
        <v>691</v>
      </c>
      <c r="E203" s="148" t="s">
        <v>568</v>
      </c>
      <c r="F203" s="149">
        <v>214.5</v>
      </c>
      <c r="G203" s="148"/>
      <c r="H203" s="148">
        <v>262</v>
      </c>
      <c r="I203" s="150">
        <v>262</v>
      </c>
      <c r="J203" s="151" t="s">
        <v>692</v>
      </c>
      <c r="K203" s="152">
        <f t="shared" si="102"/>
        <v>47.5</v>
      </c>
      <c r="L203" s="153">
        <f t="shared" si="103"/>
        <v>0.22144522144522144</v>
      </c>
      <c r="M203" s="148" t="s">
        <v>538</v>
      </c>
      <c r="N203" s="154">
        <v>42977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92</v>
      </c>
      <c r="B204" s="177">
        <v>42933</v>
      </c>
      <c r="C204" s="177"/>
      <c r="D204" s="178" t="s">
        <v>693</v>
      </c>
      <c r="E204" s="179" t="s">
        <v>568</v>
      </c>
      <c r="F204" s="180">
        <v>370</v>
      </c>
      <c r="G204" s="179"/>
      <c r="H204" s="179">
        <v>447.5</v>
      </c>
      <c r="I204" s="181">
        <v>450</v>
      </c>
      <c r="J204" s="182" t="s">
        <v>626</v>
      </c>
      <c r="K204" s="152">
        <f t="shared" si="102"/>
        <v>77.5</v>
      </c>
      <c r="L204" s="183">
        <f t="shared" si="103"/>
        <v>0.20945945945945946</v>
      </c>
      <c r="M204" s="179" t="s">
        <v>538</v>
      </c>
      <c r="N204" s="184">
        <v>43035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93</v>
      </c>
      <c r="B205" s="177">
        <v>42943</v>
      </c>
      <c r="C205" s="177"/>
      <c r="D205" s="178" t="s">
        <v>180</v>
      </c>
      <c r="E205" s="179" t="s">
        <v>568</v>
      </c>
      <c r="F205" s="180">
        <v>657.5</v>
      </c>
      <c r="G205" s="179"/>
      <c r="H205" s="179">
        <v>825</v>
      </c>
      <c r="I205" s="181">
        <v>820</v>
      </c>
      <c r="J205" s="182" t="s">
        <v>626</v>
      </c>
      <c r="K205" s="152">
        <f t="shared" si="102"/>
        <v>167.5</v>
      </c>
      <c r="L205" s="183">
        <f t="shared" si="103"/>
        <v>0.25475285171102663</v>
      </c>
      <c r="M205" s="179" t="s">
        <v>538</v>
      </c>
      <c r="N205" s="184">
        <v>43090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94</v>
      </c>
      <c r="B206" s="146">
        <v>42964</v>
      </c>
      <c r="C206" s="146"/>
      <c r="D206" s="147" t="s">
        <v>347</v>
      </c>
      <c r="E206" s="148" t="s">
        <v>568</v>
      </c>
      <c r="F206" s="149">
        <v>605</v>
      </c>
      <c r="G206" s="148"/>
      <c r="H206" s="148">
        <v>750</v>
      </c>
      <c r="I206" s="150">
        <v>750</v>
      </c>
      <c r="J206" s="151" t="s">
        <v>684</v>
      </c>
      <c r="K206" s="152">
        <f t="shared" si="102"/>
        <v>145</v>
      </c>
      <c r="L206" s="153">
        <f t="shared" si="103"/>
        <v>0.23966942148760331</v>
      </c>
      <c r="M206" s="148" t="s">
        <v>538</v>
      </c>
      <c r="N206" s="154">
        <v>43027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5">
        <v>95</v>
      </c>
      <c r="B207" s="156">
        <v>42979</v>
      </c>
      <c r="C207" s="156"/>
      <c r="D207" s="164" t="s">
        <v>694</v>
      </c>
      <c r="E207" s="159" t="s">
        <v>568</v>
      </c>
      <c r="F207" s="159">
        <v>255</v>
      </c>
      <c r="G207" s="160"/>
      <c r="H207" s="160">
        <v>217.25</v>
      </c>
      <c r="I207" s="160">
        <v>320</v>
      </c>
      <c r="J207" s="161" t="s">
        <v>695</v>
      </c>
      <c r="K207" s="162">
        <f t="shared" si="102"/>
        <v>-37.75</v>
      </c>
      <c r="L207" s="165">
        <f t="shared" si="103"/>
        <v>-0.14803921568627451</v>
      </c>
      <c r="M207" s="159" t="s">
        <v>550</v>
      </c>
      <c r="N207" s="156">
        <v>43661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96</v>
      </c>
      <c r="B208" s="146">
        <v>42997</v>
      </c>
      <c r="C208" s="146"/>
      <c r="D208" s="147" t="s">
        <v>696</v>
      </c>
      <c r="E208" s="148" t="s">
        <v>568</v>
      </c>
      <c r="F208" s="149">
        <v>215</v>
      </c>
      <c r="G208" s="148"/>
      <c r="H208" s="148">
        <v>258</v>
      </c>
      <c r="I208" s="150">
        <v>258</v>
      </c>
      <c r="J208" s="151" t="s">
        <v>626</v>
      </c>
      <c r="K208" s="152">
        <f t="shared" si="102"/>
        <v>43</v>
      </c>
      <c r="L208" s="153">
        <f t="shared" si="103"/>
        <v>0.2</v>
      </c>
      <c r="M208" s="148" t="s">
        <v>538</v>
      </c>
      <c r="N208" s="154">
        <v>43040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97</v>
      </c>
      <c r="B209" s="146">
        <v>42997</v>
      </c>
      <c r="C209" s="146"/>
      <c r="D209" s="147" t="s">
        <v>696</v>
      </c>
      <c r="E209" s="148" t="s">
        <v>568</v>
      </c>
      <c r="F209" s="149">
        <v>215</v>
      </c>
      <c r="G209" s="148"/>
      <c r="H209" s="148">
        <v>258</v>
      </c>
      <c r="I209" s="150">
        <v>258</v>
      </c>
      <c r="J209" s="182" t="s">
        <v>626</v>
      </c>
      <c r="K209" s="152">
        <v>43</v>
      </c>
      <c r="L209" s="153">
        <v>0.2</v>
      </c>
      <c r="M209" s="148" t="s">
        <v>538</v>
      </c>
      <c r="N209" s="154">
        <v>43040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98</v>
      </c>
      <c r="B210" s="177">
        <v>42998</v>
      </c>
      <c r="C210" s="177"/>
      <c r="D210" s="178" t="s">
        <v>697</v>
      </c>
      <c r="E210" s="179" t="s">
        <v>568</v>
      </c>
      <c r="F210" s="149">
        <v>75</v>
      </c>
      <c r="G210" s="179"/>
      <c r="H210" s="179">
        <v>90</v>
      </c>
      <c r="I210" s="181">
        <v>90</v>
      </c>
      <c r="J210" s="151" t="s">
        <v>698</v>
      </c>
      <c r="K210" s="152">
        <f t="shared" ref="K210:K215" si="104">H210-F210</f>
        <v>15</v>
      </c>
      <c r="L210" s="153">
        <f t="shared" ref="L210:L215" si="105">K210/F210</f>
        <v>0.2</v>
      </c>
      <c r="M210" s="148" t="s">
        <v>538</v>
      </c>
      <c r="N210" s="154">
        <v>43019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99</v>
      </c>
      <c r="B211" s="177">
        <v>43011</v>
      </c>
      <c r="C211" s="177"/>
      <c r="D211" s="178" t="s">
        <v>552</v>
      </c>
      <c r="E211" s="179" t="s">
        <v>568</v>
      </c>
      <c r="F211" s="180">
        <v>315</v>
      </c>
      <c r="G211" s="179"/>
      <c r="H211" s="179">
        <v>392</v>
      </c>
      <c r="I211" s="181">
        <v>384</v>
      </c>
      <c r="J211" s="182" t="s">
        <v>699</v>
      </c>
      <c r="K211" s="152">
        <f t="shared" si="104"/>
        <v>77</v>
      </c>
      <c r="L211" s="183">
        <f t="shared" si="105"/>
        <v>0.24444444444444444</v>
      </c>
      <c r="M211" s="179" t="s">
        <v>538</v>
      </c>
      <c r="N211" s="184">
        <v>43017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100</v>
      </c>
      <c r="B212" s="177">
        <v>43013</v>
      </c>
      <c r="C212" s="177"/>
      <c r="D212" s="178" t="s">
        <v>430</v>
      </c>
      <c r="E212" s="179" t="s">
        <v>568</v>
      </c>
      <c r="F212" s="180">
        <v>145</v>
      </c>
      <c r="G212" s="179"/>
      <c r="H212" s="179">
        <v>179</v>
      </c>
      <c r="I212" s="181">
        <v>180</v>
      </c>
      <c r="J212" s="182" t="s">
        <v>700</v>
      </c>
      <c r="K212" s="152">
        <f t="shared" si="104"/>
        <v>34</v>
      </c>
      <c r="L212" s="183">
        <f t="shared" si="105"/>
        <v>0.23448275862068965</v>
      </c>
      <c r="M212" s="179" t="s">
        <v>538</v>
      </c>
      <c r="N212" s="184">
        <v>43025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101</v>
      </c>
      <c r="B213" s="177">
        <v>43014</v>
      </c>
      <c r="C213" s="177"/>
      <c r="D213" s="178" t="s">
        <v>324</v>
      </c>
      <c r="E213" s="179" t="s">
        <v>568</v>
      </c>
      <c r="F213" s="180">
        <v>256</v>
      </c>
      <c r="G213" s="179"/>
      <c r="H213" s="179">
        <v>323</v>
      </c>
      <c r="I213" s="181">
        <v>320</v>
      </c>
      <c r="J213" s="182" t="s">
        <v>626</v>
      </c>
      <c r="K213" s="152">
        <f t="shared" si="104"/>
        <v>67</v>
      </c>
      <c r="L213" s="183">
        <f t="shared" si="105"/>
        <v>0.26171875</v>
      </c>
      <c r="M213" s="179" t="s">
        <v>538</v>
      </c>
      <c r="N213" s="184">
        <v>43067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102</v>
      </c>
      <c r="B214" s="177">
        <v>43017</v>
      </c>
      <c r="C214" s="177"/>
      <c r="D214" s="178" t="s">
        <v>339</v>
      </c>
      <c r="E214" s="179" t="s">
        <v>568</v>
      </c>
      <c r="F214" s="180">
        <v>137.5</v>
      </c>
      <c r="G214" s="179"/>
      <c r="H214" s="179">
        <v>184</v>
      </c>
      <c r="I214" s="181">
        <v>183</v>
      </c>
      <c r="J214" s="182" t="s">
        <v>701</v>
      </c>
      <c r="K214" s="152">
        <f t="shared" si="104"/>
        <v>46.5</v>
      </c>
      <c r="L214" s="183">
        <f t="shared" si="105"/>
        <v>0.33818181818181819</v>
      </c>
      <c r="M214" s="179" t="s">
        <v>538</v>
      </c>
      <c r="N214" s="184">
        <v>43108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103</v>
      </c>
      <c r="B215" s="177">
        <v>43018</v>
      </c>
      <c r="C215" s="177"/>
      <c r="D215" s="178" t="s">
        <v>702</v>
      </c>
      <c r="E215" s="179" t="s">
        <v>568</v>
      </c>
      <c r="F215" s="180">
        <v>125.5</v>
      </c>
      <c r="G215" s="179"/>
      <c r="H215" s="179">
        <v>158</v>
      </c>
      <c r="I215" s="181">
        <v>155</v>
      </c>
      <c r="J215" s="182" t="s">
        <v>703</v>
      </c>
      <c r="K215" s="152">
        <f t="shared" si="104"/>
        <v>32.5</v>
      </c>
      <c r="L215" s="183">
        <f t="shared" si="105"/>
        <v>0.25896414342629481</v>
      </c>
      <c r="M215" s="179" t="s">
        <v>538</v>
      </c>
      <c r="N215" s="184">
        <v>43067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104</v>
      </c>
      <c r="B216" s="177">
        <v>43018</v>
      </c>
      <c r="C216" s="177"/>
      <c r="D216" s="178" t="s">
        <v>704</v>
      </c>
      <c r="E216" s="179" t="s">
        <v>568</v>
      </c>
      <c r="F216" s="180">
        <v>895</v>
      </c>
      <c r="G216" s="179"/>
      <c r="H216" s="179">
        <v>1122.5</v>
      </c>
      <c r="I216" s="181">
        <v>1078</v>
      </c>
      <c r="J216" s="182" t="s">
        <v>705</v>
      </c>
      <c r="K216" s="152">
        <v>227.5</v>
      </c>
      <c r="L216" s="183">
        <v>0.25418994413407803</v>
      </c>
      <c r="M216" s="179" t="s">
        <v>538</v>
      </c>
      <c r="N216" s="184">
        <v>43117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105</v>
      </c>
      <c r="B217" s="177">
        <v>43020</v>
      </c>
      <c r="C217" s="177"/>
      <c r="D217" s="178" t="s">
        <v>333</v>
      </c>
      <c r="E217" s="179" t="s">
        <v>568</v>
      </c>
      <c r="F217" s="180">
        <v>525</v>
      </c>
      <c r="G217" s="179"/>
      <c r="H217" s="179">
        <v>629</v>
      </c>
      <c r="I217" s="181">
        <v>629</v>
      </c>
      <c r="J217" s="182" t="s">
        <v>626</v>
      </c>
      <c r="K217" s="152">
        <v>104</v>
      </c>
      <c r="L217" s="183">
        <v>0.19809523809523799</v>
      </c>
      <c r="M217" s="179" t="s">
        <v>538</v>
      </c>
      <c r="N217" s="184">
        <v>43119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106</v>
      </c>
      <c r="B218" s="177">
        <v>43046</v>
      </c>
      <c r="C218" s="177"/>
      <c r="D218" s="178" t="s">
        <v>370</v>
      </c>
      <c r="E218" s="179" t="s">
        <v>568</v>
      </c>
      <c r="F218" s="180">
        <v>740</v>
      </c>
      <c r="G218" s="179"/>
      <c r="H218" s="179">
        <v>892.5</v>
      </c>
      <c r="I218" s="181">
        <v>900</v>
      </c>
      <c r="J218" s="182" t="s">
        <v>706</v>
      </c>
      <c r="K218" s="152">
        <f>H218-F218</f>
        <v>152.5</v>
      </c>
      <c r="L218" s="183">
        <f>K218/F218</f>
        <v>0.20608108108108109</v>
      </c>
      <c r="M218" s="179" t="s">
        <v>538</v>
      </c>
      <c r="N218" s="184">
        <v>43052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45">
        <v>107</v>
      </c>
      <c r="B219" s="146">
        <v>43073</v>
      </c>
      <c r="C219" s="146"/>
      <c r="D219" s="147" t="s">
        <v>707</v>
      </c>
      <c r="E219" s="148" t="s">
        <v>568</v>
      </c>
      <c r="F219" s="149">
        <v>118.5</v>
      </c>
      <c r="G219" s="148"/>
      <c r="H219" s="148">
        <v>143.5</v>
      </c>
      <c r="I219" s="150">
        <v>145</v>
      </c>
      <c r="J219" s="151" t="s">
        <v>559</v>
      </c>
      <c r="K219" s="152">
        <f>H219-F219</f>
        <v>25</v>
      </c>
      <c r="L219" s="153">
        <f>K219/F219</f>
        <v>0.2109704641350211</v>
      </c>
      <c r="M219" s="148" t="s">
        <v>538</v>
      </c>
      <c r="N219" s="154">
        <v>43097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5">
        <v>108</v>
      </c>
      <c r="B220" s="156">
        <v>43090</v>
      </c>
      <c r="C220" s="156"/>
      <c r="D220" s="157" t="s">
        <v>407</v>
      </c>
      <c r="E220" s="158" t="s">
        <v>568</v>
      </c>
      <c r="F220" s="159">
        <v>715</v>
      </c>
      <c r="G220" s="159"/>
      <c r="H220" s="160">
        <v>500</v>
      </c>
      <c r="I220" s="160">
        <v>872</v>
      </c>
      <c r="J220" s="161" t="s">
        <v>708</v>
      </c>
      <c r="K220" s="162">
        <f>H220-F220</f>
        <v>-215</v>
      </c>
      <c r="L220" s="163">
        <f>K220/F220</f>
        <v>-0.30069930069930068</v>
      </c>
      <c r="M220" s="159" t="s">
        <v>550</v>
      </c>
      <c r="N220" s="156">
        <v>43670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109</v>
      </c>
      <c r="B221" s="146">
        <v>43098</v>
      </c>
      <c r="C221" s="146"/>
      <c r="D221" s="147" t="s">
        <v>552</v>
      </c>
      <c r="E221" s="148" t="s">
        <v>568</v>
      </c>
      <c r="F221" s="149">
        <v>435</v>
      </c>
      <c r="G221" s="148"/>
      <c r="H221" s="148">
        <v>542.5</v>
      </c>
      <c r="I221" s="150">
        <v>539</v>
      </c>
      <c r="J221" s="151" t="s">
        <v>626</v>
      </c>
      <c r="K221" s="152">
        <v>107.5</v>
      </c>
      <c r="L221" s="153">
        <v>0.247126436781609</v>
      </c>
      <c r="M221" s="148" t="s">
        <v>538</v>
      </c>
      <c r="N221" s="154">
        <v>43206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45">
        <v>110</v>
      </c>
      <c r="B222" s="146">
        <v>43098</v>
      </c>
      <c r="C222" s="146"/>
      <c r="D222" s="147" t="s">
        <v>510</v>
      </c>
      <c r="E222" s="148" t="s">
        <v>568</v>
      </c>
      <c r="F222" s="149">
        <v>885</v>
      </c>
      <c r="G222" s="148"/>
      <c r="H222" s="148">
        <v>1090</v>
      </c>
      <c r="I222" s="150">
        <v>1084</v>
      </c>
      <c r="J222" s="151" t="s">
        <v>626</v>
      </c>
      <c r="K222" s="152">
        <v>205</v>
      </c>
      <c r="L222" s="153">
        <v>0.23163841807909599</v>
      </c>
      <c r="M222" s="148" t="s">
        <v>538</v>
      </c>
      <c r="N222" s="154">
        <v>43213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111</v>
      </c>
      <c r="B223" s="186">
        <v>43192</v>
      </c>
      <c r="C223" s="186"/>
      <c r="D223" s="164" t="s">
        <v>709</v>
      </c>
      <c r="E223" s="159" t="s">
        <v>568</v>
      </c>
      <c r="F223" s="187">
        <v>478.5</v>
      </c>
      <c r="G223" s="159"/>
      <c r="H223" s="159">
        <v>442</v>
      </c>
      <c r="I223" s="160">
        <v>613</v>
      </c>
      <c r="J223" s="161" t="s">
        <v>710</v>
      </c>
      <c r="K223" s="162">
        <f>H223-F223</f>
        <v>-36.5</v>
      </c>
      <c r="L223" s="163">
        <f>K223/F223</f>
        <v>-7.6280041797283177E-2</v>
      </c>
      <c r="M223" s="159" t="s">
        <v>550</v>
      </c>
      <c r="N223" s="156">
        <v>43762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5">
        <v>112</v>
      </c>
      <c r="B224" s="156">
        <v>43194</v>
      </c>
      <c r="C224" s="156"/>
      <c r="D224" s="157" t="s">
        <v>711</v>
      </c>
      <c r="E224" s="158" t="s">
        <v>568</v>
      </c>
      <c r="F224" s="159">
        <f>141.5-7.3</f>
        <v>134.19999999999999</v>
      </c>
      <c r="G224" s="159"/>
      <c r="H224" s="160">
        <v>77</v>
      </c>
      <c r="I224" s="160">
        <v>180</v>
      </c>
      <c r="J224" s="161" t="s">
        <v>712</v>
      </c>
      <c r="K224" s="162">
        <f>H224-F224</f>
        <v>-57.199999999999989</v>
      </c>
      <c r="L224" s="163">
        <f>K224/F224</f>
        <v>-0.42622950819672129</v>
      </c>
      <c r="M224" s="159" t="s">
        <v>550</v>
      </c>
      <c r="N224" s="156">
        <v>43522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5">
        <v>113</v>
      </c>
      <c r="B225" s="156">
        <v>43209</v>
      </c>
      <c r="C225" s="156"/>
      <c r="D225" s="157" t="s">
        <v>713</v>
      </c>
      <c r="E225" s="158" t="s">
        <v>568</v>
      </c>
      <c r="F225" s="159">
        <v>430</v>
      </c>
      <c r="G225" s="159"/>
      <c r="H225" s="160">
        <v>220</v>
      </c>
      <c r="I225" s="160">
        <v>537</v>
      </c>
      <c r="J225" s="161" t="s">
        <v>714</v>
      </c>
      <c r="K225" s="162">
        <f>H225-F225</f>
        <v>-210</v>
      </c>
      <c r="L225" s="163">
        <f>K225/F225</f>
        <v>-0.48837209302325579</v>
      </c>
      <c r="M225" s="159" t="s">
        <v>550</v>
      </c>
      <c r="N225" s="156">
        <v>43252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114</v>
      </c>
      <c r="B226" s="177">
        <v>43220</v>
      </c>
      <c r="C226" s="177"/>
      <c r="D226" s="178" t="s">
        <v>371</v>
      </c>
      <c r="E226" s="179" t="s">
        <v>568</v>
      </c>
      <c r="F226" s="179">
        <v>153.5</v>
      </c>
      <c r="G226" s="179"/>
      <c r="H226" s="179">
        <v>196</v>
      </c>
      <c r="I226" s="181">
        <v>196</v>
      </c>
      <c r="J226" s="151" t="s">
        <v>715</v>
      </c>
      <c r="K226" s="152">
        <f>H226-F226</f>
        <v>42.5</v>
      </c>
      <c r="L226" s="153">
        <f>K226/F226</f>
        <v>0.27687296416938112</v>
      </c>
      <c r="M226" s="148" t="s">
        <v>538</v>
      </c>
      <c r="N226" s="154">
        <v>43605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5">
        <v>115</v>
      </c>
      <c r="B227" s="156">
        <v>43306</v>
      </c>
      <c r="C227" s="156"/>
      <c r="D227" s="157" t="s">
        <v>685</v>
      </c>
      <c r="E227" s="158" t="s">
        <v>568</v>
      </c>
      <c r="F227" s="159">
        <v>27.5</v>
      </c>
      <c r="G227" s="159"/>
      <c r="H227" s="160">
        <v>13.1</v>
      </c>
      <c r="I227" s="160">
        <v>60</v>
      </c>
      <c r="J227" s="161" t="s">
        <v>716</v>
      </c>
      <c r="K227" s="162">
        <v>-14.4</v>
      </c>
      <c r="L227" s="163">
        <v>-0.52363636363636401</v>
      </c>
      <c r="M227" s="159" t="s">
        <v>550</v>
      </c>
      <c r="N227" s="156">
        <v>43138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116</v>
      </c>
      <c r="B228" s="186">
        <v>43318</v>
      </c>
      <c r="C228" s="186"/>
      <c r="D228" s="164" t="s">
        <v>717</v>
      </c>
      <c r="E228" s="159" t="s">
        <v>568</v>
      </c>
      <c r="F228" s="159">
        <v>148.5</v>
      </c>
      <c r="G228" s="159"/>
      <c r="H228" s="159">
        <v>102</v>
      </c>
      <c r="I228" s="160">
        <v>182</v>
      </c>
      <c r="J228" s="161" t="s">
        <v>718</v>
      </c>
      <c r="K228" s="162">
        <f>H228-F228</f>
        <v>-46.5</v>
      </c>
      <c r="L228" s="163">
        <f>K228/F228</f>
        <v>-0.31313131313131315</v>
      </c>
      <c r="M228" s="159" t="s">
        <v>550</v>
      </c>
      <c r="N228" s="156">
        <v>43661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45">
        <v>117</v>
      </c>
      <c r="B229" s="146">
        <v>43335</v>
      </c>
      <c r="C229" s="146"/>
      <c r="D229" s="147" t="s">
        <v>719</v>
      </c>
      <c r="E229" s="148" t="s">
        <v>568</v>
      </c>
      <c r="F229" s="179">
        <v>285</v>
      </c>
      <c r="G229" s="148"/>
      <c r="H229" s="148">
        <v>355</v>
      </c>
      <c r="I229" s="150">
        <v>364</v>
      </c>
      <c r="J229" s="151" t="s">
        <v>720</v>
      </c>
      <c r="K229" s="152">
        <v>70</v>
      </c>
      <c r="L229" s="153">
        <v>0.24561403508771901</v>
      </c>
      <c r="M229" s="148" t="s">
        <v>538</v>
      </c>
      <c r="N229" s="154">
        <v>43455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45">
        <v>118</v>
      </c>
      <c r="B230" s="146">
        <v>43341</v>
      </c>
      <c r="C230" s="146"/>
      <c r="D230" s="147" t="s">
        <v>359</v>
      </c>
      <c r="E230" s="148" t="s">
        <v>568</v>
      </c>
      <c r="F230" s="179">
        <v>525</v>
      </c>
      <c r="G230" s="148"/>
      <c r="H230" s="148">
        <v>585</v>
      </c>
      <c r="I230" s="150">
        <v>635</v>
      </c>
      <c r="J230" s="151" t="s">
        <v>721</v>
      </c>
      <c r="K230" s="152">
        <f t="shared" ref="K230:K247" si="106">H230-F230</f>
        <v>60</v>
      </c>
      <c r="L230" s="153">
        <f t="shared" ref="L230:L247" si="107">K230/F230</f>
        <v>0.11428571428571428</v>
      </c>
      <c r="M230" s="148" t="s">
        <v>538</v>
      </c>
      <c r="N230" s="154">
        <v>43662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45">
        <v>119</v>
      </c>
      <c r="B231" s="146">
        <v>43395</v>
      </c>
      <c r="C231" s="146"/>
      <c r="D231" s="147" t="s">
        <v>347</v>
      </c>
      <c r="E231" s="148" t="s">
        <v>568</v>
      </c>
      <c r="F231" s="179">
        <v>475</v>
      </c>
      <c r="G231" s="148"/>
      <c r="H231" s="148">
        <v>574</v>
      </c>
      <c r="I231" s="150">
        <v>570</v>
      </c>
      <c r="J231" s="151" t="s">
        <v>626</v>
      </c>
      <c r="K231" s="152">
        <f t="shared" si="106"/>
        <v>99</v>
      </c>
      <c r="L231" s="153">
        <f t="shared" si="107"/>
        <v>0.20842105263157895</v>
      </c>
      <c r="M231" s="148" t="s">
        <v>538</v>
      </c>
      <c r="N231" s="154">
        <v>43403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120</v>
      </c>
      <c r="B232" s="177">
        <v>43397</v>
      </c>
      <c r="C232" s="177"/>
      <c r="D232" s="178" t="s">
        <v>366</v>
      </c>
      <c r="E232" s="179" t="s">
        <v>568</v>
      </c>
      <c r="F232" s="179">
        <v>707.5</v>
      </c>
      <c r="G232" s="179"/>
      <c r="H232" s="179">
        <v>872</v>
      </c>
      <c r="I232" s="181">
        <v>872</v>
      </c>
      <c r="J232" s="182" t="s">
        <v>626</v>
      </c>
      <c r="K232" s="152">
        <f t="shared" si="106"/>
        <v>164.5</v>
      </c>
      <c r="L232" s="183">
        <f t="shared" si="107"/>
        <v>0.23250883392226149</v>
      </c>
      <c r="M232" s="179" t="s">
        <v>538</v>
      </c>
      <c r="N232" s="184">
        <v>43482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121</v>
      </c>
      <c r="B233" s="177">
        <v>43398</v>
      </c>
      <c r="C233" s="177"/>
      <c r="D233" s="178" t="s">
        <v>722</v>
      </c>
      <c r="E233" s="179" t="s">
        <v>568</v>
      </c>
      <c r="F233" s="179">
        <v>162</v>
      </c>
      <c r="G233" s="179"/>
      <c r="H233" s="179">
        <v>204</v>
      </c>
      <c r="I233" s="181">
        <v>209</v>
      </c>
      <c r="J233" s="182" t="s">
        <v>723</v>
      </c>
      <c r="K233" s="152">
        <f t="shared" si="106"/>
        <v>42</v>
      </c>
      <c r="L233" s="183">
        <f t="shared" si="107"/>
        <v>0.25925925925925924</v>
      </c>
      <c r="M233" s="179" t="s">
        <v>538</v>
      </c>
      <c r="N233" s="184">
        <v>43539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122</v>
      </c>
      <c r="B234" s="177">
        <v>43399</v>
      </c>
      <c r="C234" s="177"/>
      <c r="D234" s="178" t="s">
        <v>447</v>
      </c>
      <c r="E234" s="179" t="s">
        <v>568</v>
      </c>
      <c r="F234" s="179">
        <v>240</v>
      </c>
      <c r="G234" s="179"/>
      <c r="H234" s="179">
        <v>297</v>
      </c>
      <c r="I234" s="181">
        <v>297</v>
      </c>
      <c r="J234" s="182" t="s">
        <v>626</v>
      </c>
      <c r="K234" s="188">
        <f t="shared" si="106"/>
        <v>57</v>
      </c>
      <c r="L234" s="183">
        <f t="shared" si="107"/>
        <v>0.23749999999999999</v>
      </c>
      <c r="M234" s="179" t="s">
        <v>538</v>
      </c>
      <c r="N234" s="184">
        <v>43417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45">
        <v>123</v>
      </c>
      <c r="B235" s="146">
        <v>43439</v>
      </c>
      <c r="C235" s="146"/>
      <c r="D235" s="147" t="s">
        <v>724</v>
      </c>
      <c r="E235" s="148" t="s">
        <v>568</v>
      </c>
      <c r="F235" s="148">
        <v>202.5</v>
      </c>
      <c r="G235" s="148"/>
      <c r="H235" s="148">
        <v>255</v>
      </c>
      <c r="I235" s="150">
        <v>252</v>
      </c>
      <c r="J235" s="151" t="s">
        <v>626</v>
      </c>
      <c r="K235" s="152">
        <f t="shared" si="106"/>
        <v>52.5</v>
      </c>
      <c r="L235" s="153">
        <f t="shared" si="107"/>
        <v>0.25925925925925924</v>
      </c>
      <c r="M235" s="148" t="s">
        <v>538</v>
      </c>
      <c r="N235" s="154">
        <v>43542</v>
      </c>
      <c r="O235" s="1"/>
      <c r="P235" s="1"/>
      <c r="Q235" s="1"/>
      <c r="R235" s="6" t="s">
        <v>725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124</v>
      </c>
      <c r="B236" s="177">
        <v>43465</v>
      </c>
      <c r="C236" s="146"/>
      <c r="D236" s="178" t="s">
        <v>394</v>
      </c>
      <c r="E236" s="179" t="s">
        <v>568</v>
      </c>
      <c r="F236" s="179">
        <v>710</v>
      </c>
      <c r="G236" s="179"/>
      <c r="H236" s="179">
        <v>866</v>
      </c>
      <c r="I236" s="181">
        <v>866</v>
      </c>
      <c r="J236" s="182" t="s">
        <v>626</v>
      </c>
      <c r="K236" s="152">
        <f t="shared" si="106"/>
        <v>156</v>
      </c>
      <c r="L236" s="153">
        <f t="shared" si="107"/>
        <v>0.21971830985915494</v>
      </c>
      <c r="M236" s="148" t="s">
        <v>538</v>
      </c>
      <c r="N236" s="154">
        <v>43553</v>
      </c>
      <c r="O236" s="1"/>
      <c r="P236" s="1"/>
      <c r="Q236" s="1"/>
      <c r="R236" s="6" t="s">
        <v>725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125</v>
      </c>
      <c r="B237" s="177">
        <v>43522</v>
      </c>
      <c r="C237" s="177"/>
      <c r="D237" s="178" t="s">
        <v>151</v>
      </c>
      <c r="E237" s="179" t="s">
        <v>568</v>
      </c>
      <c r="F237" s="179">
        <v>337.25</v>
      </c>
      <c r="G237" s="179"/>
      <c r="H237" s="179">
        <v>398.5</v>
      </c>
      <c r="I237" s="181">
        <v>411</v>
      </c>
      <c r="J237" s="151" t="s">
        <v>726</v>
      </c>
      <c r="K237" s="152">
        <f t="shared" si="106"/>
        <v>61.25</v>
      </c>
      <c r="L237" s="153">
        <f t="shared" si="107"/>
        <v>0.1816160118606375</v>
      </c>
      <c r="M237" s="148" t="s">
        <v>538</v>
      </c>
      <c r="N237" s="154">
        <v>43760</v>
      </c>
      <c r="O237" s="1"/>
      <c r="P237" s="1"/>
      <c r="Q237" s="1"/>
      <c r="R237" s="6" t="s">
        <v>725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126</v>
      </c>
      <c r="B238" s="190">
        <v>43559</v>
      </c>
      <c r="C238" s="190"/>
      <c r="D238" s="191" t="s">
        <v>727</v>
      </c>
      <c r="E238" s="192" t="s">
        <v>568</v>
      </c>
      <c r="F238" s="192">
        <v>130</v>
      </c>
      <c r="G238" s="192"/>
      <c r="H238" s="192">
        <v>65</v>
      </c>
      <c r="I238" s="193">
        <v>158</v>
      </c>
      <c r="J238" s="161" t="s">
        <v>728</v>
      </c>
      <c r="K238" s="162">
        <f t="shared" si="106"/>
        <v>-65</v>
      </c>
      <c r="L238" s="163">
        <f t="shared" si="107"/>
        <v>-0.5</v>
      </c>
      <c r="M238" s="159" t="s">
        <v>550</v>
      </c>
      <c r="N238" s="156">
        <v>43726</v>
      </c>
      <c r="O238" s="1"/>
      <c r="P238" s="1"/>
      <c r="Q238" s="1"/>
      <c r="R238" s="6" t="s">
        <v>729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127</v>
      </c>
      <c r="B239" s="177">
        <v>43017</v>
      </c>
      <c r="C239" s="177"/>
      <c r="D239" s="178" t="s">
        <v>182</v>
      </c>
      <c r="E239" s="179" t="s">
        <v>568</v>
      </c>
      <c r="F239" s="179">
        <v>141.5</v>
      </c>
      <c r="G239" s="179"/>
      <c r="H239" s="179">
        <v>183.5</v>
      </c>
      <c r="I239" s="181">
        <v>210</v>
      </c>
      <c r="J239" s="151" t="s">
        <v>723</v>
      </c>
      <c r="K239" s="152">
        <f t="shared" si="106"/>
        <v>42</v>
      </c>
      <c r="L239" s="153">
        <f t="shared" si="107"/>
        <v>0.29681978798586572</v>
      </c>
      <c r="M239" s="148" t="s">
        <v>538</v>
      </c>
      <c r="N239" s="154">
        <v>43042</v>
      </c>
      <c r="O239" s="1"/>
      <c r="P239" s="1"/>
      <c r="Q239" s="1"/>
      <c r="R239" s="6" t="s">
        <v>729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128</v>
      </c>
      <c r="B240" s="190">
        <v>43074</v>
      </c>
      <c r="C240" s="190"/>
      <c r="D240" s="191" t="s">
        <v>730</v>
      </c>
      <c r="E240" s="192" t="s">
        <v>568</v>
      </c>
      <c r="F240" s="187">
        <v>172</v>
      </c>
      <c r="G240" s="192"/>
      <c r="H240" s="192">
        <v>155.25</v>
      </c>
      <c r="I240" s="193">
        <v>230</v>
      </c>
      <c r="J240" s="161" t="s">
        <v>731</v>
      </c>
      <c r="K240" s="162">
        <f t="shared" si="106"/>
        <v>-16.75</v>
      </c>
      <c r="L240" s="163">
        <f t="shared" si="107"/>
        <v>-9.7383720930232565E-2</v>
      </c>
      <c r="M240" s="159" t="s">
        <v>550</v>
      </c>
      <c r="N240" s="156">
        <v>43787</v>
      </c>
      <c r="O240" s="1"/>
      <c r="P240" s="1"/>
      <c r="Q240" s="1"/>
      <c r="R240" s="6" t="s">
        <v>729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129</v>
      </c>
      <c r="B241" s="177">
        <v>43398</v>
      </c>
      <c r="C241" s="177"/>
      <c r="D241" s="178" t="s">
        <v>107</v>
      </c>
      <c r="E241" s="179" t="s">
        <v>568</v>
      </c>
      <c r="F241" s="179">
        <v>698.5</v>
      </c>
      <c r="G241" s="179"/>
      <c r="H241" s="179">
        <v>890</v>
      </c>
      <c r="I241" s="181">
        <v>890</v>
      </c>
      <c r="J241" s="151" t="s">
        <v>791</v>
      </c>
      <c r="K241" s="152">
        <f t="shared" si="106"/>
        <v>191.5</v>
      </c>
      <c r="L241" s="153">
        <f t="shared" si="107"/>
        <v>0.27415891195418757</v>
      </c>
      <c r="M241" s="148" t="s">
        <v>538</v>
      </c>
      <c r="N241" s="154">
        <v>44328</v>
      </c>
      <c r="O241" s="1"/>
      <c r="P241" s="1"/>
      <c r="Q241" s="1"/>
      <c r="R241" s="6" t="s">
        <v>725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130</v>
      </c>
      <c r="B242" s="177">
        <v>42877</v>
      </c>
      <c r="C242" s="177"/>
      <c r="D242" s="178" t="s">
        <v>358</v>
      </c>
      <c r="E242" s="179" t="s">
        <v>568</v>
      </c>
      <c r="F242" s="179">
        <v>127.6</v>
      </c>
      <c r="G242" s="179"/>
      <c r="H242" s="179">
        <v>138</v>
      </c>
      <c r="I242" s="181">
        <v>190</v>
      </c>
      <c r="J242" s="151" t="s">
        <v>732</v>
      </c>
      <c r="K242" s="152">
        <f t="shared" si="106"/>
        <v>10.400000000000006</v>
      </c>
      <c r="L242" s="153">
        <f t="shared" si="107"/>
        <v>8.1504702194357417E-2</v>
      </c>
      <c r="M242" s="148" t="s">
        <v>538</v>
      </c>
      <c r="N242" s="154">
        <v>43774</v>
      </c>
      <c r="O242" s="1"/>
      <c r="P242" s="1"/>
      <c r="Q242" s="1"/>
      <c r="R242" s="6" t="s">
        <v>729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131</v>
      </c>
      <c r="B243" s="177">
        <v>43158</v>
      </c>
      <c r="C243" s="177"/>
      <c r="D243" s="178" t="s">
        <v>733</v>
      </c>
      <c r="E243" s="179" t="s">
        <v>568</v>
      </c>
      <c r="F243" s="179">
        <v>317</v>
      </c>
      <c r="G243" s="179"/>
      <c r="H243" s="179">
        <v>382.5</v>
      </c>
      <c r="I243" s="181">
        <v>398</v>
      </c>
      <c r="J243" s="151" t="s">
        <v>734</v>
      </c>
      <c r="K243" s="152">
        <f t="shared" si="106"/>
        <v>65.5</v>
      </c>
      <c r="L243" s="153">
        <f t="shared" si="107"/>
        <v>0.20662460567823343</v>
      </c>
      <c r="M243" s="148" t="s">
        <v>538</v>
      </c>
      <c r="N243" s="154">
        <v>44238</v>
      </c>
      <c r="O243" s="1"/>
      <c r="P243" s="1"/>
      <c r="Q243" s="1"/>
      <c r="R243" s="6" t="s">
        <v>729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132</v>
      </c>
      <c r="B244" s="190">
        <v>43164</v>
      </c>
      <c r="C244" s="190"/>
      <c r="D244" s="191" t="s">
        <v>144</v>
      </c>
      <c r="E244" s="192" t="s">
        <v>568</v>
      </c>
      <c r="F244" s="187">
        <f>510-14.4</f>
        <v>495.6</v>
      </c>
      <c r="G244" s="192"/>
      <c r="H244" s="192">
        <v>350</v>
      </c>
      <c r="I244" s="193">
        <v>672</v>
      </c>
      <c r="J244" s="161" t="s">
        <v>735</v>
      </c>
      <c r="K244" s="162">
        <f t="shared" si="106"/>
        <v>-145.60000000000002</v>
      </c>
      <c r="L244" s="163">
        <f t="shared" si="107"/>
        <v>-0.29378531073446329</v>
      </c>
      <c r="M244" s="159" t="s">
        <v>550</v>
      </c>
      <c r="N244" s="156">
        <v>43887</v>
      </c>
      <c r="O244" s="1"/>
      <c r="P244" s="1"/>
      <c r="Q244" s="1"/>
      <c r="R244" s="6" t="s">
        <v>725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9">
        <v>133</v>
      </c>
      <c r="B245" s="190">
        <v>43237</v>
      </c>
      <c r="C245" s="190"/>
      <c r="D245" s="191" t="s">
        <v>439</v>
      </c>
      <c r="E245" s="192" t="s">
        <v>568</v>
      </c>
      <c r="F245" s="187">
        <v>230.3</v>
      </c>
      <c r="G245" s="192"/>
      <c r="H245" s="192">
        <v>102.5</v>
      </c>
      <c r="I245" s="193">
        <v>348</v>
      </c>
      <c r="J245" s="161" t="s">
        <v>736</v>
      </c>
      <c r="K245" s="162">
        <f t="shared" si="106"/>
        <v>-127.80000000000001</v>
      </c>
      <c r="L245" s="163">
        <f t="shared" si="107"/>
        <v>-0.55492835432045162</v>
      </c>
      <c r="M245" s="159" t="s">
        <v>550</v>
      </c>
      <c r="N245" s="156">
        <v>43896</v>
      </c>
      <c r="O245" s="1"/>
      <c r="P245" s="1"/>
      <c r="Q245" s="1"/>
      <c r="R245" s="6" t="s">
        <v>725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134</v>
      </c>
      <c r="B246" s="177">
        <v>43258</v>
      </c>
      <c r="C246" s="177"/>
      <c r="D246" s="178" t="s">
        <v>411</v>
      </c>
      <c r="E246" s="179" t="s">
        <v>568</v>
      </c>
      <c r="F246" s="179">
        <f>342.5-5.1</f>
        <v>337.4</v>
      </c>
      <c r="G246" s="179"/>
      <c r="H246" s="179">
        <v>412.5</v>
      </c>
      <c r="I246" s="181">
        <v>439</v>
      </c>
      <c r="J246" s="151" t="s">
        <v>737</v>
      </c>
      <c r="K246" s="152">
        <f t="shared" si="106"/>
        <v>75.100000000000023</v>
      </c>
      <c r="L246" s="153">
        <f t="shared" si="107"/>
        <v>0.22258446947243635</v>
      </c>
      <c r="M246" s="148" t="s">
        <v>538</v>
      </c>
      <c r="N246" s="154">
        <v>44230</v>
      </c>
      <c r="O246" s="1"/>
      <c r="P246" s="1"/>
      <c r="Q246" s="1"/>
      <c r="R246" s="6" t="s">
        <v>729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0">
        <v>135</v>
      </c>
      <c r="B247" s="169">
        <v>43285</v>
      </c>
      <c r="C247" s="169"/>
      <c r="D247" s="170" t="s">
        <v>55</v>
      </c>
      <c r="E247" s="171" t="s">
        <v>568</v>
      </c>
      <c r="F247" s="171">
        <f>127.5-5.53</f>
        <v>121.97</v>
      </c>
      <c r="G247" s="172"/>
      <c r="H247" s="172">
        <v>122.5</v>
      </c>
      <c r="I247" s="172">
        <v>170</v>
      </c>
      <c r="J247" s="173" t="s">
        <v>764</v>
      </c>
      <c r="K247" s="174">
        <f t="shared" si="106"/>
        <v>0.53000000000000114</v>
      </c>
      <c r="L247" s="175">
        <f t="shared" si="107"/>
        <v>4.3453308190538747E-3</v>
      </c>
      <c r="M247" s="171" t="s">
        <v>659</v>
      </c>
      <c r="N247" s="169">
        <v>44431</v>
      </c>
      <c r="O247" s="1"/>
      <c r="P247" s="1"/>
      <c r="Q247" s="1"/>
      <c r="R247" s="6" t="s">
        <v>725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9">
        <v>136</v>
      </c>
      <c r="B248" s="190">
        <v>43294</v>
      </c>
      <c r="C248" s="190"/>
      <c r="D248" s="191" t="s">
        <v>349</v>
      </c>
      <c r="E248" s="192" t="s">
        <v>568</v>
      </c>
      <c r="F248" s="187">
        <v>46.5</v>
      </c>
      <c r="G248" s="192"/>
      <c r="H248" s="192">
        <v>17</v>
      </c>
      <c r="I248" s="193">
        <v>59</v>
      </c>
      <c r="J248" s="161" t="s">
        <v>738</v>
      </c>
      <c r="K248" s="162">
        <f t="shared" ref="K248:K256" si="108">H248-F248</f>
        <v>-29.5</v>
      </c>
      <c r="L248" s="163">
        <f t="shared" ref="L248:L256" si="109">K248/F248</f>
        <v>-0.63440860215053763</v>
      </c>
      <c r="M248" s="159" t="s">
        <v>550</v>
      </c>
      <c r="N248" s="156">
        <v>43887</v>
      </c>
      <c r="O248" s="1"/>
      <c r="P248" s="1"/>
      <c r="Q248" s="1"/>
      <c r="R248" s="6" t="s">
        <v>725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137</v>
      </c>
      <c r="B249" s="177">
        <v>43396</v>
      </c>
      <c r="C249" s="177"/>
      <c r="D249" s="178" t="s">
        <v>396</v>
      </c>
      <c r="E249" s="179" t="s">
        <v>568</v>
      </c>
      <c r="F249" s="179">
        <v>156.5</v>
      </c>
      <c r="G249" s="179"/>
      <c r="H249" s="179">
        <v>207.5</v>
      </c>
      <c r="I249" s="181">
        <v>191</v>
      </c>
      <c r="J249" s="151" t="s">
        <v>626</v>
      </c>
      <c r="K249" s="152">
        <f t="shared" si="108"/>
        <v>51</v>
      </c>
      <c r="L249" s="153">
        <f t="shared" si="109"/>
        <v>0.32587859424920129</v>
      </c>
      <c r="M249" s="148" t="s">
        <v>538</v>
      </c>
      <c r="N249" s="154">
        <v>44369</v>
      </c>
      <c r="O249" s="1"/>
      <c r="P249" s="1"/>
      <c r="Q249" s="1"/>
      <c r="R249" s="6" t="s">
        <v>725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138</v>
      </c>
      <c r="B250" s="177">
        <v>43439</v>
      </c>
      <c r="C250" s="177"/>
      <c r="D250" s="178" t="s">
        <v>314</v>
      </c>
      <c r="E250" s="179" t="s">
        <v>568</v>
      </c>
      <c r="F250" s="179">
        <v>259.5</v>
      </c>
      <c r="G250" s="179"/>
      <c r="H250" s="179">
        <v>320</v>
      </c>
      <c r="I250" s="181">
        <v>320</v>
      </c>
      <c r="J250" s="151" t="s">
        <v>626</v>
      </c>
      <c r="K250" s="152">
        <f t="shared" si="108"/>
        <v>60.5</v>
      </c>
      <c r="L250" s="153">
        <f t="shared" si="109"/>
        <v>0.23314065510597304</v>
      </c>
      <c r="M250" s="148" t="s">
        <v>538</v>
      </c>
      <c r="N250" s="154">
        <v>44323</v>
      </c>
      <c r="O250" s="1"/>
      <c r="P250" s="1"/>
      <c r="Q250" s="1"/>
      <c r="R250" s="6" t="s">
        <v>725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139</v>
      </c>
      <c r="B251" s="190">
        <v>43439</v>
      </c>
      <c r="C251" s="190"/>
      <c r="D251" s="191" t="s">
        <v>739</v>
      </c>
      <c r="E251" s="192" t="s">
        <v>568</v>
      </c>
      <c r="F251" s="192">
        <v>715</v>
      </c>
      <c r="G251" s="192"/>
      <c r="H251" s="192">
        <v>445</v>
      </c>
      <c r="I251" s="193">
        <v>840</v>
      </c>
      <c r="J251" s="161" t="s">
        <v>740</v>
      </c>
      <c r="K251" s="162">
        <f t="shared" si="108"/>
        <v>-270</v>
      </c>
      <c r="L251" s="163">
        <f t="shared" si="109"/>
        <v>-0.3776223776223776</v>
      </c>
      <c r="M251" s="159" t="s">
        <v>550</v>
      </c>
      <c r="N251" s="156">
        <v>43800</v>
      </c>
      <c r="O251" s="1"/>
      <c r="P251" s="1"/>
      <c r="Q251" s="1"/>
      <c r="R251" s="6" t="s">
        <v>725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140</v>
      </c>
      <c r="B252" s="177">
        <v>43469</v>
      </c>
      <c r="C252" s="177"/>
      <c r="D252" s="178" t="s">
        <v>156</v>
      </c>
      <c r="E252" s="179" t="s">
        <v>568</v>
      </c>
      <c r="F252" s="179">
        <v>875</v>
      </c>
      <c r="G252" s="179"/>
      <c r="H252" s="179">
        <v>1165</v>
      </c>
      <c r="I252" s="181">
        <v>1185</v>
      </c>
      <c r="J252" s="151" t="s">
        <v>741</v>
      </c>
      <c r="K252" s="152">
        <f t="shared" si="108"/>
        <v>290</v>
      </c>
      <c r="L252" s="153">
        <f t="shared" si="109"/>
        <v>0.33142857142857141</v>
      </c>
      <c r="M252" s="148" t="s">
        <v>538</v>
      </c>
      <c r="N252" s="154">
        <v>43847</v>
      </c>
      <c r="O252" s="1"/>
      <c r="P252" s="1"/>
      <c r="Q252" s="1"/>
      <c r="R252" s="6" t="s">
        <v>725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141</v>
      </c>
      <c r="B253" s="177">
        <v>43559</v>
      </c>
      <c r="C253" s="177"/>
      <c r="D253" s="178" t="s">
        <v>330</v>
      </c>
      <c r="E253" s="179" t="s">
        <v>568</v>
      </c>
      <c r="F253" s="179">
        <f>387-14.63</f>
        <v>372.37</v>
      </c>
      <c r="G253" s="179"/>
      <c r="H253" s="179">
        <v>490</v>
      </c>
      <c r="I253" s="181">
        <v>490</v>
      </c>
      <c r="J253" s="151" t="s">
        <v>626</v>
      </c>
      <c r="K253" s="152">
        <f t="shared" si="108"/>
        <v>117.63</v>
      </c>
      <c r="L253" s="153">
        <f t="shared" si="109"/>
        <v>0.31589548030185027</v>
      </c>
      <c r="M253" s="148" t="s">
        <v>538</v>
      </c>
      <c r="N253" s="154">
        <v>43850</v>
      </c>
      <c r="O253" s="1"/>
      <c r="P253" s="1"/>
      <c r="Q253" s="1"/>
      <c r="R253" s="6" t="s">
        <v>725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142</v>
      </c>
      <c r="B254" s="190">
        <v>43578</v>
      </c>
      <c r="C254" s="190"/>
      <c r="D254" s="191" t="s">
        <v>742</v>
      </c>
      <c r="E254" s="192" t="s">
        <v>540</v>
      </c>
      <c r="F254" s="192">
        <v>220</v>
      </c>
      <c r="G254" s="192"/>
      <c r="H254" s="192">
        <v>127.5</v>
      </c>
      <c r="I254" s="193">
        <v>284</v>
      </c>
      <c r="J254" s="161" t="s">
        <v>743</v>
      </c>
      <c r="K254" s="162">
        <f t="shared" si="108"/>
        <v>-92.5</v>
      </c>
      <c r="L254" s="163">
        <f t="shared" si="109"/>
        <v>-0.42045454545454547</v>
      </c>
      <c r="M254" s="159" t="s">
        <v>550</v>
      </c>
      <c r="N254" s="156">
        <v>43896</v>
      </c>
      <c r="O254" s="1"/>
      <c r="P254" s="1"/>
      <c r="Q254" s="1"/>
      <c r="R254" s="6" t="s">
        <v>725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143</v>
      </c>
      <c r="B255" s="177">
        <v>43622</v>
      </c>
      <c r="C255" s="177"/>
      <c r="D255" s="178" t="s">
        <v>448</v>
      </c>
      <c r="E255" s="179" t="s">
        <v>540</v>
      </c>
      <c r="F255" s="179">
        <v>332.8</v>
      </c>
      <c r="G255" s="179"/>
      <c r="H255" s="179">
        <v>405</v>
      </c>
      <c r="I255" s="181">
        <v>419</v>
      </c>
      <c r="J255" s="151" t="s">
        <v>744</v>
      </c>
      <c r="K255" s="152">
        <f t="shared" si="108"/>
        <v>72.199999999999989</v>
      </c>
      <c r="L255" s="153">
        <f t="shared" si="109"/>
        <v>0.21694711538461534</v>
      </c>
      <c r="M255" s="148" t="s">
        <v>538</v>
      </c>
      <c r="N255" s="154">
        <v>43860</v>
      </c>
      <c r="O255" s="1"/>
      <c r="P255" s="1"/>
      <c r="Q255" s="1"/>
      <c r="R255" s="6" t="s">
        <v>729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0">
        <v>144</v>
      </c>
      <c r="B256" s="169">
        <v>43641</v>
      </c>
      <c r="C256" s="169"/>
      <c r="D256" s="170" t="s">
        <v>149</v>
      </c>
      <c r="E256" s="171" t="s">
        <v>568</v>
      </c>
      <c r="F256" s="171">
        <v>386</v>
      </c>
      <c r="G256" s="172"/>
      <c r="H256" s="172">
        <v>395</v>
      </c>
      <c r="I256" s="172">
        <v>452</v>
      </c>
      <c r="J256" s="173" t="s">
        <v>745</v>
      </c>
      <c r="K256" s="174">
        <f t="shared" si="108"/>
        <v>9</v>
      </c>
      <c r="L256" s="175">
        <f t="shared" si="109"/>
        <v>2.3316062176165803E-2</v>
      </c>
      <c r="M256" s="171" t="s">
        <v>659</v>
      </c>
      <c r="N256" s="169">
        <v>43868</v>
      </c>
      <c r="O256" s="1"/>
      <c r="P256" s="1"/>
      <c r="Q256" s="1"/>
      <c r="R256" s="6" t="s">
        <v>729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0">
        <v>145</v>
      </c>
      <c r="B257" s="169">
        <v>43707</v>
      </c>
      <c r="C257" s="169"/>
      <c r="D257" s="170" t="s">
        <v>130</v>
      </c>
      <c r="E257" s="171" t="s">
        <v>568</v>
      </c>
      <c r="F257" s="171">
        <v>137.5</v>
      </c>
      <c r="G257" s="172"/>
      <c r="H257" s="172">
        <v>138.5</v>
      </c>
      <c r="I257" s="172">
        <v>190</v>
      </c>
      <c r="J257" s="173" t="s">
        <v>763</v>
      </c>
      <c r="K257" s="174">
        <f>H257-F257</f>
        <v>1</v>
      </c>
      <c r="L257" s="175">
        <f>K257/F257</f>
        <v>7.2727272727272727E-3</v>
      </c>
      <c r="M257" s="171" t="s">
        <v>659</v>
      </c>
      <c r="N257" s="169">
        <v>44432</v>
      </c>
      <c r="O257" s="1"/>
      <c r="P257" s="1"/>
      <c r="Q257" s="1"/>
      <c r="R257" s="6" t="s">
        <v>725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146</v>
      </c>
      <c r="B258" s="177">
        <v>43731</v>
      </c>
      <c r="C258" s="177"/>
      <c r="D258" s="178" t="s">
        <v>404</v>
      </c>
      <c r="E258" s="179" t="s">
        <v>568</v>
      </c>
      <c r="F258" s="179">
        <v>235</v>
      </c>
      <c r="G258" s="179"/>
      <c r="H258" s="179">
        <v>295</v>
      </c>
      <c r="I258" s="181">
        <v>296</v>
      </c>
      <c r="J258" s="151" t="s">
        <v>746</v>
      </c>
      <c r="K258" s="152">
        <f t="shared" ref="K258:K264" si="110">H258-F258</f>
        <v>60</v>
      </c>
      <c r="L258" s="153">
        <f t="shared" ref="L258:L264" si="111">K258/F258</f>
        <v>0.25531914893617019</v>
      </c>
      <c r="M258" s="148" t="s">
        <v>538</v>
      </c>
      <c r="N258" s="154">
        <v>43844</v>
      </c>
      <c r="O258" s="1"/>
      <c r="P258" s="1"/>
      <c r="Q258" s="1"/>
      <c r="R258" s="6" t="s">
        <v>729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147</v>
      </c>
      <c r="B259" s="177">
        <v>43752</v>
      </c>
      <c r="C259" s="177"/>
      <c r="D259" s="178" t="s">
        <v>747</v>
      </c>
      <c r="E259" s="179" t="s">
        <v>568</v>
      </c>
      <c r="F259" s="179">
        <v>277.5</v>
      </c>
      <c r="G259" s="179"/>
      <c r="H259" s="179">
        <v>333</v>
      </c>
      <c r="I259" s="181">
        <v>333</v>
      </c>
      <c r="J259" s="151" t="s">
        <v>748</v>
      </c>
      <c r="K259" s="152">
        <f t="shared" si="110"/>
        <v>55.5</v>
      </c>
      <c r="L259" s="153">
        <f t="shared" si="111"/>
        <v>0.2</v>
      </c>
      <c r="M259" s="148" t="s">
        <v>538</v>
      </c>
      <c r="N259" s="154">
        <v>43846</v>
      </c>
      <c r="O259" s="1"/>
      <c r="P259" s="1"/>
      <c r="Q259" s="1"/>
      <c r="R259" s="6" t="s">
        <v>725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148</v>
      </c>
      <c r="B260" s="177">
        <v>43752</v>
      </c>
      <c r="C260" s="177"/>
      <c r="D260" s="178" t="s">
        <v>749</v>
      </c>
      <c r="E260" s="179" t="s">
        <v>568</v>
      </c>
      <c r="F260" s="179">
        <v>930</v>
      </c>
      <c r="G260" s="179"/>
      <c r="H260" s="179">
        <v>1165</v>
      </c>
      <c r="I260" s="181">
        <v>1200</v>
      </c>
      <c r="J260" s="151" t="s">
        <v>750</v>
      </c>
      <c r="K260" s="152">
        <f t="shared" si="110"/>
        <v>235</v>
      </c>
      <c r="L260" s="153">
        <f t="shared" si="111"/>
        <v>0.25268817204301075</v>
      </c>
      <c r="M260" s="148" t="s">
        <v>538</v>
      </c>
      <c r="N260" s="154">
        <v>43847</v>
      </c>
      <c r="O260" s="1"/>
      <c r="P260" s="1"/>
      <c r="Q260" s="1"/>
      <c r="R260" s="6" t="s">
        <v>729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149</v>
      </c>
      <c r="B261" s="177">
        <v>43753</v>
      </c>
      <c r="C261" s="177"/>
      <c r="D261" s="178" t="s">
        <v>751</v>
      </c>
      <c r="E261" s="179" t="s">
        <v>568</v>
      </c>
      <c r="F261" s="149">
        <v>111</v>
      </c>
      <c r="G261" s="179"/>
      <c r="H261" s="179">
        <v>141</v>
      </c>
      <c r="I261" s="181">
        <v>141</v>
      </c>
      <c r="J261" s="151" t="s">
        <v>553</v>
      </c>
      <c r="K261" s="152">
        <f t="shared" si="110"/>
        <v>30</v>
      </c>
      <c r="L261" s="153">
        <f t="shared" si="111"/>
        <v>0.27027027027027029</v>
      </c>
      <c r="M261" s="148" t="s">
        <v>538</v>
      </c>
      <c r="N261" s="154">
        <v>44328</v>
      </c>
      <c r="O261" s="1"/>
      <c r="P261" s="1"/>
      <c r="Q261" s="1"/>
      <c r="R261" s="6" t="s">
        <v>729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150</v>
      </c>
      <c r="B262" s="177">
        <v>43753</v>
      </c>
      <c r="C262" s="177"/>
      <c r="D262" s="178" t="s">
        <v>752</v>
      </c>
      <c r="E262" s="179" t="s">
        <v>568</v>
      </c>
      <c r="F262" s="149">
        <v>296</v>
      </c>
      <c r="G262" s="179"/>
      <c r="H262" s="179">
        <v>370</v>
      </c>
      <c r="I262" s="181">
        <v>370</v>
      </c>
      <c r="J262" s="151" t="s">
        <v>626</v>
      </c>
      <c r="K262" s="152">
        <f t="shared" si="110"/>
        <v>74</v>
      </c>
      <c r="L262" s="153">
        <f t="shared" si="111"/>
        <v>0.25</v>
      </c>
      <c r="M262" s="148" t="s">
        <v>538</v>
      </c>
      <c r="N262" s="154">
        <v>43853</v>
      </c>
      <c r="O262" s="1"/>
      <c r="P262" s="1"/>
      <c r="Q262" s="1"/>
      <c r="R262" s="6" t="s">
        <v>729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151</v>
      </c>
      <c r="B263" s="177">
        <v>43754</v>
      </c>
      <c r="C263" s="177"/>
      <c r="D263" s="178" t="s">
        <v>753</v>
      </c>
      <c r="E263" s="179" t="s">
        <v>568</v>
      </c>
      <c r="F263" s="149">
        <v>300</v>
      </c>
      <c r="G263" s="179"/>
      <c r="H263" s="179">
        <v>382.5</v>
      </c>
      <c r="I263" s="181">
        <v>344</v>
      </c>
      <c r="J263" s="151" t="s">
        <v>794</v>
      </c>
      <c r="K263" s="152">
        <f t="shared" si="110"/>
        <v>82.5</v>
      </c>
      <c r="L263" s="153">
        <f t="shared" si="111"/>
        <v>0.27500000000000002</v>
      </c>
      <c r="M263" s="148" t="s">
        <v>538</v>
      </c>
      <c r="N263" s="154">
        <v>44238</v>
      </c>
      <c r="O263" s="1"/>
      <c r="P263" s="1"/>
      <c r="Q263" s="1"/>
      <c r="R263" s="6" t="s">
        <v>729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152</v>
      </c>
      <c r="B264" s="177">
        <v>43832</v>
      </c>
      <c r="C264" s="177"/>
      <c r="D264" s="178" t="s">
        <v>754</v>
      </c>
      <c r="E264" s="179" t="s">
        <v>568</v>
      </c>
      <c r="F264" s="149">
        <v>495</v>
      </c>
      <c r="G264" s="179"/>
      <c r="H264" s="179">
        <v>595</v>
      </c>
      <c r="I264" s="181">
        <v>590</v>
      </c>
      <c r="J264" s="151" t="s">
        <v>793</v>
      </c>
      <c r="K264" s="152">
        <f t="shared" si="110"/>
        <v>100</v>
      </c>
      <c r="L264" s="153">
        <f t="shared" si="111"/>
        <v>0.20202020202020202</v>
      </c>
      <c r="M264" s="148" t="s">
        <v>538</v>
      </c>
      <c r="N264" s="154">
        <v>44589</v>
      </c>
      <c r="O264" s="1"/>
      <c r="P264" s="1"/>
      <c r="Q264" s="1"/>
      <c r="R264" s="6" t="s">
        <v>729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153</v>
      </c>
      <c r="B265" s="177">
        <v>43966</v>
      </c>
      <c r="C265" s="177"/>
      <c r="D265" s="178" t="s">
        <v>71</v>
      </c>
      <c r="E265" s="179" t="s">
        <v>568</v>
      </c>
      <c r="F265" s="149">
        <v>67.5</v>
      </c>
      <c r="G265" s="179"/>
      <c r="H265" s="179">
        <v>86</v>
      </c>
      <c r="I265" s="181">
        <v>86</v>
      </c>
      <c r="J265" s="151" t="s">
        <v>755</v>
      </c>
      <c r="K265" s="152">
        <f t="shared" ref="K265:K273" si="112">H265-F265</f>
        <v>18.5</v>
      </c>
      <c r="L265" s="153">
        <f t="shared" ref="L265:L273" si="113">K265/F265</f>
        <v>0.27407407407407408</v>
      </c>
      <c r="M265" s="148" t="s">
        <v>538</v>
      </c>
      <c r="N265" s="154">
        <v>44008</v>
      </c>
      <c r="O265" s="1"/>
      <c r="P265" s="1"/>
      <c r="Q265" s="1"/>
      <c r="R265" s="6" t="s">
        <v>729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154</v>
      </c>
      <c r="B266" s="177">
        <v>44035</v>
      </c>
      <c r="C266" s="177"/>
      <c r="D266" s="178" t="s">
        <v>447</v>
      </c>
      <c r="E266" s="179" t="s">
        <v>568</v>
      </c>
      <c r="F266" s="149">
        <v>231</v>
      </c>
      <c r="G266" s="179"/>
      <c r="H266" s="179">
        <v>281</v>
      </c>
      <c r="I266" s="181">
        <v>281</v>
      </c>
      <c r="J266" s="151" t="s">
        <v>626</v>
      </c>
      <c r="K266" s="152">
        <f t="shared" si="112"/>
        <v>50</v>
      </c>
      <c r="L266" s="153">
        <f t="shared" si="113"/>
        <v>0.21645021645021645</v>
      </c>
      <c r="M266" s="148" t="s">
        <v>538</v>
      </c>
      <c r="N266" s="154">
        <v>44358</v>
      </c>
      <c r="O266" s="1"/>
      <c r="P266" s="1"/>
      <c r="Q266" s="1"/>
      <c r="R266" s="6" t="s">
        <v>729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155</v>
      </c>
      <c r="B267" s="177">
        <v>44092</v>
      </c>
      <c r="C267" s="177"/>
      <c r="D267" s="178" t="s">
        <v>387</v>
      </c>
      <c r="E267" s="179" t="s">
        <v>568</v>
      </c>
      <c r="F267" s="179">
        <v>206</v>
      </c>
      <c r="G267" s="179"/>
      <c r="H267" s="179">
        <v>248</v>
      </c>
      <c r="I267" s="181">
        <v>248</v>
      </c>
      <c r="J267" s="151" t="s">
        <v>626</v>
      </c>
      <c r="K267" s="152">
        <f t="shared" si="112"/>
        <v>42</v>
      </c>
      <c r="L267" s="153">
        <f t="shared" si="113"/>
        <v>0.20388349514563106</v>
      </c>
      <c r="M267" s="148" t="s">
        <v>538</v>
      </c>
      <c r="N267" s="154">
        <v>44214</v>
      </c>
      <c r="O267" s="1"/>
      <c r="P267" s="1"/>
      <c r="Q267" s="1"/>
      <c r="R267" s="6" t="s">
        <v>729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6">
        <v>156</v>
      </c>
      <c r="B268" s="177">
        <v>44140</v>
      </c>
      <c r="C268" s="177"/>
      <c r="D268" s="178" t="s">
        <v>387</v>
      </c>
      <c r="E268" s="179" t="s">
        <v>568</v>
      </c>
      <c r="F268" s="179">
        <v>182.5</v>
      </c>
      <c r="G268" s="179"/>
      <c r="H268" s="179">
        <v>248</v>
      </c>
      <c r="I268" s="181">
        <v>248</v>
      </c>
      <c r="J268" s="151" t="s">
        <v>626</v>
      </c>
      <c r="K268" s="152">
        <f t="shared" si="112"/>
        <v>65.5</v>
      </c>
      <c r="L268" s="153">
        <f t="shared" si="113"/>
        <v>0.35890410958904112</v>
      </c>
      <c r="M268" s="148" t="s">
        <v>538</v>
      </c>
      <c r="N268" s="154">
        <v>44214</v>
      </c>
      <c r="O268" s="1"/>
      <c r="P268" s="1"/>
      <c r="Q268" s="1"/>
      <c r="R268" s="6" t="s">
        <v>729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6">
        <v>157</v>
      </c>
      <c r="B269" s="177">
        <v>44140</v>
      </c>
      <c r="C269" s="177"/>
      <c r="D269" s="178" t="s">
        <v>314</v>
      </c>
      <c r="E269" s="179" t="s">
        <v>568</v>
      </c>
      <c r="F269" s="179">
        <v>247.5</v>
      </c>
      <c r="G269" s="179"/>
      <c r="H269" s="179">
        <v>320</v>
      </c>
      <c r="I269" s="181">
        <v>320</v>
      </c>
      <c r="J269" s="151" t="s">
        <v>626</v>
      </c>
      <c r="K269" s="152">
        <f t="shared" si="112"/>
        <v>72.5</v>
      </c>
      <c r="L269" s="153">
        <f t="shared" si="113"/>
        <v>0.29292929292929293</v>
      </c>
      <c r="M269" s="148" t="s">
        <v>538</v>
      </c>
      <c r="N269" s="154">
        <v>44323</v>
      </c>
      <c r="O269" s="1"/>
      <c r="P269" s="1"/>
      <c r="Q269" s="1"/>
      <c r="R269" s="6" t="s">
        <v>729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76">
        <v>158</v>
      </c>
      <c r="B270" s="177">
        <v>44140</v>
      </c>
      <c r="C270" s="177"/>
      <c r="D270" s="178" t="s">
        <v>267</v>
      </c>
      <c r="E270" s="179" t="s">
        <v>568</v>
      </c>
      <c r="F270" s="149">
        <v>925</v>
      </c>
      <c r="G270" s="179"/>
      <c r="H270" s="179">
        <v>1095</v>
      </c>
      <c r="I270" s="181">
        <v>1093</v>
      </c>
      <c r="J270" s="151" t="s">
        <v>756</v>
      </c>
      <c r="K270" s="152">
        <f t="shared" si="112"/>
        <v>170</v>
      </c>
      <c r="L270" s="153">
        <f t="shared" si="113"/>
        <v>0.18378378378378379</v>
      </c>
      <c r="M270" s="148" t="s">
        <v>538</v>
      </c>
      <c r="N270" s="154">
        <v>44201</v>
      </c>
      <c r="O270" s="1"/>
      <c r="P270" s="1"/>
      <c r="Q270" s="1"/>
      <c r="R270" s="6" t="s">
        <v>729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6">
        <v>159</v>
      </c>
      <c r="B271" s="177">
        <v>44140</v>
      </c>
      <c r="C271" s="177"/>
      <c r="D271" s="178" t="s">
        <v>330</v>
      </c>
      <c r="E271" s="179" t="s">
        <v>568</v>
      </c>
      <c r="F271" s="149">
        <v>332.5</v>
      </c>
      <c r="G271" s="179"/>
      <c r="H271" s="179">
        <v>393</v>
      </c>
      <c r="I271" s="181">
        <v>406</v>
      </c>
      <c r="J271" s="151" t="s">
        <v>757</v>
      </c>
      <c r="K271" s="152">
        <f t="shared" si="112"/>
        <v>60.5</v>
      </c>
      <c r="L271" s="153">
        <f t="shared" si="113"/>
        <v>0.18195488721804512</v>
      </c>
      <c r="M271" s="148" t="s">
        <v>538</v>
      </c>
      <c r="N271" s="154">
        <v>44256</v>
      </c>
      <c r="O271" s="1"/>
      <c r="P271" s="1"/>
      <c r="Q271" s="1"/>
      <c r="R271" s="6" t="s">
        <v>729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6">
        <v>160</v>
      </c>
      <c r="B272" s="177">
        <v>44141</v>
      </c>
      <c r="C272" s="177"/>
      <c r="D272" s="178" t="s">
        <v>447</v>
      </c>
      <c r="E272" s="179" t="s">
        <v>568</v>
      </c>
      <c r="F272" s="149">
        <v>231</v>
      </c>
      <c r="G272" s="179"/>
      <c r="H272" s="179">
        <v>281</v>
      </c>
      <c r="I272" s="181">
        <v>281</v>
      </c>
      <c r="J272" s="151" t="s">
        <v>626</v>
      </c>
      <c r="K272" s="152">
        <f t="shared" si="112"/>
        <v>50</v>
      </c>
      <c r="L272" s="153">
        <f t="shared" si="113"/>
        <v>0.21645021645021645</v>
      </c>
      <c r="M272" s="148" t="s">
        <v>538</v>
      </c>
      <c r="N272" s="154">
        <v>44358</v>
      </c>
      <c r="O272" s="1"/>
      <c r="P272" s="1"/>
      <c r="Q272" s="1"/>
      <c r="R272" s="6" t="s">
        <v>729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6">
        <v>161</v>
      </c>
      <c r="B273" s="177">
        <v>44187</v>
      </c>
      <c r="C273" s="177"/>
      <c r="D273" s="178" t="s">
        <v>423</v>
      </c>
      <c r="E273" s="179" t="s">
        <v>568</v>
      </c>
      <c r="F273" s="149">
        <v>190</v>
      </c>
      <c r="G273" s="179"/>
      <c r="H273" s="179">
        <v>239</v>
      </c>
      <c r="I273" s="181">
        <v>239</v>
      </c>
      <c r="J273" s="151" t="s">
        <v>845</v>
      </c>
      <c r="K273" s="152">
        <f t="shared" si="112"/>
        <v>49</v>
      </c>
      <c r="L273" s="153">
        <f t="shared" si="113"/>
        <v>0.25789473684210529</v>
      </c>
      <c r="M273" s="148" t="s">
        <v>538</v>
      </c>
      <c r="N273" s="154">
        <v>44844</v>
      </c>
      <c r="O273" s="1"/>
      <c r="P273" s="1"/>
      <c r="Q273" s="1"/>
      <c r="R273" s="6" t="s">
        <v>729</v>
      </c>
    </row>
    <row r="274" spans="1:26" ht="12.75" customHeight="1">
      <c r="A274" s="176">
        <v>162</v>
      </c>
      <c r="B274" s="177">
        <v>44258</v>
      </c>
      <c r="C274" s="177"/>
      <c r="D274" s="178" t="s">
        <v>754</v>
      </c>
      <c r="E274" s="179" t="s">
        <v>568</v>
      </c>
      <c r="F274" s="149">
        <v>495</v>
      </c>
      <c r="G274" s="179"/>
      <c r="H274" s="179">
        <v>595</v>
      </c>
      <c r="I274" s="181">
        <v>590</v>
      </c>
      <c r="J274" s="151" t="s">
        <v>793</v>
      </c>
      <c r="K274" s="152">
        <f t="shared" ref="K274:K281" si="114">H274-F274</f>
        <v>100</v>
      </c>
      <c r="L274" s="153">
        <f t="shared" ref="L274:L281" si="115">K274/F274</f>
        <v>0.20202020202020202</v>
      </c>
      <c r="M274" s="148" t="s">
        <v>538</v>
      </c>
      <c r="N274" s="154">
        <v>44589</v>
      </c>
      <c r="O274" s="1"/>
      <c r="P274" s="1"/>
      <c r="R274" s="6" t="s">
        <v>729</v>
      </c>
    </row>
    <row r="275" spans="1:26" ht="12.75" customHeight="1">
      <c r="A275" s="176">
        <v>163</v>
      </c>
      <c r="B275" s="177">
        <v>44274</v>
      </c>
      <c r="C275" s="177"/>
      <c r="D275" s="178" t="s">
        <v>330</v>
      </c>
      <c r="E275" s="179" t="s">
        <v>568</v>
      </c>
      <c r="F275" s="149">
        <v>355</v>
      </c>
      <c r="G275" s="179"/>
      <c r="H275" s="179">
        <v>422.5</v>
      </c>
      <c r="I275" s="181">
        <v>420</v>
      </c>
      <c r="J275" s="151" t="s">
        <v>758</v>
      </c>
      <c r="K275" s="152">
        <f t="shared" si="114"/>
        <v>67.5</v>
      </c>
      <c r="L275" s="153">
        <f t="shared" si="115"/>
        <v>0.19014084507042253</v>
      </c>
      <c r="M275" s="148" t="s">
        <v>538</v>
      </c>
      <c r="N275" s="154">
        <v>44361</v>
      </c>
      <c r="O275" s="1"/>
      <c r="R275" s="194" t="s">
        <v>729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6">
        <v>164</v>
      </c>
      <c r="B276" s="177">
        <v>44295</v>
      </c>
      <c r="C276" s="177"/>
      <c r="D276" s="178" t="s">
        <v>759</v>
      </c>
      <c r="E276" s="179" t="s">
        <v>568</v>
      </c>
      <c r="F276" s="149">
        <v>555</v>
      </c>
      <c r="G276" s="179"/>
      <c r="H276" s="179">
        <v>663</v>
      </c>
      <c r="I276" s="181">
        <v>663</v>
      </c>
      <c r="J276" s="151" t="s">
        <v>760</v>
      </c>
      <c r="K276" s="152">
        <f t="shared" si="114"/>
        <v>108</v>
      </c>
      <c r="L276" s="153">
        <f t="shared" si="115"/>
        <v>0.19459459459459461</v>
      </c>
      <c r="M276" s="148" t="s">
        <v>538</v>
      </c>
      <c r="N276" s="154">
        <v>44321</v>
      </c>
      <c r="O276" s="1"/>
      <c r="P276" s="1"/>
      <c r="Q276" s="1"/>
      <c r="R276" s="194" t="s">
        <v>729</v>
      </c>
    </row>
    <row r="277" spans="1:26" ht="12.75" customHeight="1">
      <c r="A277" s="176">
        <v>165</v>
      </c>
      <c r="B277" s="177">
        <v>44308</v>
      </c>
      <c r="C277" s="177"/>
      <c r="D277" s="178" t="s">
        <v>358</v>
      </c>
      <c r="E277" s="179" t="s">
        <v>568</v>
      </c>
      <c r="F277" s="149">
        <v>126.5</v>
      </c>
      <c r="G277" s="179"/>
      <c r="H277" s="179">
        <v>155</v>
      </c>
      <c r="I277" s="181">
        <v>155</v>
      </c>
      <c r="J277" s="151" t="s">
        <v>626</v>
      </c>
      <c r="K277" s="152">
        <f t="shared" si="114"/>
        <v>28.5</v>
      </c>
      <c r="L277" s="153">
        <f t="shared" si="115"/>
        <v>0.22529644268774704</v>
      </c>
      <c r="M277" s="148" t="s">
        <v>538</v>
      </c>
      <c r="N277" s="154">
        <v>44362</v>
      </c>
      <c r="O277" s="1"/>
      <c r="R277" s="194" t="s">
        <v>729</v>
      </c>
    </row>
    <row r="278" spans="1:26" ht="12.75" customHeight="1">
      <c r="A278" s="220">
        <v>166</v>
      </c>
      <c r="B278" s="221">
        <v>44368</v>
      </c>
      <c r="C278" s="221"/>
      <c r="D278" s="222" t="s">
        <v>375</v>
      </c>
      <c r="E278" s="223" t="s">
        <v>568</v>
      </c>
      <c r="F278" s="224">
        <v>287.5</v>
      </c>
      <c r="G278" s="223"/>
      <c r="H278" s="223">
        <v>245</v>
      </c>
      <c r="I278" s="225">
        <v>344</v>
      </c>
      <c r="J278" s="161" t="s">
        <v>789</v>
      </c>
      <c r="K278" s="162">
        <f t="shared" si="114"/>
        <v>-42.5</v>
      </c>
      <c r="L278" s="163">
        <f t="shared" si="115"/>
        <v>-0.14782608695652175</v>
      </c>
      <c r="M278" s="159" t="s">
        <v>550</v>
      </c>
      <c r="N278" s="156">
        <v>44508</v>
      </c>
      <c r="O278" s="1"/>
      <c r="R278" s="194" t="s">
        <v>729</v>
      </c>
    </row>
    <row r="279" spans="1:26" ht="12.75" customHeight="1">
      <c r="A279" s="176">
        <v>167</v>
      </c>
      <c r="B279" s="177">
        <v>44368</v>
      </c>
      <c r="C279" s="177"/>
      <c r="D279" s="178" t="s">
        <v>447</v>
      </c>
      <c r="E279" s="179" t="s">
        <v>568</v>
      </c>
      <c r="F279" s="149">
        <v>241</v>
      </c>
      <c r="G279" s="179"/>
      <c r="H279" s="179">
        <v>298</v>
      </c>
      <c r="I279" s="181">
        <v>320</v>
      </c>
      <c r="J279" s="151" t="s">
        <v>626</v>
      </c>
      <c r="K279" s="152">
        <f t="shared" si="114"/>
        <v>57</v>
      </c>
      <c r="L279" s="153">
        <f t="shared" si="115"/>
        <v>0.23651452282157676</v>
      </c>
      <c r="M279" s="148" t="s">
        <v>538</v>
      </c>
      <c r="N279" s="154">
        <v>44802</v>
      </c>
      <c r="O279" s="41"/>
      <c r="R279" s="194" t="s">
        <v>729</v>
      </c>
    </row>
    <row r="280" spans="1:26" ht="12.75" customHeight="1">
      <c r="A280" s="176">
        <v>168</v>
      </c>
      <c r="B280" s="177">
        <v>44406</v>
      </c>
      <c r="C280" s="177"/>
      <c r="D280" s="178" t="s">
        <v>358</v>
      </c>
      <c r="E280" s="179" t="s">
        <v>568</v>
      </c>
      <c r="F280" s="149">
        <v>162.5</v>
      </c>
      <c r="G280" s="179"/>
      <c r="H280" s="179">
        <v>200</v>
      </c>
      <c r="I280" s="181">
        <v>200</v>
      </c>
      <c r="J280" s="151" t="s">
        <v>626</v>
      </c>
      <c r="K280" s="152">
        <f t="shared" si="114"/>
        <v>37.5</v>
      </c>
      <c r="L280" s="153">
        <f t="shared" si="115"/>
        <v>0.23076923076923078</v>
      </c>
      <c r="M280" s="148" t="s">
        <v>538</v>
      </c>
      <c r="N280" s="154">
        <v>44802</v>
      </c>
      <c r="O280" s="1"/>
      <c r="R280" s="194" t="s">
        <v>729</v>
      </c>
    </row>
    <row r="281" spans="1:26" ht="12.75" customHeight="1">
      <c r="A281" s="176">
        <v>169</v>
      </c>
      <c r="B281" s="177">
        <v>44462</v>
      </c>
      <c r="C281" s="177"/>
      <c r="D281" s="178" t="s">
        <v>765</v>
      </c>
      <c r="E281" s="179" t="s">
        <v>568</v>
      </c>
      <c r="F281" s="149">
        <v>1235</v>
      </c>
      <c r="G281" s="179"/>
      <c r="H281" s="179">
        <v>1505</v>
      </c>
      <c r="I281" s="181">
        <v>1500</v>
      </c>
      <c r="J281" s="151" t="s">
        <v>626</v>
      </c>
      <c r="K281" s="152">
        <f t="shared" si="114"/>
        <v>270</v>
      </c>
      <c r="L281" s="153">
        <f t="shared" si="115"/>
        <v>0.21862348178137653</v>
      </c>
      <c r="M281" s="148" t="s">
        <v>538</v>
      </c>
      <c r="N281" s="154">
        <v>44564</v>
      </c>
      <c r="O281" s="1"/>
      <c r="R281" s="194" t="s">
        <v>729</v>
      </c>
    </row>
    <row r="282" spans="1:26" ht="12.75" customHeight="1">
      <c r="A282" s="206">
        <v>170</v>
      </c>
      <c r="B282" s="207">
        <v>44480</v>
      </c>
      <c r="C282" s="207"/>
      <c r="D282" s="208" t="s">
        <v>767</v>
      </c>
      <c r="E282" s="209" t="s">
        <v>568</v>
      </c>
      <c r="F282" s="54">
        <v>58.75</v>
      </c>
      <c r="G282" s="209"/>
      <c r="H282" s="209"/>
      <c r="I282" s="54">
        <v>72.5</v>
      </c>
      <c r="J282" s="210" t="s">
        <v>541</v>
      </c>
      <c r="K282" s="206"/>
      <c r="L282" s="207"/>
      <c r="M282" s="207"/>
      <c r="N282" s="208"/>
      <c r="O282" s="41"/>
      <c r="R282" s="194" t="s">
        <v>729</v>
      </c>
    </row>
    <row r="283" spans="1:26" ht="12.75" customHeight="1">
      <c r="A283" s="211">
        <v>171</v>
      </c>
      <c r="B283" s="212">
        <v>44481</v>
      </c>
      <c r="C283" s="212"/>
      <c r="D283" s="213" t="s">
        <v>256</v>
      </c>
      <c r="E283" s="214" t="s">
        <v>568</v>
      </c>
      <c r="F283" s="215" t="s">
        <v>769</v>
      </c>
      <c r="G283" s="214"/>
      <c r="H283" s="214"/>
      <c r="I283" s="214">
        <v>380</v>
      </c>
      <c r="J283" s="216" t="s">
        <v>541</v>
      </c>
      <c r="K283" s="211"/>
      <c r="L283" s="212"/>
      <c r="M283" s="212"/>
      <c r="N283" s="213"/>
      <c r="O283" s="41"/>
      <c r="R283" s="194" t="s">
        <v>729</v>
      </c>
    </row>
    <row r="284" spans="1:26" ht="12.75" customHeight="1">
      <c r="A284" s="176">
        <v>172</v>
      </c>
      <c r="B284" s="177">
        <v>44481</v>
      </c>
      <c r="C284" s="177"/>
      <c r="D284" s="178" t="s">
        <v>382</v>
      </c>
      <c r="E284" s="179" t="s">
        <v>568</v>
      </c>
      <c r="F284" s="149">
        <v>45.5</v>
      </c>
      <c r="G284" s="179"/>
      <c r="H284" s="179">
        <v>56.5</v>
      </c>
      <c r="I284" s="181">
        <v>56</v>
      </c>
      <c r="J284" s="151" t="s">
        <v>875</v>
      </c>
      <c r="K284" s="152">
        <f>H284-F284</f>
        <v>11</v>
      </c>
      <c r="L284" s="153">
        <f>K284/F284</f>
        <v>0.24175824175824176</v>
      </c>
      <c r="M284" s="148" t="s">
        <v>538</v>
      </c>
      <c r="N284" s="154">
        <v>44881</v>
      </c>
      <c r="O284" s="41"/>
      <c r="R284" s="194"/>
    </row>
    <row r="285" spans="1:26" ht="12.75" customHeight="1">
      <c r="A285" s="176">
        <v>173</v>
      </c>
      <c r="B285" s="177">
        <v>44551</v>
      </c>
      <c r="C285" s="177"/>
      <c r="D285" s="178" t="s">
        <v>118</v>
      </c>
      <c r="E285" s="179" t="s">
        <v>568</v>
      </c>
      <c r="F285" s="149">
        <v>2300</v>
      </c>
      <c r="G285" s="179"/>
      <c r="H285" s="179">
        <f>(2820+2200)/2</f>
        <v>2510</v>
      </c>
      <c r="I285" s="181">
        <v>3000</v>
      </c>
      <c r="J285" s="151" t="s">
        <v>801</v>
      </c>
      <c r="K285" s="152">
        <f>H285-F285</f>
        <v>210</v>
      </c>
      <c r="L285" s="153">
        <f>K285/F285</f>
        <v>9.1304347826086957E-2</v>
      </c>
      <c r="M285" s="148" t="s">
        <v>538</v>
      </c>
      <c r="N285" s="154">
        <v>44649</v>
      </c>
      <c r="O285" s="1"/>
      <c r="R285" s="194"/>
    </row>
    <row r="286" spans="1:26" ht="12.75" customHeight="1">
      <c r="A286" s="217">
        <v>174</v>
      </c>
      <c r="B286" s="212">
        <v>44606</v>
      </c>
      <c r="C286" s="217"/>
      <c r="D286" s="217" t="s">
        <v>402</v>
      </c>
      <c r="E286" s="214" t="s">
        <v>568</v>
      </c>
      <c r="F286" s="214" t="s">
        <v>796</v>
      </c>
      <c r="G286" s="214"/>
      <c r="H286" s="214"/>
      <c r="I286" s="214">
        <v>764</v>
      </c>
      <c r="J286" s="214" t="s">
        <v>541</v>
      </c>
      <c r="K286" s="214"/>
      <c r="L286" s="214"/>
      <c r="M286" s="214"/>
      <c r="N286" s="217"/>
      <c r="O286" s="41"/>
      <c r="R286" s="194"/>
    </row>
    <row r="287" spans="1:26" ht="12.75" customHeight="1">
      <c r="A287" s="176">
        <v>175</v>
      </c>
      <c r="B287" s="177">
        <v>44613</v>
      </c>
      <c r="C287" s="177"/>
      <c r="D287" s="178" t="s">
        <v>765</v>
      </c>
      <c r="E287" s="179" t="s">
        <v>568</v>
      </c>
      <c r="F287" s="149">
        <v>1255</v>
      </c>
      <c r="G287" s="179"/>
      <c r="H287" s="179">
        <v>1515</v>
      </c>
      <c r="I287" s="181">
        <v>1510</v>
      </c>
      <c r="J287" s="151" t="s">
        <v>626</v>
      </c>
      <c r="K287" s="152">
        <f>H287-F287</f>
        <v>260</v>
      </c>
      <c r="L287" s="153">
        <f>K287/F287</f>
        <v>0.20717131474103587</v>
      </c>
      <c r="M287" s="148" t="s">
        <v>538</v>
      </c>
      <c r="N287" s="154">
        <v>44834</v>
      </c>
      <c r="O287" s="41"/>
      <c r="R287" s="194"/>
    </row>
    <row r="288" spans="1:26" ht="12.75" customHeight="1">
      <c r="A288">
        <v>176</v>
      </c>
      <c r="B288" s="212">
        <v>44670</v>
      </c>
      <c r="C288" s="212"/>
      <c r="D288" s="217" t="s">
        <v>503</v>
      </c>
      <c r="E288" s="243" t="s">
        <v>568</v>
      </c>
      <c r="F288" s="214" t="s">
        <v>803</v>
      </c>
      <c r="G288" s="214"/>
      <c r="H288" s="214"/>
      <c r="I288" s="214">
        <v>553</v>
      </c>
      <c r="J288" s="214" t="s">
        <v>541</v>
      </c>
      <c r="K288" s="214"/>
      <c r="L288" s="214"/>
      <c r="M288" s="214"/>
      <c r="N288" s="214"/>
      <c r="O288" s="41"/>
      <c r="R288" s="194"/>
    </row>
    <row r="289" spans="1:18" ht="12.75" customHeight="1">
      <c r="A289" s="176">
        <v>177</v>
      </c>
      <c r="B289" s="177">
        <v>44746</v>
      </c>
      <c r="C289" s="177"/>
      <c r="D289" s="178" t="s">
        <v>837</v>
      </c>
      <c r="E289" s="179" t="s">
        <v>568</v>
      </c>
      <c r="F289" s="149">
        <v>207.5</v>
      </c>
      <c r="G289" s="179"/>
      <c r="H289" s="179">
        <v>254</v>
      </c>
      <c r="I289" s="181">
        <v>254</v>
      </c>
      <c r="J289" s="151" t="s">
        <v>626</v>
      </c>
      <c r="K289" s="152">
        <f>H289-F289</f>
        <v>46.5</v>
      </c>
      <c r="L289" s="153">
        <f>K289/F289</f>
        <v>0.22409638554216868</v>
      </c>
      <c r="M289" s="148" t="s">
        <v>538</v>
      </c>
      <c r="N289" s="154">
        <v>44792</v>
      </c>
      <c r="O289" s="1"/>
      <c r="R289" s="194"/>
    </row>
    <row r="290" spans="1:18" ht="12.75" customHeight="1">
      <c r="A290" s="176">
        <v>178</v>
      </c>
      <c r="B290" s="177">
        <v>44775</v>
      </c>
      <c r="C290" s="177"/>
      <c r="D290" s="178" t="s">
        <v>449</v>
      </c>
      <c r="E290" s="179" t="s">
        <v>568</v>
      </c>
      <c r="F290" s="149">
        <v>31.25</v>
      </c>
      <c r="G290" s="179"/>
      <c r="H290" s="179">
        <v>38.75</v>
      </c>
      <c r="I290" s="181">
        <v>38</v>
      </c>
      <c r="J290" s="151" t="s">
        <v>626</v>
      </c>
      <c r="K290" s="152">
        <f t="shared" ref="K290" si="116">H290-F290</f>
        <v>7.5</v>
      </c>
      <c r="L290" s="153">
        <f t="shared" ref="L290" si="117">K290/F290</f>
        <v>0.24</v>
      </c>
      <c r="M290" s="148" t="s">
        <v>538</v>
      </c>
      <c r="N290" s="154">
        <v>44844</v>
      </c>
      <c r="O290" s="41"/>
      <c r="R290" s="54"/>
    </row>
    <row r="291" spans="1:18" ht="12.75" customHeight="1">
      <c r="A291" s="211">
        <v>179</v>
      </c>
      <c r="B291" s="212">
        <v>44841</v>
      </c>
      <c r="C291" s="217"/>
      <c r="D291" s="217" t="s">
        <v>843</v>
      </c>
      <c r="E291" s="243" t="s">
        <v>568</v>
      </c>
      <c r="F291" s="214" t="s">
        <v>844</v>
      </c>
      <c r="G291" s="214"/>
      <c r="H291" s="214"/>
      <c r="I291" s="214">
        <v>840</v>
      </c>
      <c r="J291" s="214" t="s">
        <v>541</v>
      </c>
      <c r="K291" s="214"/>
      <c r="L291" s="214"/>
      <c r="M291" s="214"/>
      <c r="N291" s="214"/>
      <c r="O291" s="41"/>
      <c r="Q291" s="197"/>
      <c r="R291" s="54"/>
    </row>
    <row r="292" spans="1:18" ht="12.75" customHeight="1">
      <c r="A292" s="211">
        <v>180</v>
      </c>
      <c r="B292" s="212">
        <v>44844</v>
      </c>
      <c r="C292" s="217"/>
      <c r="D292" s="217" t="s">
        <v>404</v>
      </c>
      <c r="E292" s="243" t="s">
        <v>568</v>
      </c>
      <c r="F292" s="214" t="s">
        <v>846</v>
      </c>
      <c r="G292" s="214"/>
      <c r="H292" s="214"/>
      <c r="I292" s="214">
        <v>291</v>
      </c>
      <c r="J292" s="214" t="s">
        <v>541</v>
      </c>
      <c r="K292" s="214"/>
      <c r="L292" s="214"/>
      <c r="M292" s="214"/>
      <c r="N292" s="214"/>
      <c r="O292" s="41"/>
      <c r="Q292" s="197"/>
      <c r="R292" s="54"/>
    </row>
    <row r="293" spans="1:18" ht="12.75" customHeight="1">
      <c r="A293" s="211">
        <v>181</v>
      </c>
      <c r="B293" s="212">
        <v>44845</v>
      </c>
      <c r="C293" s="217"/>
      <c r="D293" s="217" t="s">
        <v>402</v>
      </c>
      <c r="E293" s="243" t="s">
        <v>568</v>
      </c>
      <c r="F293" s="214" t="s">
        <v>874</v>
      </c>
      <c r="G293" s="214"/>
      <c r="H293" s="214"/>
      <c r="I293" s="214">
        <v>765</v>
      </c>
      <c r="J293" s="214" t="s">
        <v>541</v>
      </c>
      <c r="K293" s="214"/>
      <c r="L293" s="214"/>
      <c r="M293" s="214"/>
      <c r="N293" s="214"/>
      <c r="O293" s="41"/>
      <c r="Q293" s="197"/>
      <c r="R293" s="54"/>
    </row>
    <row r="294" spans="1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B296" s="195" t="s">
        <v>761</v>
      </c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A300" s="196"/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A301" s="196"/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A302" s="53"/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</sheetData>
  <autoFilter ref="R1:R298"/>
  <mergeCells count="5">
    <mergeCell ref="J92:J93"/>
    <mergeCell ref="A92:A93"/>
    <mergeCell ref="B92:B93"/>
    <mergeCell ref="O92:O93"/>
    <mergeCell ref="P92:P93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2023-01-22T14:50:33Z</dcterms:modified>
</cp:coreProperties>
</file>