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Mayur\Downloads\"/>
    </mc:Choice>
  </mc:AlternateContent>
  <xr:revisionPtr revIDLastSave="0" documentId="13_ncr:1_{C362C6FD-44AD-4D14-BB9E-4039B218BA0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F&amp;O)'!$S$1:$S$330</definedName>
  </definedNames>
  <calcPr calcId="191029"/>
</workbook>
</file>

<file path=xl/calcChain.xml><?xml version="1.0" encoding="utf-8"?>
<calcChain xmlns="http://schemas.openxmlformats.org/spreadsheetml/2006/main">
  <c r="K109" i="6" l="1"/>
  <c r="M109" i="6" s="1"/>
  <c r="K66" i="6"/>
  <c r="M66" i="6" s="1"/>
  <c r="K64" i="6"/>
  <c r="M64" i="6" s="1"/>
  <c r="L114" i="6"/>
  <c r="M114" i="6" s="1"/>
  <c r="K114" i="6"/>
  <c r="K108" i="6"/>
  <c r="K107" i="6"/>
  <c r="P26" i="6" l="1"/>
  <c r="P27" i="6"/>
  <c r="K65" i="6"/>
  <c r="M65" i="6" s="1"/>
  <c r="L115" i="6"/>
  <c r="K115" i="6"/>
  <c r="K63" i="6"/>
  <c r="K62" i="6"/>
  <c r="K59" i="6"/>
  <c r="M59" i="6" s="1"/>
  <c r="M115" i="6" l="1"/>
  <c r="P25" i="6"/>
  <c r="P24" i="6"/>
  <c r="K61" i="6"/>
  <c r="M61" i="6" s="1"/>
  <c r="L18" i="6"/>
  <c r="K18" i="6"/>
  <c r="M18" i="6" l="1"/>
  <c r="K60" i="6"/>
  <c r="M60" i="6" s="1"/>
  <c r="K327" i="6"/>
  <c r="L327" i="6" s="1"/>
  <c r="K102" i="6"/>
  <c r="K101" i="6"/>
  <c r="K77" i="6"/>
  <c r="K78" i="6"/>
  <c r="K57" i="6"/>
  <c r="M57" i="6" s="1"/>
  <c r="K100" i="6"/>
  <c r="M100" i="6" s="1"/>
  <c r="K99" i="6"/>
  <c r="M99" i="6" s="1"/>
  <c r="K58" i="6" l="1"/>
  <c r="M58" i="6" s="1"/>
  <c r="K98" i="6"/>
  <c r="M98" i="6" s="1"/>
  <c r="K56" i="6"/>
  <c r="M56" i="6" s="1"/>
  <c r="K55" i="6"/>
  <c r="M55" i="6" s="1"/>
  <c r="K93" i="6"/>
  <c r="K97" i="6"/>
  <c r="K96" i="6"/>
  <c r="L15" i="6"/>
  <c r="K15" i="6"/>
  <c r="L20" i="6"/>
  <c r="K20" i="6"/>
  <c r="K85" i="6"/>
  <c r="K86" i="6"/>
  <c r="M15" i="6" l="1"/>
  <c r="M20" i="6"/>
  <c r="K95" i="6"/>
  <c r="M95" i="6" s="1"/>
  <c r="L48" i="6"/>
  <c r="K48" i="6"/>
  <c r="M48" i="6" l="1"/>
  <c r="L51" i="6"/>
  <c r="K51" i="6"/>
  <c r="K54" i="6"/>
  <c r="M54" i="6" s="1"/>
  <c r="K52" i="6"/>
  <c r="L52" i="6"/>
  <c r="K53" i="6"/>
  <c r="L53" i="6"/>
  <c r="K92" i="6"/>
  <c r="M92" i="6" s="1"/>
  <c r="K94" i="6"/>
  <c r="L50" i="6"/>
  <c r="K50" i="6"/>
  <c r="L47" i="6"/>
  <c r="K47" i="6"/>
  <c r="M51" i="6" l="1"/>
  <c r="M52" i="6"/>
  <c r="M53" i="6"/>
  <c r="M50" i="6"/>
  <c r="M47" i="6"/>
  <c r="P23" i="6" l="1"/>
  <c r="L16" i="6"/>
  <c r="K16" i="6"/>
  <c r="K91" i="6"/>
  <c r="K90" i="6"/>
  <c r="L21" i="6"/>
  <c r="K21" i="6"/>
  <c r="M21" i="6" l="1"/>
  <c r="M16" i="6"/>
  <c r="K89" i="6"/>
  <c r="M89" i="6" s="1"/>
  <c r="L49" i="6"/>
  <c r="K49" i="6"/>
  <c r="L19" i="6"/>
  <c r="K19" i="6"/>
  <c r="K88" i="6"/>
  <c r="K87" i="6"/>
  <c r="M19" i="6" l="1"/>
  <c r="M49" i="6"/>
  <c r="K84" i="6" l="1"/>
  <c r="K83" i="6"/>
  <c r="K81" i="6"/>
  <c r="K80" i="6"/>
  <c r="L45" i="6"/>
  <c r="K45" i="6"/>
  <c r="L46" i="6"/>
  <c r="K46" i="6"/>
  <c r="L43" i="6"/>
  <c r="K43" i="6"/>
  <c r="M45" i="6" l="1"/>
  <c r="M43" i="6"/>
  <c r="M46" i="6"/>
  <c r="K42" i="6" l="1"/>
  <c r="L42" i="6"/>
  <c r="L41" i="6"/>
  <c r="K41" i="6"/>
  <c r="L44" i="6" l="1"/>
  <c r="K44" i="6"/>
  <c r="M44" i="6" l="1"/>
  <c r="K82" i="6"/>
  <c r="M82" i="6" s="1"/>
  <c r="L13" i="6"/>
  <c r="K13" i="6"/>
  <c r="M13" i="6" l="1"/>
  <c r="K75" i="6"/>
  <c r="K79" i="6"/>
  <c r="M79" i="6" s="1"/>
  <c r="L40" i="6"/>
  <c r="K40" i="6"/>
  <c r="M40" i="6" l="1"/>
  <c r="P17" i="6" l="1"/>
  <c r="P14" i="6" l="1"/>
  <c r="P12" i="6" l="1"/>
  <c r="P11" i="6" l="1"/>
  <c r="P10" i="6" l="1"/>
  <c r="K319" i="6" l="1"/>
  <c r="L319" i="6" s="1"/>
  <c r="K313" i="6"/>
  <c r="L313" i="6" s="1"/>
  <c r="K321" i="6" l="1"/>
  <c r="L321" i="6" s="1"/>
  <c r="K309" i="6" l="1"/>
  <c r="L309" i="6" s="1"/>
  <c r="K310" i="6" l="1"/>
  <c r="L310" i="6" s="1"/>
  <c r="K303" i="6"/>
  <c r="L303" i="6" s="1"/>
  <c r="K320" i="6" l="1"/>
  <c r="L320" i="6" s="1"/>
  <c r="K314" i="6"/>
  <c r="L314" i="6" s="1"/>
  <c r="K316" i="6" l="1"/>
  <c r="L316" i="6" s="1"/>
  <c r="L6" i="2" l="1"/>
  <c r="K6" i="3"/>
  <c r="D7" i="5" l="1"/>
  <c r="M7" i="6"/>
  <c r="K311" i="6" l="1"/>
  <c r="L311" i="6" s="1"/>
  <c r="K308" i="6" l="1"/>
  <c r="L308" i="6" s="1"/>
  <c r="K312" i="6" l="1"/>
  <c r="L312" i="6" s="1"/>
  <c r="K307" i="6"/>
  <c r="L307" i="6" s="1"/>
  <c r="K306" i="6"/>
  <c r="L306" i="6" s="1"/>
  <c r="K304" i="6"/>
  <c r="L304" i="6" s="1"/>
  <c r="H302" i="6"/>
  <c r="K302" i="6" s="1"/>
  <c r="L302" i="6" s="1"/>
  <c r="K301" i="6"/>
  <c r="L301" i="6" s="1"/>
  <c r="K298" i="6"/>
  <c r="L298" i="6" s="1"/>
  <c r="K297" i="6"/>
  <c r="L297" i="6" s="1"/>
  <c r="K296" i="6"/>
  <c r="L296" i="6" s="1"/>
  <c r="K295" i="6"/>
  <c r="L295" i="6" s="1"/>
  <c r="K294" i="6"/>
  <c r="L294" i="6" s="1"/>
  <c r="K293" i="6"/>
  <c r="L293" i="6" s="1"/>
  <c r="K292" i="6"/>
  <c r="L292" i="6" s="1"/>
  <c r="K291" i="6"/>
  <c r="L291" i="6" s="1"/>
  <c r="K290" i="6"/>
  <c r="L290" i="6" s="1"/>
  <c r="K289" i="6"/>
  <c r="L289" i="6" s="1"/>
  <c r="K288" i="6"/>
  <c r="L288" i="6" s="1"/>
  <c r="K287" i="6"/>
  <c r="L287" i="6" s="1"/>
  <c r="K286" i="6"/>
  <c r="L286" i="6" s="1"/>
  <c r="K285" i="6"/>
  <c r="L285" i="6" s="1"/>
  <c r="K284" i="6"/>
  <c r="L284" i="6" s="1"/>
  <c r="K283" i="6"/>
  <c r="L283" i="6" s="1"/>
  <c r="K282" i="6"/>
  <c r="L282" i="6" s="1"/>
  <c r="K281" i="6"/>
  <c r="L281" i="6" s="1"/>
  <c r="K280" i="6"/>
  <c r="L280" i="6" s="1"/>
  <c r="K279" i="6"/>
  <c r="L279" i="6" s="1"/>
  <c r="K278" i="6"/>
  <c r="L278" i="6" s="1"/>
  <c r="K277" i="6"/>
  <c r="L277" i="6" s="1"/>
  <c r="K276" i="6"/>
  <c r="L276" i="6" s="1"/>
  <c r="K275" i="6"/>
  <c r="L275" i="6" s="1"/>
  <c r="K274" i="6"/>
  <c r="L274" i="6" s="1"/>
  <c r="K273" i="6"/>
  <c r="L273" i="6" s="1"/>
  <c r="K272" i="6"/>
  <c r="L272" i="6" s="1"/>
  <c r="K271" i="6"/>
  <c r="L271" i="6" s="1"/>
  <c r="F270" i="6"/>
  <c r="K270" i="6" s="1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F264" i="6"/>
  <c r="K264" i="6" s="1"/>
  <c r="L264" i="6" s="1"/>
  <c r="F263" i="6"/>
  <c r="K263" i="6" s="1"/>
  <c r="L263" i="6" s="1"/>
  <c r="K262" i="6"/>
  <c r="L262" i="6" s="1"/>
  <c r="F261" i="6"/>
  <c r="K261" i="6" s="1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5" i="6"/>
  <c r="L245" i="6" s="1"/>
  <c r="K243" i="6"/>
  <c r="L243" i="6" s="1"/>
  <c r="K242" i="6"/>
  <c r="L242" i="6" s="1"/>
  <c r="F241" i="6"/>
  <c r="K241" i="6" s="1"/>
  <c r="L241" i="6" s="1"/>
  <c r="K240" i="6"/>
  <c r="L240" i="6" s="1"/>
  <c r="K237" i="6"/>
  <c r="L237" i="6" s="1"/>
  <c r="K236" i="6"/>
  <c r="L236" i="6" s="1"/>
  <c r="K235" i="6"/>
  <c r="L235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5" i="6"/>
  <c r="L215" i="6" s="1"/>
  <c r="K213" i="6"/>
  <c r="L213" i="6" s="1"/>
  <c r="K211" i="6"/>
  <c r="L211" i="6" s="1"/>
  <c r="K209" i="6"/>
  <c r="L209" i="6" s="1"/>
  <c r="K208" i="6"/>
  <c r="L208" i="6" s="1"/>
  <c r="K207" i="6"/>
  <c r="L207" i="6" s="1"/>
  <c r="K205" i="6"/>
  <c r="L205" i="6" s="1"/>
  <c r="K204" i="6"/>
  <c r="L204" i="6" s="1"/>
  <c r="K203" i="6"/>
  <c r="L203" i="6" s="1"/>
  <c r="K202" i="6"/>
  <c r="K201" i="6"/>
  <c r="L201" i="6" s="1"/>
  <c r="K200" i="6"/>
  <c r="L200" i="6" s="1"/>
  <c r="K198" i="6"/>
  <c r="L198" i="6" s="1"/>
  <c r="K197" i="6"/>
  <c r="L197" i="6" s="1"/>
  <c r="K196" i="6"/>
  <c r="L196" i="6" s="1"/>
  <c r="K195" i="6"/>
  <c r="L195" i="6" s="1"/>
  <c r="K194" i="6"/>
  <c r="L194" i="6" s="1"/>
  <c r="F193" i="6"/>
  <c r="K193" i="6" s="1"/>
  <c r="L193" i="6" s="1"/>
  <c r="H192" i="6"/>
  <c r="K192" i="6" s="1"/>
  <c r="L192" i="6" s="1"/>
  <c r="K189" i="6"/>
  <c r="L189" i="6" s="1"/>
  <c r="K188" i="6"/>
  <c r="L188" i="6" s="1"/>
  <c r="K187" i="6"/>
  <c r="L187" i="6" s="1"/>
  <c r="K186" i="6"/>
  <c r="L186" i="6" s="1"/>
  <c r="K185" i="6"/>
  <c r="L185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H158" i="6"/>
  <c r="K158" i="6" s="1"/>
  <c r="L158" i="6" s="1"/>
  <c r="F157" i="6"/>
  <c r="K157" i="6" s="1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6" i="4"/>
</calcChain>
</file>

<file path=xl/sharedStrings.xml><?xml version="1.0" encoding="utf-8"?>
<sst xmlns="http://schemas.openxmlformats.org/spreadsheetml/2006/main" count="3309" uniqueCount="1254">
  <si>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</si>
  <si>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</si>
  <si>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</si>
  <si>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</si>
  <si>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</si>
  <si>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</si>
  <si>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</si>
  <si>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</si>
  <si>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</si>
  <si>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</si>
  <si>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</si>
  <si>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</si>
  <si>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</si>
  <si>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</si>
  <si>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</si>
  <si>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</si>
  <si>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</si>
  <si>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</si>
  <si>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</si>
  <si>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</si>
  <si>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</si>
  <si>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</si>
  <si>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</si>
  <si>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</si>
  <si>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</si>
  <si>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</si>
  <si>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</si>
  <si>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</si>
  <si>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</si>
  <si>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</si>
  <si>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</si>
  <si>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</si>
  <si>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</si>
  <si>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</si>
  <si>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</si>
  <si>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</si>
  <si>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</si>
  <si>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</si>
  <si>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</si>
  <si>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</si>
  <si>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</si>
  <si>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</si>
  <si>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</si>
  <si>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</si>
  <si>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</si>
  <si>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</si>
  <si>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</si>
  <si>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</si>
  <si>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</si>
  <si>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</si>
  <si>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</si>
  <si>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</si>
  <si>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</si>
  <si>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</si>
  <si>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</si>
  <si>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</si>
  <si>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</si>
  <si>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</si>
  <si>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</si>
  <si>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</si>
  <si>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</si>
  <si>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</si>
  <si>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</si>
  <si>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</si>
  <si>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</si>
  <si>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</si>
  <si>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</si>
  <si>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</si>
  <si>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</si>
  <si>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</si>
  <si>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</si>
  <si>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</si>
  <si>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</si>
  <si>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</si>
  <si>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</si>
  <si>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</si>
  <si>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</si>
  <si>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</si>
  <si>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</si>
  <si>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</si>
  <si>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</si>
  <si>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</si>
  <si>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</si>
  <si>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</si>
  <si>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</si>
  <si>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</si>
  <si>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</si>
  <si>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</si>
  <si>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</si>
  <si>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</si>
  <si>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</si>
  <si>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</si>
  <si>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</si>
  <si>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</si>
  <si>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</si>
  <si>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</si>
  <si>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</si>
  <si>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</si>
  <si>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</si>
  <si>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</si>
  <si>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</si>
  <si>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</si>
  <si>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</si>
  <si>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</si>
  <si>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</si>
  <si>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</si>
  <si>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</si>
  <si>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</si>
  <si>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</si>
  <si>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</si>
  <si>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</si>
  <si>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</si>
  <si>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</si>
  <si>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</si>
  <si>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</si>
  <si>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</si>
  <si>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</si>
  <si>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</si>
  <si>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</si>
  <si>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</si>
  <si>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</si>
  <si>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</si>
  <si>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</si>
  <si>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</si>
  <si>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</si>
  <si>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</si>
  <si>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</si>
  <si>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</si>
  <si>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</si>
  <si>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</si>
  <si>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</si>
  <si>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</si>
  <si>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</si>
  <si>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</si>
  <si>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</si>
  <si>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</si>
  <si>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</si>
  <si>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</si>
  <si>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</si>
  <si>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</si>
  <si>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</si>
  <si>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</si>
  <si>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</si>
  <si>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</si>
  <si>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</si>
  <si>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</si>
  <si>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</si>
  <si>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</si>
  <si>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</si>
  <si>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</si>
  <si>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</si>
  <si>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</si>
  <si>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</si>
  <si>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</si>
  <si>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</si>
  <si>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</si>
  <si>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</si>
  <si>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</si>
  <si>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</si>
  <si>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</si>
  <si>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</si>
  <si>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</si>
  <si>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</si>
  <si>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</si>
  <si>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</si>
  <si>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</si>
  <si>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</si>
  <si>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</si>
  <si>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</si>
  <si>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</si>
  <si>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</si>
  <si>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</si>
  <si>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</si>
  <si>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</si>
  <si>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</si>
  <si>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</si>
  <si>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</si>
  <si>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</si>
  <si>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</si>
  <si>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</si>
  <si>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</si>
  <si>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</si>
  <si>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</si>
  <si>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</si>
  <si>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</si>
  <si>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</si>
  <si>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</si>
  <si>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</si>
  <si>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</si>
  <si>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</si>
  <si>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</si>
  <si>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</si>
  <si>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</si>
  <si>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</si>
  <si>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</si>
  <si>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</si>
  <si>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</si>
  <si>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</si>
  <si>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</si>
  <si>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</si>
  <si>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</si>
  <si>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</si>
  <si>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</si>
  <si>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</si>
  <si>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</si>
  <si>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</si>
  <si>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</si>
  <si>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</si>
  <si>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</si>
  <si>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</si>
  <si>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</si>
  <si>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</si>
  <si>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</si>
  <si>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</si>
  <si>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</si>
  <si>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</si>
  <si>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</si>
  <si>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</si>
  <si>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</si>
  <si>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</si>
  <si>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</si>
  <si>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</si>
  <si>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</si>
  <si>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</si>
  <si>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</si>
  <si>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</si>
  <si>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</si>
  <si>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</si>
  <si>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</si>
  <si>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</si>
  <si>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</si>
  <si>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</si>
  <si>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</si>
  <si>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</si>
  <si>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</si>
  <si>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</si>
  <si>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</si>
  <si>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</si>
  <si>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</si>
  <si>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</si>
  <si>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</si>
  <si>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</si>
  <si>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</si>
  <si>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</si>
  <si>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</si>
  <si>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</si>
  <si>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</si>
  <si>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</si>
  <si>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</si>
  <si>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</si>
  <si>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</si>
  <si>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</si>
  <si>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</si>
  <si>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</si>
  <si>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</si>
  <si>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</si>
  <si>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</si>
  <si>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</si>
  <si>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</si>
  <si>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</si>
  <si>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</si>
  <si>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</si>
  <si>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</si>
  <si>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</si>
  <si>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</si>
  <si>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</si>
  <si>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</si>
  <si>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</si>
  <si>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</si>
  <si>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</si>
  <si>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</si>
  <si>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</si>
  <si>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</si>
  <si>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</si>
  <si>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</si>
  <si>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</si>
  <si>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</si>
  <si>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</si>
  <si>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</si>
  <si>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</si>
  <si>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</si>
  <si>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</si>
  <si>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</si>
  <si>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</si>
  <si>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</si>
  <si>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</si>
  <si>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</si>
  <si>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</si>
  <si>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</si>
  <si>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</si>
  <si>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</si>
  <si>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</si>
  <si>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</si>
  <si>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</si>
  <si>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</si>
  <si>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</si>
  <si>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</si>
  <si>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</si>
  <si>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</si>
  <si>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</si>
  <si>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</si>
  <si>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</si>
  <si>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</si>
  <si>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</si>
  <si>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</si>
  <si>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</si>
  <si>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</si>
  <si>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</si>
  <si>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</si>
  <si>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</si>
  <si>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</si>
  <si>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</si>
  <si>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</si>
  <si>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</si>
  <si>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</si>
  <si>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</si>
  <si>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</si>
  <si>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</si>
  <si>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</si>
  <si>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</si>
  <si>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</si>
  <si>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</si>
  <si>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</si>
  <si>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</si>
  <si>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</si>
  <si>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</si>
  <si>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</si>
  <si>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</si>
  <si>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</si>
  <si>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</si>
  <si>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</si>
  <si>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</si>
  <si>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</si>
  <si>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</si>
  <si>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</si>
  <si>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</si>
  <si>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</si>
  <si>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</si>
  <si>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</si>
  <si>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</si>
  <si>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</si>
  <si>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</si>
  <si>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</si>
  <si>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</si>
  <si>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</si>
  <si>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</si>
  <si>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</si>
  <si>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</si>
  <si>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</si>
  <si>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</si>
  <si>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</si>
  <si>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</si>
  <si>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</si>
  <si>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</si>
  <si>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</si>
  <si>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</si>
  <si>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</si>
  <si>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</si>
  <si>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</si>
  <si>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</si>
  <si>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</si>
  <si>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</si>
  <si>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</si>
  <si>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</si>
  <si>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</si>
  <si>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</si>
  <si>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</si>
  <si>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</si>
  <si>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</si>
  <si>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</si>
  <si>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</si>
  <si>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</si>
  <si>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</si>
  <si>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</si>
  <si>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</si>
  <si>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</si>
  <si>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</si>
  <si>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</si>
  <si>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</si>
  <si>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</si>
  <si>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</si>
  <si>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</si>
  <si>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</si>
  <si>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</si>
  <si>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</si>
  <si>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</si>
  <si>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</si>
  <si>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</si>
  <si>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</si>
  <si>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</si>
  <si>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</si>
  <si>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</si>
  <si>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</si>
  <si>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</si>
  <si>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</si>
  <si>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</si>
  <si>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</si>
  <si>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</si>
  <si>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</si>
  <si>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</si>
  <si>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</si>
  <si>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</si>
  <si>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</si>
  <si>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</si>
  <si>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</si>
  <si>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</si>
  <si>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</si>
  <si>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</si>
  <si>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</si>
  <si>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</si>
  <si>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</si>
  <si>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</si>
  <si>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</si>
  <si>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</si>
  <si>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</si>
  <si>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</si>
  <si>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</si>
  <si>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</si>
  <si>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</si>
  <si>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</si>
  <si>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</si>
  <si>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</si>
  <si>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</si>
  <si>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</si>
  <si>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</si>
  <si>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</si>
  <si>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</si>
  <si>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</si>
  <si>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</si>
  <si>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</si>
  <si>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</si>
  <si>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</si>
  <si>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</si>
  <si>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</si>
  <si>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</si>
  <si>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</si>
  <si>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</si>
  <si>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</si>
  <si>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</si>
  <si>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</si>
  <si>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</si>
  <si>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</si>
  <si>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</si>
  <si>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</si>
  <si>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</si>
  <si>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</si>
  <si>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</si>
  <si>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</si>
  <si>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</si>
  <si>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</si>
  <si>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</si>
  <si>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</si>
  <si>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</si>
  <si>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</si>
  <si>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</si>
  <si>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</si>
  <si>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</si>
  <si>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</si>
  <si>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</si>
  <si>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</si>
  <si>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</si>
  <si>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</si>
  <si>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</si>
  <si>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</si>
  <si>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</si>
  <si>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</si>
  <si>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</si>
  <si>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</si>
  <si>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</si>
  <si>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</si>
  <si>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</si>
  <si>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</si>
  <si>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</si>
  <si>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</si>
  <si>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</si>
  <si>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</si>
  <si>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</si>
  <si>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</si>
  <si>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</si>
  <si>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</si>
  <si>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</si>
  <si>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</si>
  <si>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</si>
  <si>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</si>
  <si>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</si>
  <si>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</si>
  <si>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</si>
  <si>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</si>
  <si>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</si>
  <si>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</si>
  <si>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</si>
  <si>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</si>
  <si>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</si>
  <si>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</si>
  <si>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</si>
  <si>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</si>
  <si>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</si>
  <si>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</si>
  <si>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</si>
  <si>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</si>
  <si>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</si>
  <si>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</si>
  <si>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</si>
  <si>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</si>
  <si>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</si>
  <si>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</si>
  <si>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</si>
  <si>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</si>
  <si>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</si>
  <si>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</si>
  <si>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</si>
  <si>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</si>
  <si>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</si>
  <si>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</si>
  <si>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</si>
  <si>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</si>
  <si>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</si>
  <si>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</si>
  <si>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</si>
  <si>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</si>
  <si>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</si>
  <si>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</si>
  <si>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</si>
  <si>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</si>
  <si>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</si>
  <si>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</si>
  <si>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</si>
  <si>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</si>
  <si>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</si>
  <si>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</si>
  <si>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</si>
  <si>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</si>
  <si>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</si>
  <si>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</si>
  <si>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</si>
  <si>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</si>
  <si>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</si>
  <si>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</si>
  <si>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</si>
  <si>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</si>
  <si>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</si>
  <si>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</si>
  <si>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</si>
  <si>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</si>
  <si>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</si>
  <si>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</si>
  <si>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</si>
  <si>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</si>
  <si>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</si>
  <si>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</si>
  <si>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</si>
  <si>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</si>
  <si>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</si>
  <si>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</si>
  <si>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</si>
  <si>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</si>
  <si>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</si>
  <si>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</si>
  <si>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</si>
  <si>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</si>
  <si>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</si>
  <si>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</si>
  <si>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</si>
  <si>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</si>
  <si>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</si>
  <si>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</si>
  <si>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</si>
  <si>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</si>
  <si>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</si>
  <si>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</si>
  <si>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</si>
  <si>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</si>
  <si>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</si>
  <si>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</si>
  <si>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</si>
  <si>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</si>
  <si>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</si>
  <si>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</si>
  <si>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</si>
  <si>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</si>
  <si>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</si>
  <si>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</si>
  <si>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</si>
  <si>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</si>
  <si>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</si>
  <si>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</si>
  <si>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</si>
  <si>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</si>
  <si>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</si>
  <si>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</si>
  <si>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</si>
  <si>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</si>
  <si>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</si>
  <si>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</si>
  <si>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</si>
  <si>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</si>
  <si>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</si>
  <si>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</si>
  <si>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</si>
  <si>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</si>
  <si>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</si>
  <si>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</si>
  <si>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</si>
  <si>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</si>
  <si>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</si>
  <si>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N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</si>
  <si>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</si>
  <si>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</si>
  <si>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</si>
  <si>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</si>
  <si>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</si>
  <si>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</si>
  <si>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</si>
  <si>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</si>
  <si>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</si>
  <si>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</si>
  <si>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</si>
  <si>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</si>
  <si>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</si>
  <si>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</si>
  <si>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</si>
  <si>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</si>
  <si>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</si>
  <si>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</si>
  <si>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</si>
  <si>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</si>
  <si>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</si>
  <si>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</si>
  <si>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</si>
  <si>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</si>
  <si>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</si>
  <si>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</si>
  <si>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</si>
  <si>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</si>
  <si>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</si>
  <si>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</si>
  <si>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</si>
  <si>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</si>
  <si>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</si>
  <si>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</si>
  <si>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</si>
  <si>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</si>
  <si>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</si>
  <si>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</si>
  <si>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</si>
  <si>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</si>
  <si>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</si>
  <si>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</si>
  <si>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</si>
  <si>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</si>
  <si>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</si>
  <si>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</si>
  <si>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</si>
  <si>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</si>
  <si>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</si>
  <si>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</si>
  <si>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</si>
  <si>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</si>
  <si>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</si>
  <si>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</si>
  <si>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</si>
  <si>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</si>
  <si>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</si>
  <si>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</si>
  <si>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</si>
  <si>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</si>
  <si>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</si>
  <si>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</si>
  <si>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</si>
  <si>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</si>
  <si>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</si>
  <si>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</si>
  <si>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</si>
  <si>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</si>
  <si>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</si>
  <si>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</si>
  <si>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</si>
  <si>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</si>
  <si>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</si>
  <si>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</si>
  <si>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</si>
  <si>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</si>
  <si>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</si>
  <si>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</si>
  <si>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</si>
  <si>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</si>
  <si>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</si>
  <si>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</si>
  <si>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</si>
  <si>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</si>
  <si>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</si>
  <si>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</si>
  <si>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</si>
  <si>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</si>
  <si>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</si>
  <si>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</si>
  <si>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</si>
  <si>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</si>
  <si>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</si>
  <si>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</si>
  <si>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</si>
  <si>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</si>
  <si>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</si>
  <si>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</si>
  <si>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</si>
  <si>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</si>
  <si>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</si>
  <si>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</si>
  <si>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</si>
  <si>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</si>
  <si>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</si>
  <si>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</si>
  <si>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</si>
  <si>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</si>
  <si>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</si>
  <si>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</si>
  <si>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</si>
  <si>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</si>
  <si>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</si>
  <si>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</si>
  <si>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</si>
  <si>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</si>
  <si>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</si>
  <si>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</si>
  <si>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</si>
  <si>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</si>
  <si>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</si>
  <si>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</si>
  <si>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</si>
  <si>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</si>
  <si>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</si>
  <si>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</si>
  <si>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</si>
  <si>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</si>
  <si>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</si>
  <si>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</si>
  <si>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</si>
  <si>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</si>
  <si>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</si>
  <si>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</si>
  <si>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</si>
  <si>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</si>
  <si>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</si>
  <si>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</si>
  <si>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</si>
  <si>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</si>
  <si>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</si>
  <si>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</si>
  <si>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</si>
  <si>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</si>
  <si>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</si>
  <si>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</si>
  <si>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</si>
  <si>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</si>
  <si>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</si>
  <si>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</si>
  <si>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</si>
  <si>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</si>
  <si>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</si>
  <si>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</si>
  <si>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</si>
  <si>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</si>
  <si>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</si>
  <si>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</si>
  <si>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</si>
  <si>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</si>
  <si>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</si>
  <si>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</si>
  <si>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</si>
  <si>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</si>
  <si>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</si>
  <si>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</si>
  <si>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</si>
  <si>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</si>
  <si>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</si>
  <si>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</si>
  <si>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</si>
  <si>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</si>
  <si>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</si>
  <si>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</si>
  <si>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</si>
  <si>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</si>
  <si>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</si>
  <si>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</si>
  <si>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</si>
  <si>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</si>
  <si>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</si>
  <si>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</si>
  <si>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</si>
  <si>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</si>
  <si>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</si>
  <si>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</si>
  <si>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</si>
  <si>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</si>
  <si>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</si>
  <si>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</si>
  <si>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</si>
  <si>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</si>
  <si>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</si>
  <si>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</si>
  <si>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</si>
  <si>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</si>
  <si>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</si>
  <si>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</si>
  <si>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</si>
  <si>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</si>
  <si>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</si>
  <si>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</si>
  <si>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</si>
  <si>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</si>
  <si>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</si>
  <si>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</si>
  <si>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</si>
  <si>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</si>
  <si>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</si>
  <si>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</si>
  <si>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</si>
  <si>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</si>
  <si>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</si>
  <si>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</si>
  <si>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</si>
  <si>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</si>
  <si>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</si>
  <si>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</si>
  <si>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</si>
  <si>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</si>
  <si>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</si>
  <si>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</si>
  <si>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</si>
  <si>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</si>
  <si>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</si>
  <si>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</si>
  <si>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Rs.210/-</t>
  </si>
  <si>
    <t>440-450</t>
  </si>
  <si>
    <t>ACE</t>
  </si>
  <si>
    <t>DHANUKA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</si>
  <si>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</si>
  <si>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</si>
  <si>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</si>
  <si>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</si>
  <si>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</si>
  <si>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</si>
  <si>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</si>
  <si>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</si>
  <si>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</si>
  <si>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</si>
  <si>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</si>
  <si>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</si>
  <si>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</si>
  <si>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</si>
  <si>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</si>
  <si>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</si>
  <si>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</si>
  <si>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</si>
  <si>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KFINTECH</t>
  </si>
  <si>
    <t>KSB</t>
  </si>
  <si>
    <t>MEDANTA</t>
  </si>
  <si>
    <t>NSLNISP</t>
  </si>
  <si>
    <t>RUSTOMJEE</t>
  </si>
  <si>
    <t>TMB</t>
  </si>
  <si>
    <t>% Change in OI</t>
  </si>
  <si>
    <t>MINDACORP</t>
  </si>
  <si>
    <t>MANKIND</t>
  </si>
  <si>
    <t>NSE</t>
  </si>
  <si>
    <t>J</t>
  </si>
  <si>
    <t>RKFORGE</t>
  </si>
  <si>
    <t>Profiit of Rs.65/-</t>
  </si>
  <si>
    <t>Profiit of Rs.145/-</t>
  </si>
  <si>
    <t>Profiit of Rs.42.50/-</t>
  </si>
  <si>
    <t>ISGEC</t>
  </si>
  <si>
    <t>695-705</t>
  </si>
  <si>
    <t xml:space="preserve">LATENTVIEW </t>
  </si>
  <si>
    <t>500-550</t>
  </si>
  <si>
    <t>5700-6000</t>
  </si>
  <si>
    <t>690-720</t>
  </si>
  <si>
    <t>EPIGRAL</t>
  </si>
  <si>
    <t>370-375</t>
  </si>
  <si>
    <t>2285-2385</t>
  </si>
  <si>
    <t>2550-2700</t>
  </si>
  <si>
    <t>285-305</t>
  </si>
  <si>
    <t>330-350</t>
  </si>
  <si>
    <t>Sell</t>
  </si>
  <si>
    <t>990-995</t>
  </si>
  <si>
    <t>132-140</t>
  </si>
  <si>
    <t>3800-4000</t>
  </si>
  <si>
    <t>5400-5450</t>
  </si>
  <si>
    <t>CAPLIPOINT</t>
  </si>
  <si>
    <t>1085-1095</t>
  </si>
  <si>
    <t>245-265</t>
  </si>
  <si>
    <t>465-495</t>
  </si>
  <si>
    <t>265-285</t>
  </si>
  <si>
    <t>Second Buying Date</t>
  </si>
  <si>
    <t>903-929</t>
  </si>
  <si>
    <t>990-1050</t>
  </si>
  <si>
    <t>TATAMOTORS 640 CE 30-NOV</t>
  </si>
  <si>
    <t>TATAMOTORS 670 CE 30-NOV</t>
  </si>
  <si>
    <t>ABBOTINDIA NOV FUT</t>
  </si>
  <si>
    <t>NIFTY 18950 PE 02-NOV</t>
  </si>
  <si>
    <t>NIFTY 18850 PE 02-NOV (2 Lots)</t>
  </si>
  <si>
    <t>ARE&amp;M</t>
  </si>
  <si>
    <t>TCS 3400 CE 30-NOV</t>
  </si>
  <si>
    <t>TCS 3480 CE 30-NOV</t>
  </si>
  <si>
    <t>22888-23150</t>
  </si>
  <si>
    <t>BANKNIFTY 42500 PE 1-NOV</t>
  </si>
  <si>
    <t>R</t>
  </si>
  <si>
    <t>1120-1180</t>
  </si>
  <si>
    <t>Profit of Rs.41/-</t>
  </si>
  <si>
    <t>TATACONSUM 925 CE 30-NOV</t>
  </si>
  <si>
    <t>TATACONSUM 940 CE 30-NOV</t>
  </si>
  <si>
    <t>Loss of Rs.5/-</t>
  </si>
  <si>
    <t>Retail Research Technical Calls &amp; Fundamental Performance Report for the month of November-2023</t>
  </si>
  <si>
    <t>Loss of Rs 275/-</t>
  </si>
  <si>
    <t>ITC NOV FUT</t>
  </si>
  <si>
    <t>439-445</t>
  </si>
  <si>
    <t>BHARTIARTL NOV FUT</t>
  </si>
  <si>
    <t>930-941</t>
  </si>
  <si>
    <t>NIFTY 19150 CE 02-NOV</t>
  </si>
  <si>
    <t>25-35</t>
  </si>
  <si>
    <t>Loss of Rs.11/-</t>
  </si>
  <si>
    <t>8.5</t>
  </si>
  <si>
    <t>FINNIFTY 19550 CE 07-NOV</t>
  </si>
  <si>
    <t>FINNIFTY19200 PE 07-NOV</t>
  </si>
  <si>
    <t>OFSS NOV FUT</t>
  </si>
  <si>
    <t>4023-4075</t>
  </si>
  <si>
    <t>EXIDEIND NOV FUT</t>
  </si>
  <si>
    <t>260-263</t>
  </si>
  <si>
    <t>TATAMOTORS 650 CE 30-NOV</t>
  </si>
  <si>
    <t>TATAMOTORS 680 CE 30-NOV</t>
  </si>
  <si>
    <t>MULTIPLIER SHARE &amp; STOCK ADVISORS PRIVATE LIMITED</t>
  </si>
  <si>
    <t>Profit of Rs.6.25/-</t>
  </si>
  <si>
    <t>Profit of Rs.5.5/-</t>
  </si>
  <si>
    <t>Profit of Rs.3.25/-</t>
  </si>
  <si>
    <t>Profit of Rs.1.5/-</t>
  </si>
  <si>
    <t>Profit of Rs.16.5/-</t>
  </si>
  <si>
    <t>ADORWELD</t>
  </si>
  <si>
    <t>COALINDIA NOV FUT</t>
  </si>
  <si>
    <t>320-325</t>
  </si>
  <si>
    <t>COFORGE NOV FUT</t>
  </si>
  <si>
    <t>5190-5260</t>
  </si>
  <si>
    <t>88-94</t>
  </si>
  <si>
    <t>375-400</t>
  </si>
  <si>
    <t>181.5-189.5</t>
  </si>
  <si>
    <t>204-214</t>
  </si>
  <si>
    <t>FINNIFTY 19500 PE 07-NOV</t>
  </si>
  <si>
    <t>Profit of Rs.10/-</t>
  </si>
  <si>
    <t>FINNIFTY 19500 CE 07-NOV</t>
  </si>
  <si>
    <t>45-65</t>
  </si>
  <si>
    <t>Profit of Rs.15.5/-</t>
  </si>
  <si>
    <t>BAJFINANCE NOV FUT</t>
  </si>
  <si>
    <t>7689-7773</t>
  </si>
  <si>
    <t>Loss of Rs 80/-</t>
  </si>
  <si>
    <t>BANKNIFTY 43800 CE 15-NOV</t>
  </si>
  <si>
    <t>BANKNIFTY 43800 CE 08-NOV</t>
  </si>
  <si>
    <t>Profit of Rs.38.5/-</t>
  </si>
  <si>
    <t>Profit of Rs.26.5/-</t>
  </si>
  <si>
    <t>FINNIFTY 19550 CE 13-NOV</t>
  </si>
  <si>
    <t>120-150</t>
  </si>
  <si>
    <t>GRANULES NOV FUT</t>
  </si>
  <si>
    <t>366-371</t>
  </si>
  <si>
    <t>107.50-112.50</t>
  </si>
  <si>
    <t>119-125</t>
  </si>
  <si>
    <t>Profit of Rs.65/-</t>
  </si>
  <si>
    <t>NIFTY 19550 CE 16-NOV</t>
  </si>
  <si>
    <t>NIFTY 19550 CE 09-NOV</t>
  </si>
  <si>
    <t>Profit of Rs.6/-</t>
  </si>
  <si>
    <t>CUMMINSIND NOV FUT</t>
  </si>
  <si>
    <t>1790-1825</t>
  </si>
  <si>
    <t>LUPIN NOV FUT</t>
  </si>
  <si>
    <t>1231-1244</t>
  </si>
  <si>
    <t>PETRONET NOV FUT</t>
  </si>
  <si>
    <t>198-194</t>
  </si>
  <si>
    <t>Loss of Rs.50/-</t>
  </si>
  <si>
    <t>Profit of Rs.7.5/-</t>
  </si>
  <si>
    <t>NIFTY NOV FUT</t>
  </si>
  <si>
    <t>19550-19650</t>
  </si>
  <si>
    <t>Profit of Rs.50/-</t>
  </si>
  <si>
    <t>Loss of Rs.12/-</t>
  </si>
  <si>
    <t>Loss of Rs.70/-</t>
  </si>
  <si>
    <t>HDFCLIFE NOV FUT</t>
  </si>
  <si>
    <t>632-642</t>
  </si>
  <si>
    <t>50-70</t>
  </si>
  <si>
    <t>SIEMENS NOV FUT</t>
  </si>
  <si>
    <t>3451-3489</t>
  </si>
  <si>
    <t>BANKNIFTY 43800 PE 15-NOV</t>
  </si>
  <si>
    <t>BANKNIFTY 44100 CE 15-NOV</t>
  </si>
  <si>
    <t>624.2-644.2</t>
  </si>
  <si>
    <t>Accu &lt;&gt;</t>
  </si>
  <si>
    <t>3441-3541</t>
  </si>
  <si>
    <t>LIBAS</t>
  </si>
  <si>
    <t>Libas Consu Products Ltd</t>
  </si>
  <si>
    <t>JAI VINAYAK SECURITIES</t>
  </si>
  <si>
    <t>QE SECURITIES LLP</t>
  </si>
  <si>
    <t>HRTI PRIVATE LIMITED</t>
  </si>
  <si>
    <t>YUGA STOCKS AND COMMODITIES PRIVATE LIMITED  .</t>
  </si>
  <si>
    <t>Profit of Rs.3/-</t>
  </si>
  <si>
    <t>Profit of Rs.15/-</t>
  </si>
  <si>
    <t>Profit of Rs.26/-</t>
  </si>
  <si>
    <t>Loss of Rs.11.5/-</t>
  </si>
  <si>
    <t>Profit of Rs.29/-</t>
  </si>
  <si>
    <t>Profit of Rs.9.5/-</t>
  </si>
  <si>
    <t>4093-4145</t>
  </si>
  <si>
    <t>BANKNIFTY 44300 CE 15-NOV</t>
  </si>
  <si>
    <t>72-120</t>
  </si>
  <si>
    <t>Loss of Rs.36/-</t>
  </si>
  <si>
    <t>FINNIFTY 19750 CE 21-NOV</t>
  </si>
  <si>
    <t>145-180</t>
  </si>
  <si>
    <t>3435-3445</t>
  </si>
  <si>
    <t>Profit of Rs.90/-</t>
  </si>
  <si>
    <t>ABB NOV FUT</t>
  </si>
  <si>
    <t>4349-4433</t>
  </si>
  <si>
    <t>Loss of Rs.39/-</t>
  </si>
  <si>
    <t>NIFTY 19700 PE 16-NOV</t>
  </si>
  <si>
    <t>DIXON 5350 CE 30-NOV</t>
  </si>
  <si>
    <t>DIXON 5500 CE 30-NOV</t>
  </si>
  <si>
    <t>NAUKRI NOV FUT</t>
  </si>
  <si>
    <t>POWERGRID NOV FUT</t>
  </si>
  <si>
    <t>40-60</t>
  </si>
  <si>
    <t>Loss of Rs.22.5/-</t>
  </si>
  <si>
    <t>Profit of Rs22./-</t>
  </si>
  <si>
    <t>Profit of Rs.24.5/-</t>
  </si>
  <si>
    <t>4805-4875</t>
  </si>
  <si>
    <t>211-214</t>
  </si>
  <si>
    <t>KARVA AUTOMART LIMITED</t>
  </si>
  <si>
    <t>TCS 3500 CE 30-NOV</t>
  </si>
  <si>
    <t>TCS 3600 CE 30-NOV</t>
  </si>
  <si>
    <t>42-44</t>
  </si>
  <si>
    <t>14-16</t>
  </si>
  <si>
    <t>DIXON NOV FUT</t>
  </si>
  <si>
    <t>DIXON 5600 CE 30-NOV</t>
  </si>
  <si>
    <t>5525-5630</t>
  </si>
  <si>
    <t>Profit of Rs.57.5/-</t>
  </si>
  <si>
    <t>169-174</t>
  </si>
  <si>
    <t>185-195</t>
  </si>
  <si>
    <t>Profit of Rs.2.5/-</t>
  </si>
  <si>
    <t>450-470</t>
  </si>
  <si>
    <t>402.5-422.5</t>
  </si>
  <si>
    <t>METROPOLIS NOV FUT</t>
  </si>
  <si>
    <t>1664-1690</t>
  </si>
  <si>
    <t>SBLI</t>
  </si>
  <si>
    <t>SICALLOG</t>
  </si>
  <si>
    <t>JAINAM BROKING LIMITED</t>
  </si>
  <si>
    <t>MANSI SHARE AND STOCK ADVISORS PVT LTD</t>
  </si>
  <si>
    <t>Sical Logistics Limited</t>
  </si>
  <si>
    <t>URJA</t>
  </si>
  <si>
    <t>Urja Global Limited</t>
  </si>
  <si>
    <t>WILLAMAGOR</t>
  </si>
  <si>
    <t>Williamson Magor &amp; Co</t>
  </si>
  <si>
    <t>Profit of Rs.62.5/-</t>
  </si>
  <si>
    <t>Profit of Rs.74/-</t>
  </si>
  <si>
    <t>Profit of Rs.500/-</t>
  </si>
  <si>
    <t>4900-4970</t>
  </si>
  <si>
    <t>NTPC NOV FUT</t>
  </si>
  <si>
    <t>256-259</t>
  </si>
  <si>
    <t>DIXON 5650 CE 30-NOV</t>
  </si>
  <si>
    <t>105-109</t>
  </si>
  <si>
    <t>55-59</t>
  </si>
  <si>
    <t>35.9-37</t>
  </si>
  <si>
    <t>40-42</t>
  </si>
  <si>
    <t>159-164</t>
  </si>
  <si>
    <t>174-185</t>
  </si>
  <si>
    <t>FINNIFTY 19600 CE 21-NOV</t>
  </si>
  <si>
    <t>FINNIFTY 19450 PE 21-NOV</t>
  </si>
  <si>
    <t>ALSTONE</t>
  </si>
  <si>
    <t>VICTORY SOFTWARE PRIVATE LIMITED</t>
  </si>
  <si>
    <t>BESTEAST</t>
  </si>
  <si>
    <t>GCM COMMODITY AND DERIVATIVES LIMITED</t>
  </si>
  <si>
    <t>RABIYA BASARI YUNUS KHAKHANDKI</t>
  </si>
  <si>
    <t>DIAMONDYD</t>
  </si>
  <si>
    <t>GARNETINT</t>
  </si>
  <si>
    <t>INDRA GAGGAR</t>
  </si>
  <si>
    <t>MANGAL SAVITRI BIZCON PRIVATE LIMITED</t>
  </si>
  <si>
    <t>QUASAR</t>
  </si>
  <si>
    <t>SKSE SECURITIES LIMITED CORP CM/TM PROP A/C</t>
  </si>
  <si>
    <t>SHARPINV</t>
  </si>
  <si>
    <t>TOKYOPLAST</t>
  </si>
  <si>
    <t>LIESHA CORPORATION PRIVATE LIMITED .</t>
  </si>
  <si>
    <t>VIKASLIFE</t>
  </si>
  <si>
    <t>ANKITA VISHAL SHAH</t>
  </si>
  <si>
    <t>BTML</t>
  </si>
  <si>
    <t>Bodhi Tree Multimedia Ltd</t>
  </si>
  <si>
    <t>Prataap Snacks Limited</t>
  </si>
  <si>
    <t>HEADSUP</t>
  </si>
  <si>
    <t>Heads UP Ventures Limited</t>
  </si>
  <si>
    <t>NIKHIL RAJESH SINGH</t>
  </si>
  <si>
    <t>PIYUSH MAKHIJANI</t>
  </si>
  <si>
    <t>PRRSAAR COMMODITIES PVT LTD</t>
  </si>
  <si>
    <t>NECCLTD</t>
  </si>
  <si>
    <t>North East Carry Corp Ltd</t>
  </si>
  <si>
    <t>PENIND</t>
  </si>
  <si>
    <t>SUNREST</t>
  </si>
  <si>
    <t>Sunrest Lifescience Ltd</t>
  </si>
  <si>
    <t>Tata Inv. Corpn Ltd.</t>
  </si>
  <si>
    <t>Tokyo Plast Intl Ltd</t>
  </si>
  <si>
    <t>KABRA KAILASH</t>
  </si>
  <si>
    <t>VEENA RAJESH SHAH</t>
  </si>
  <si>
    <t>Vikas Lifecare Limited</t>
  </si>
  <si>
    <t>PATEL MANIBHAI BHAGABHAI</t>
  </si>
  <si>
    <t>Profit of Rs.14.5/-</t>
  </si>
  <si>
    <t>AHLUCONT</t>
  </si>
  <si>
    <t>800-815</t>
  </si>
  <si>
    <t>Profit of Rs.22.5/-</t>
  </si>
  <si>
    <t>4340-4350</t>
  </si>
  <si>
    <t>4429-4513</t>
  </si>
  <si>
    <t>Loss of Rs.3.5/-</t>
  </si>
  <si>
    <t>FINNIFTY 19600 PE 21-NOV</t>
  </si>
  <si>
    <t>30-40</t>
  </si>
  <si>
    <t>Loss of Rs.12.5/-</t>
  </si>
  <si>
    <t>ABCGAS</t>
  </si>
  <si>
    <t>HEMEN JOSHI HUF</t>
  </si>
  <si>
    <t>AERPACE</t>
  </si>
  <si>
    <t>SHITANSHU BIPIN VORA</t>
  </si>
  <si>
    <t>AKM</t>
  </si>
  <si>
    <t>RINKUBEN VAGHELA</t>
  </si>
  <si>
    <t>BANKE TRADELINK PRIVATE LIMITED</t>
  </si>
  <si>
    <t>MONEYSTAR TRADELINK PRIVATE LIMITED</t>
  </si>
  <si>
    <t>ALAN SCOTT</t>
  </si>
  <si>
    <t>SANJANAGOVINDSHOREWALA</t>
  </si>
  <si>
    <t>STOCK VERTEX VENTURES</t>
  </si>
  <si>
    <t>YUGA STOCKS AND COMMODITIES PRIVATE LIMITED .</t>
  </si>
  <si>
    <t>NANDI MERCANTILES PVT LTD</t>
  </si>
  <si>
    <t>BILLWIN</t>
  </si>
  <si>
    <t>SAGAR SSANDIP SHAH</t>
  </si>
  <si>
    <t>CRESSAN</t>
  </si>
  <si>
    <t>SATYANARAYAN JAGANNATH KABRA</t>
  </si>
  <si>
    <t>PARAG COMMOSALES</t>
  </si>
  <si>
    <t>DHAMPURE</t>
  </si>
  <si>
    <t>KAILASHBEN ASHOKKUMAR PATEL</t>
  </si>
  <si>
    <t>GREEN PEAKS ENTERPRISES LLP</t>
  </si>
  <si>
    <t>DPL</t>
  </si>
  <si>
    <t>DIPNA KEYUR SHAH</t>
  </si>
  <si>
    <t>ENBETRD</t>
  </si>
  <si>
    <t>NEHA MEHUL GALA</t>
  </si>
  <si>
    <t>GOYALASS</t>
  </si>
  <si>
    <t>VANDANATIWARI</t>
  </si>
  <si>
    <t>KCLINFRA</t>
  </si>
  <si>
    <t>SAVITA GULATI</t>
  </si>
  <si>
    <t>KKSHL</t>
  </si>
  <si>
    <t>LATIN MANHARLAL SECURITIES PVT LTD</t>
  </si>
  <si>
    <t>MESON</t>
  </si>
  <si>
    <t>SUMIT SHARDA</t>
  </si>
  <si>
    <t>ORIENTTR</t>
  </si>
  <si>
    <t>JASVINDER SINGH</t>
  </si>
  <si>
    <t>OMLATA GOYAL</t>
  </si>
  <si>
    <t>PREETI BHAUKA</t>
  </si>
  <si>
    <t>SUBHASH KUMAR</t>
  </si>
  <si>
    <t>PREETI TAILOR</t>
  </si>
  <si>
    <t>CHANDRIMA MERCANTILES LIMITED</t>
  </si>
  <si>
    <t>JAGDISHBHAI CHHANABHAI VAGHELA</t>
  </si>
  <si>
    <t>RAJNISH</t>
  </si>
  <si>
    <t>RASHI AGRAWAL</t>
  </si>
  <si>
    <t>KAMLA MULTITRADE LLP</t>
  </si>
  <si>
    <t>NAVNEET KAUR</t>
  </si>
  <si>
    <t>KOKILABEN SARDARJI THAKOR</t>
  </si>
  <si>
    <t>BHIKHUBHAI HUSENBHAI RAUMA</t>
  </si>
  <si>
    <t>SHITALBEN SUNIL PATNI</t>
  </si>
  <si>
    <t>MADINABANU ADAMBHAI RAUMA</t>
  </si>
  <si>
    <t>SEACOAST</t>
  </si>
  <si>
    <t>SHELTER</t>
  </si>
  <si>
    <t>SHILGRAVQ</t>
  </si>
  <si>
    <t>KRUTI SEVANTI DOSHI</t>
  </si>
  <si>
    <t>TRANSFRE</t>
  </si>
  <si>
    <t>SHAH DIPAK KANAYALAL</t>
  </si>
  <si>
    <t>UNISTRMU</t>
  </si>
  <si>
    <t>MEHULKUMAR MUKUNDRAI MEHTA</t>
  </si>
  <si>
    <t>VPL</t>
  </si>
  <si>
    <t>ELANKUMARANPERIAKARUPPAN</t>
  </si>
  <si>
    <t>AGRITECH</t>
  </si>
  <si>
    <t>Agri-Tech (India) Limited</t>
  </si>
  <si>
    <t>SILVER LINE VENTURES PRIVATE LIMITED</t>
  </si>
  <si>
    <t>ALKALI</t>
  </si>
  <si>
    <t>Alkali Metals Limited</t>
  </si>
  <si>
    <t>SANDEEP PRAKASHCHANDRA JAIN (HUF)</t>
  </si>
  <si>
    <t>BASILIC</t>
  </si>
  <si>
    <t>Basilic Fly Studio Ltd</t>
  </si>
  <si>
    <t>SUMICKSHA BANSAL</t>
  </si>
  <si>
    <t>BEML Limited</t>
  </si>
  <si>
    <t>BGRENERGY</t>
  </si>
  <si>
    <t>BGR Energy Systems Ltd</t>
  </si>
  <si>
    <t>YOGESH KUMAR SHARMA</t>
  </si>
  <si>
    <t>CAPACITE</t>
  </si>
  <si>
    <t>Capacite Infraproject Ltd</t>
  </si>
  <si>
    <t>CREST</t>
  </si>
  <si>
    <t>Crest Ventures Limited</t>
  </si>
  <si>
    <t>ELM PARK FUND LIMITED</t>
  </si>
  <si>
    <t>DCXINDIA</t>
  </si>
  <si>
    <t>DCX Systems Limited</t>
  </si>
  <si>
    <t>DIGIKORE</t>
  </si>
  <si>
    <t>Digikore Studios Limited</t>
  </si>
  <si>
    <t>KHANDELA SECURITIES PRIVATE LIMITED</t>
  </si>
  <si>
    <t>DVL</t>
  </si>
  <si>
    <t>Dhunseri Petrochem Limite</t>
  </si>
  <si>
    <t>ESSENTIA</t>
  </si>
  <si>
    <t>Integra Essentia Limited</t>
  </si>
  <si>
    <t>DREAM ACHIEVER CONSULTANCY SERVICES PRIVATE LIMITED</t>
  </si>
  <si>
    <t>Fiem Industries Limited</t>
  </si>
  <si>
    <t>DIVYA MAHESH VAGHELA</t>
  </si>
  <si>
    <t>GSTL</t>
  </si>
  <si>
    <t>Globesecure Techno Ltd</t>
  </si>
  <si>
    <t>BRONZE SECURITIES PVT LTD</t>
  </si>
  <si>
    <t>MITTAL RIMPY</t>
  </si>
  <si>
    <t>Latent View Analytics Ltd</t>
  </si>
  <si>
    <t>LINCOLN</t>
  </si>
  <si>
    <t>Lincoln Pharma Ltd</t>
  </si>
  <si>
    <t>MARSHALL</t>
  </si>
  <si>
    <t>Marshall Machines Ltd</t>
  </si>
  <si>
    <t>MKPL</t>
  </si>
  <si>
    <t>M K Proteins Limited</t>
  </si>
  <si>
    <t>ZEEL SANJAY SONI</t>
  </si>
  <si>
    <t>PEARLPOLY</t>
  </si>
  <si>
    <t>Pearl Polymers Ltd</t>
  </si>
  <si>
    <t>PLAZACABLE</t>
  </si>
  <si>
    <t>Plaza Wires Limited</t>
  </si>
  <si>
    <t>Rallis India Ltd.</t>
  </si>
  <si>
    <t>CRONY VYAPAR PVT LTD</t>
  </si>
  <si>
    <t>RICOAUTO</t>
  </si>
  <si>
    <t>Rico Auto Industries Ltd</t>
  </si>
  <si>
    <t>RPOWER</t>
  </si>
  <si>
    <t>Reliance Power Limited</t>
  </si>
  <si>
    <t>SECURCRED</t>
  </si>
  <si>
    <t>SecUR Credentials Limited</t>
  </si>
  <si>
    <t>L7 HITECH PRIVATE LIMITED</t>
  </si>
  <si>
    <t>SETU SECURITIES PVT LTD</t>
  </si>
  <si>
    <t>SIGNATURE</t>
  </si>
  <si>
    <t>Signatureglobal India Ltd</t>
  </si>
  <si>
    <t>NOMURA INDIA INVESTMENT FUND MOTHER FUND</t>
  </si>
  <si>
    <t>TALBROAUTO</t>
  </si>
  <si>
    <t>Talbros Automotive Compon</t>
  </si>
  <si>
    <t>TITAGARH</t>
  </si>
  <si>
    <t>TITAGARH RAIL SYSTEMS LTD</t>
  </si>
  <si>
    <t>TRACXN</t>
  </si>
  <si>
    <t>Tracxn Technologies Ltd</t>
  </si>
  <si>
    <t>VERTEXPLUS</t>
  </si>
  <si>
    <t>Vertexplus Technologies L</t>
  </si>
  <si>
    <t>MIHIR JAIN</t>
  </si>
  <si>
    <t>VISHNUINFR</t>
  </si>
  <si>
    <t>Vishnusurya Proj N Infr L</t>
  </si>
  <si>
    <t>AUTHUM INVESTMENT &amp; INFRASTRUCTURE LIMITED</t>
  </si>
  <si>
    <t>HYPNOS FUND LIMITED .</t>
  </si>
  <si>
    <t>GAYAHWS</t>
  </si>
  <si>
    <t>Gayatri Highways Limited</t>
  </si>
  <si>
    <t>MANISH VIDYASAGAR</t>
  </si>
  <si>
    <t>MAYADEVI K KABRA</t>
  </si>
  <si>
    <t>JAIPURKURT</t>
  </si>
  <si>
    <t>Nandani Creation Limited</t>
  </si>
  <si>
    <t>COMPANY SHIVAAY TRADING</t>
  </si>
  <si>
    <t>KDL</t>
  </si>
  <si>
    <t>Kore Digital Limited</t>
  </si>
  <si>
    <t>BALAJI NIKETAN PVT LTD</t>
  </si>
  <si>
    <t>PRITIKAUTO</t>
  </si>
  <si>
    <t>Pritika Auto Indus Ltd</t>
  </si>
  <si>
    <t>RANBIR SINGH SEEHRA</t>
  </si>
  <si>
    <t>BINABEN ANILKUMAR SONI</t>
  </si>
  <si>
    <t>ASTORNE CAPITAL VCC ARVEN</t>
  </si>
  <si>
    <t>PUSHPA PRAVIN SHAH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</si>
</sst>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rgb="FF92D050"/>
        <bgColor rgb="FF99CC00"/>
      </patternFill>
    </fill>
  </fills>
  <borders count="5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92">
    <xf numFmtId="0" fontId="0" fillId="0" borderId="0"/>
    <xf numFmtId="0" fontId="3" fillId="0" borderId="23"/>
    <xf numFmtId="0" fontId="3" fillId="0" borderId="23"/>
    <xf numFmtId="0" fontId="40" fillId="0" borderId="32" applyNumberFormat="0" applyFill="0" applyAlignment="0" applyProtection="0"/>
    <xf numFmtId="0" fontId="41" fillId="0" borderId="33" applyNumberFormat="0" applyFill="0" applyAlignment="0" applyProtection="0"/>
    <xf numFmtId="0" fontId="42" fillId="0" borderId="34" applyNumberFormat="0" applyFill="0" applyAlignment="0" applyProtection="0"/>
    <xf numFmtId="0" fontId="46" fillId="16" borderId="35" applyNumberFormat="0" applyAlignment="0" applyProtection="0"/>
    <xf numFmtId="0" fontId="47" fillId="17" borderId="36" applyNumberFormat="0" applyAlignment="0" applyProtection="0"/>
    <xf numFmtId="0" fontId="48" fillId="17" borderId="35" applyNumberFormat="0" applyAlignment="0" applyProtection="0"/>
    <xf numFmtId="0" fontId="49" fillId="0" borderId="37" applyNumberFormat="0" applyFill="0" applyAlignment="0" applyProtection="0"/>
    <xf numFmtId="0" fontId="50" fillId="18" borderId="38" applyNumberFormat="0" applyAlignment="0" applyProtection="0"/>
    <xf numFmtId="0" fontId="53" fillId="0" borderId="40" applyNumberFormat="0" applyFill="0" applyAlignment="0" applyProtection="0"/>
    <xf numFmtId="0" fontId="2" fillId="0" borderId="23"/>
    <xf numFmtId="0" fontId="2" fillId="21" borderId="23" applyNumberFormat="0" applyBorder="0" applyAlignment="0" applyProtection="0"/>
    <xf numFmtId="0" fontId="2" fillId="25" borderId="23" applyNumberFormat="0" applyBorder="0" applyAlignment="0" applyProtection="0"/>
    <xf numFmtId="0" fontId="2" fillId="29" borderId="23" applyNumberFormat="0" applyBorder="0" applyAlignment="0" applyProtection="0"/>
    <xf numFmtId="0" fontId="2" fillId="33" borderId="23" applyNumberFormat="0" applyBorder="0" applyAlignment="0" applyProtection="0"/>
    <xf numFmtId="0" fontId="2" fillId="37" borderId="23" applyNumberFormat="0" applyBorder="0" applyAlignment="0" applyProtection="0"/>
    <xf numFmtId="0" fontId="2" fillId="41" borderId="23" applyNumberFormat="0" applyBorder="0" applyAlignment="0" applyProtection="0"/>
    <xf numFmtId="0" fontId="2" fillId="22" borderId="23" applyNumberFormat="0" applyBorder="0" applyAlignment="0" applyProtection="0"/>
    <xf numFmtId="0" fontId="2" fillId="26" borderId="23" applyNumberFormat="0" applyBorder="0" applyAlignment="0" applyProtection="0"/>
    <xf numFmtId="0" fontId="2" fillId="30" borderId="23" applyNumberFormat="0" applyBorder="0" applyAlignment="0" applyProtection="0"/>
    <xf numFmtId="0" fontId="2" fillId="34" borderId="23" applyNumberFormat="0" applyBorder="0" applyAlignment="0" applyProtection="0"/>
    <xf numFmtId="0" fontId="2" fillId="38" borderId="23" applyNumberFormat="0" applyBorder="0" applyAlignment="0" applyProtection="0"/>
    <xf numFmtId="0" fontId="2" fillId="42" borderId="23" applyNumberFormat="0" applyBorder="0" applyAlignment="0" applyProtection="0"/>
    <xf numFmtId="0" fontId="54" fillId="23" borderId="23" applyNumberFormat="0" applyBorder="0" applyAlignment="0" applyProtection="0"/>
    <xf numFmtId="0" fontId="54" fillId="27" borderId="23" applyNumberFormat="0" applyBorder="0" applyAlignment="0" applyProtection="0"/>
    <xf numFmtId="0" fontId="54" fillId="31" borderId="23" applyNumberFormat="0" applyBorder="0" applyAlignment="0" applyProtection="0"/>
    <xf numFmtId="0" fontId="54" fillId="35" borderId="23" applyNumberFormat="0" applyBorder="0" applyAlignment="0" applyProtection="0"/>
    <xf numFmtId="0" fontId="54" fillId="39" borderId="23" applyNumberFormat="0" applyBorder="0" applyAlignment="0" applyProtection="0"/>
    <xf numFmtId="0" fontId="54" fillId="43" borderId="23" applyNumberFormat="0" applyBorder="0" applyAlignment="0" applyProtection="0"/>
    <xf numFmtId="0" fontId="54" fillId="20" borderId="23" applyNumberFormat="0" applyBorder="0" applyAlignment="0" applyProtection="0"/>
    <xf numFmtId="0" fontId="54" fillId="24" borderId="23" applyNumberFormat="0" applyBorder="0" applyAlignment="0" applyProtection="0"/>
    <xf numFmtId="0" fontId="54" fillId="28" borderId="23" applyNumberFormat="0" applyBorder="0" applyAlignment="0" applyProtection="0"/>
    <xf numFmtId="0" fontId="54" fillId="32" borderId="23" applyNumberFormat="0" applyBorder="0" applyAlignment="0" applyProtection="0"/>
    <xf numFmtId="0" fontId="54" fillId="36" borderId="23" applyNumberFormat="0" applyBorder="0" applyAlignment="0" applyProtection="0"/>
    <xf numFmtId="0" fontId="54" fillId="40" borderId="23" applyNumberFormat="0" applyBorder="0" applyAlignment="0" applyProtection="0"/>
    <xf numFmtId="0" fontId="44" fillId="14" borderId="23" applyNumberFormat="0" applyBorder="0" applyAlignment="0" applyProtection="0"/>
    <xf numFmtId="0" fontId="52" fillId="0" borderId="23" applyNumberFormat="0" applyFill="0" applyBorder="0" applyAlignment="0" applyProtection="0"/>
    <xf numFmtId="0" fontId="43" fillId="13" borderId="23" applyNumberFormat="0" applyBorder="0" applyAlignment="0" applyProtection="0"/>
    <xf numFmtId="0" fontId="42" fillId="0" borderId="23" applyNumberFormat="0" applyFill="0" applyBorder="0" applyAlignment="0" applyProtection="0"/>
    <xf numFmtId="0" fontId="55" fillId="0" borderId="23" applyNumberFormat="0" applyFill="0" applyBorder="0" applyAlignment="0" applyProtection="0">
      <alignment vertical="top"/>
      <protection locked="0"/>
    </xf>
    <xf numFmtId="0" fontId="56" fillId="15" borderId="23" applyNumberFormat="0" applyBorder="0" applyAlignment="0" applyProtection="0"/>
    <xf numFmtId="0" fontId="3" fillId="0" borderId="23"/>
    <xf numFmtId="0" fontId="3" fillId="0" borderId="23"/>
    <xf numFmtId="0" fontId="2" fillId="19" borderId="39" applyNumberFormat="0" applyFont="0" applyAlignment="0" applyProtection="0"/>
    <xf numFmtId="9" fontId="2" fillId="0" borderId="23" applyFont="0" applyFill="0" applyBorder="0" applyAlignment="0" applyProtection="0"/>
    <xf numFmtId="0" fontId="57" fillId="0" borderId="23" applyNumberFormat="0" applyFill="0" applyBorder="0" applyAlignment="0" applyProtection="0"/>
    <xf numFmtId="0" fontId="51" fillId="0" borderId="23" applyNumberFormat="0" applyFill="0" applyBorder="0" applyAlignment="0" applyProtection="0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2" fillId="19" borderId="39" applyNumberFormat="0" applyFont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9" fillId="0" borderId="23" applyNumberFormat="0" applyFill="0" applyBorder="0" applyAlignment="0" applyProtection="0"/>
    <xf numFmtId="0" fontId="45" fillId="15" borderId="23" applyNumberFormat="0" applyBorder="0" applyAlignment="0" applyProtection="0"/>
    <xf numFmtId="0" fontId="2" fillId="23" borderId="23" applyNumberFormat="0" applyBorder="0" applyAlignment="0" applyProtection="0"/>
    <xf numFmtId="0" fontId="2" fillId="27" borderId="23" applyNumberFormat="0" applyBorder="0" applyAlignment="0" applyProtection="0"/>
    <xf numFmtId="0" fontId="2" fillId="31" borderId="23" applyNumberFormat="0" applyBorder="0" applyAlignment="0" applyProtection="0"/>
    <xf numFmtId="0" fontId="2" fillId="35" borderId="23" applyNumberFormat="0" applyBorder="0" applyAlignment="0" applyProtection="0"/>
    <xf numFmtId="0" fontId="2" fillId="39" borderId="23" applyNumberFormat="0" applyBorder="0" applyAlignment="0" applyProtection="0"/>
    <xf numFmtId="0" fontId="2" fillId="43" borderId="23" applyNumberFormat="0" applyBorder="0" applyAlignment="0" applyProtection="0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58" fillId="0" borderId="23"/>
  </cellStyleXfs>
  <cellXfs count="465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9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8" xfId="0" applyNumberFormat="1" applyFont="1" applyFill="1" applyBorder="1" applyAlignment="1">
      <alignment horizontal="center"/>
    </xf>
    <xf numFmtId="2" fontId="6" fillId="4" borderId="18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5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4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7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36" fillId="0" borderId="2" xfId="0" applyFont="1" applyBorder="1"/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166" fontId="37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1" fillId="2" borderId="25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7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8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7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7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7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 vertical="center" wrapText="1"/>
    </xf>
    <xf numFmtId="167" fontId="3" fillId="2" borderId="3" xfId="0" applyNumberFormat="1" applyFont="1" applyFill="1" applyBorder="1" applyAlignment="1">
      <alignment horizontal="center" vertical="center"/>
    </xf>
    <xf numFmtId="167" fontId="3" fillId="2" borderId="3" xfId="0" applyNumberFormat="1" applyFont="1" applyFill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2" fontId="3" fillId="0" borderId="28" xfId="0" applyNumberFormat="1" applyFont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167" fontId="3" fillId="2" borderId="2" xfId="0" applyNumberFormat="1" applyFont="1" applyFill="1" applyBorder="1" applyAlignment="1">
      <alignment horizontal="left"/>
    </xf>
    <xf numFmtId="2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2" fontId="3" fillId="2" borderId="29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165" fontId="36" fillId="0" borderId="30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2" fontId="37" fillId="0" borderId="30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5" fontId="3" fillId="0" borderId="30" xfId="0" applyNumberFormat="1" applyFont="1" applyBorder="1" applyAlignment="1">
      <alignment horizontal="center" vertical="center"/>
    </xf>
    <xf numFmtId="43" fontId="36" fillId="0" borderId="30" xfId="0" applyNumberFormat="1" applyFont="1" applyBorder="1" applyAlignment="1">
      <alignment horizontal="center" vertical="top"/>
    </xf>
    <xf numFmtId="10" fontId="37" fillId="0" borderId="30" xfId="0" applyNumberFormat="1" applyFont="1" applyBorder="1" applyAlignment="1">
      <alignment horizontal="center" vertical="center" wrapText="1"/>
    </xf>
    <xf numFmtId="16" fontId="37" fillId="0" borderId="30" xfId="0" applyNumberFormat="1" applyFont="1" applyBorder="1" applyAlignment="1">
      <alignment horizontal="center" vertical="center"/>
    </xf>
    <xf numFmtId="0" fontId="36" fillId="0" borderId="30" xfId="0" applyFont="1" applyBorder="1" applyAlignment="1">
      <alignment horizontal="left"/>
    </xf>
    <xf numFmtId="0" fontId="6" fillId="4" borderId="24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wrapText="1"/>
    </xf>
    <xf numFmtId="0" fontId="6" fillId="4" borderId="30" xfId="0" applyFont="1" applyFill="1" applyBorder="1" applyAlignment="1">
      <alignment horizontal="center" vertical="center" wrapText="1"/>
    </xf>
    <xf numFmtId="0" fontId="36" fillId="12" borderId="30" xfId="0" applyFont="1" applyFill="1" applyBorder="1" applyAlignment="1">
      <alignment horizontal="center" vertical="center"/>
    </xf>
    <xf numFmtId="0" fontId="37" fillId="12" borderId="30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166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vertical="top"/>
    </xf>
    <xf numFmtId="2" fontId="29" fillId="2" borderId="23" xfId="0" applyNumberFormat="1" applyFont="1" applyFill="1" applyBorder="1" applyAlignment="1">
      <alignment horizontal="center" vertical="center" wrapText="1"/>
    </xf>
    <xf numFmtId="164" fontId="29" fillId="2" borderId="23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/>
    <xf numFmtId="2" fontId="36" fillId="11" borderId="2" xfId="0" applyNumberFormat="1" applyFont="1" applyFill="1" applyBorder="1" applyAlignment="1">
      <alignment horizontal="center" vertical="center"/>
    </xf>
    <xf numFmtId="0" fontId="3" fillId="0" borderId="24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30" xfId="1" applyFont="1" applyBorder="1"/>
    <xf numFmtId="2" fontId="6" fillId="0" borderId="30" xfId="1" applyNumberFormat="1" applyFont="1" applyBorder="1" applyAlignment="1">
      <alignment horizontal="right"/>
    </xf>
    <xf numFmtId="2" fontId="6" fillId="0" borderId="30" xfId="1" applyNumberFormat="1" applyFont="1" applyBorder="1"/>
    <xf numFmtId="10" fontId="6" fillId="0" borderId="30" xfId="46" applyNumberFormat="1" applyFont="1" applyBorder="1"/>
    <xf numFmtId="0" fontId="36" fillId="11" borderId="30" xfId="0" applyFont="1" applyFill="1" applyBorder="1"/>
    <xf numFmtId="10" fontId="37" fillId="0" borderId="19" xfId="0" applyNumberFormat="1" applyFont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/>
    </xf>
    <xf numFmtId="0" fontId="3" fillId="0" borderId="23" xfId="0" applyFont="1" applyBorder="1"/>
    <xf numFmtId="15" fontId="3" fillId="0" borderId="23" xfId="0" applyNumberFormat="1" applyFont="1" applyBorder="1"/>
    <xf numFmtId="2" fontId="3" fillId="0" borderId="23" xfId="0" applyNumberFormat="1" applyFont="1" applyBorder="1"/>
    <xf numFmtId="2" fontId="3" fillId="0" borderId="23" xfId="0" applyNumberFormat="1" applyFont="1" applyBorder="1" applyAlignment="1">
      <alignment horizontal="right"/>
    </xf>
    <xf numFmtId="0" fontId="14" fillId="0" borderId="23" xfId="0" applyFont="1" applyBorder="1"/>
    <xf numFmtId="10" fontId="14" fillId="2" borderId="23" xfId="0" applyNumberFormat="1" applyFont="1" applyFill="1" applyBorder="1" applyAlignment="1">
      <alignment horizontal="center"/>
    </xf>
    <xf numFmtId="0" fontId="3" fillId="0" borderId="30" xfId="0" applyFont="1" applyBorder="1"/>
    <xf numFmtId="0" fontId="3" fillId="0" borderId="23" xfId="0" applyFont="1" applyBorder="1" applyAlignment="1">
      <alignment horizontal="left"/>
    </xf>
    <xf numFmtId="0" fontId="15" fillId="0" borderId="30" xfId="0" applyFont="1" applyBorder="1"/>
    <xf numFmtId="2" fontId="3" fillId="0" borderId="30" xfId="0" applyNumberFormat="1" applyFont="1" applyBorder="1"/>
    <xf numFmtId="15" fontId="53" fillId="0" borderId="30" xfId="12" applyNumberFormat="1" applyFont="1" applyBorder="1"/>
    <xf numFmtId="2" fontId="3" fillId="0" borderId="30" xfId="1" applyNumberFormat="1" applyBorder="1"/>
    <xf numFmtId="15" fontId="1" fillId="0" borderId="30" xfId="12" applyNumberFormat="1" applyFont="1" applyBorder="1"/>
    <xf numFmtId="2" fontId="3" fillId="0" borderId="30" xfId="1" applyNumberFormat="1" applyBorder="1" applyAlignment="1">
      <alignment horizontal="right"/>
    </xf>
    <xf numFmtId="0" fontId="3" fillId="0" borderId="30" xfId="1" applyBorder="1"/>
    <xf numFmtId="10" fontId="3" fillId="0" borderId="30" xfId="46" applyNumberFormat="1" applyFont="1" applyBorder="1"/>
    <xf numFmtId="0" fontId="1" fillId="0" borderId="30" xfId="12" applyFont="1" applyBorder="1" applyAlignment="1">
      <alignment horizontal="left"/>
    </xf>
    <xf numFmtId="49" fontId="1" fillId="0" borderId="30" xfId="12" applyNumberFormat="1" applyFont="1" applyBorder="1"/>
    <xf numFmtId="0" fontId="1" fillId="0" borderId="30" xfId="12" applyFont="1" applyBorder="1"/>
    <xf numFmtId="0" fontId="3" fillId="0" borderId="30" xfId="0" applyFont="1" applyBorder="1" applyAlignment="1">
      <alignment horizontal="left"/>
    </xf>
    <xf numFmtId="0" fontId="0" fillId="0" borderId="30" xfId="0" applyBorder="1"/>
    <xf numFmtId="16" fontId="36" fillId="0" borderId="23" xfId="0" applyNumberFormat="1" applyFont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16" fontId="36" fillId="12" borderId="2" xfId="0" applyNumberFormat="1" applyFont="1" applyFill="1" applyBorder="1" applyAlignment="1">
      <alignment horizontal="center" vertical="center"/>
    </xf>
    <xf numFmtId="0" fontId="36" fillId="12" borderId="2" xfId="0" applyFont="1" applyFill="1" applyBorder="1"/>
    <xf numFmtId="0" fontId="36" fillId="44" borderId="2" xfId="0" applyFont="1" applyFill="1" applyBorder="1" applyAlignment="1">
      <alignment horizontal="center" vertical="center"/>
    </xf>
    <xf numFmtId="2" fontId="37" fillId="44" borderId="2" xfId="0" applyNumberFormat="1" applyFont="1" applyFill="1" applyBorder="1" applyAlignment="1">
      <alignment horizontal="center" vertical="center"/>
    </xf>
    <xf numFmtId="166" fontId="36" fillId="44" borderId="2" xfId="0" applyNumberFormat="1" applyFont="1" applyFill="1" applyBorder="1" applyAlignment="1">
      <alignment horizontal="center" vertical="center"/>
    </xf>
    <xf numFmtId="0" fontId="37" fillId="44" borderId="2" xfId="0" applyFont="1" applyFill="1" applyBorder="1" applyAlignment="1">
      <alignment horizontal="center" vertical="center"/>
    </xf>
    <xf numFmtId="0" fontId="36" fillId="0" borderId="30" xfId="0" applyFont="1" applyBorder="1"/>
    <xf numFmtId="0" fontId="36" fillId="0" borderId="41" xfId="0" applyFont="1" applyBorder="1" applyAlignment="1">
      <alignment horizontal="center" vertical="center"/>
    </xf>
    <xf numFmtId="16" fontId="36" fillId="0" borderId="2" xfId="0" applyNumberFormat="1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0" fontId="37" fillId="0" borderId="41" xfId="0" applyFont="1" applyBorder="1" applyAlignment="1">
      <alignment horizontal="center" vertical="center"/>
    </xf>
    <xf numFmtId="2" fontId="37" fillId="0" borderId="41" xfId="0" applyNumberFormat="1" applyFont="1" applyBorder="1" applyAlignment="1">
      <alignment horizontal="center" vertical="center"/>
    </xf>
    <xf numFmtId="10" fontId="37" fillId="0" borderId="41" xfId="0" applyNumberFormat="1" applyFont="1" applyBorder="1" applyAlignment="1">
      <alignment horizontal="center" vertical="center" wrapText="1"/>
    </xf>
    <xf numFmtId="16" fontId="37" fillId="0" borderId="41" xfId="0" applyNumberFormat="1" applyFont="1" applyBorder="1" applyAlignment="1">
      <alignment horizontal="center" vertical="center"/>
    </xf>
    <xf numFmtId="2" fontId="37" fillId="0" borderId="26" xfId="0" applyNumberFormat="1" applyFont="1" applyBorder="1" applyAlignment="1">
      <alignment horizontal="center" vertical="center"/>
    </xf>
    <xf numFmtId="0" fontId="3" fillId="12" borderId="30" xfId="0" applyFont="1" applyFill="1" applyBorder="1" applyAlignment="1">
      <alignment horizontal="center" vertical="center"/>
    </xf>
    <xf numFmtId="15" fontId="3" fillId="12" borderId="30" xfId="0" applyNumberFormat="1" applyFont="1" applyFill="1" applyBorder="1" applyAlignment="1">
      <alignment horizontal="center" vertical="center"/>
    </xf>
    <xf numFmtId="0" fontId="36" fillId="12" borderId="30" xfId="0" applyFont="1" applyFill="1" applyBorder="1" applyAlignment="1">
      <alignment horizontal="left"/>
    </xf>
    <xf numFmtId="43" fontId="36" fillId="12" borderId="30" xfId="0" applyNumberFormat="1" applyFont="1" applyFill="1" applyBorder="1" applyAlignment="1">
      <alignment horizontal="center" vertical="top"/>
    </xf>
    <xf numFmtId="2" fontId="37" fillId="12" borderId="30" xfId="0" applyNumberFormat="1" applyFont="1" applyFill="1" applyBorder="1" applyAlignment="1">
      <alignment horizontal="center" vertical="center"/>
    </xf>
    <xf numFmtId="16" fontId="36" fillId="11" borderId="30" xfId="0" applyNumberFormat="1" applyFont="1" applyFill="1" applyBorder="1" applyAlignment="1">
      <alignment horizontal="center" vertical="center"/>
    </xf>
    <xf numFmtId="0" fontId="36" fillId="12" borderId="19" xfId="0" applyFont="1" applyFill="1" applyBorder="1" applyAlignment="1">
      <alignment horizontal="center" vertical="center"/>
    </xf>
    <xf numFmtId="0" fontId="37" fillId="44" borderId="46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left" vertical="center" wrapText="1"/>
    </xf>
    <xf numFmtId="0" fontId="6" fillId="0" borderId="23" xfId="0" applyFont="1" applyBorder="1" applyAlignment="1">
      <alignment horizontal="center" vertical="center" wrapText="1"/>
    </xf>
    <xf numFmtId="0" fontId="36" fillId="11" borderId="31" xfId="0" applyFont="1" applyFill="1" applyBorder="1" applyAlignment="1">
      <alignment horizontal="center" vertical="center"/>
    </xf>
    <xf numFmtId="0" fontId="36" fillId="11" borderId="41" xfId="0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0" fontId="36" fillId="11" borderId="31" xfId="0" applyFont="1" applyFill="1" applyBorder="1"/>
    <xf numFmtId="0" fontId="36" fillId="44" borderId="30" xfId="0" applyFont="1" applyFill="1" applyBorder="1" applyAlignment="1">
      <alignment horizontal="center" vertical="center"/>
    </xf>
    <xf numFmtId="2" fontId="36" fillId="44" borderId="30" xfId="0" applyNumberFormat="1" applyFont="1" applyFill="1" applyBorder="1" applyAlignment="1">
      <alignment horizontal="center" vertical="center"/>
    </xf>
    <xf numFmtId="10" fontId="36" fillId="44" borderId="30" xfId="0" applyNumberFormat="1" applyFont="1" applyFill="1" applyBorder="1" applyAlignment="1">
      <alignment horizontal="center" vertical="center" wrapText="1"/>
    </xf>
    <xf numFmtId="16" fontId="36" fillId="44" borderId="30" xfId="0" applyNumberFormat="1" applyFont="1" applyFill="1" applyBorder="1" applyAlignment="1">
      <alignment horizontal="center" vertical="center"/>
    </xf>
    <xf numFmtId="0" fontId="36" fillId="12" borderId="41" xfId="0" applyFont="1" applyFill="1" applyBorder="1" applyAlignment="1">
      <alignment horizontal="center" vertical="center"/>
    </xf>
    <xf numFmtId="16" fontId="36" fillId="12" borderId="30" xfId="0" applyNumberFormat="1" applyFont="1" applyFill="1" applyBorder="1" applyAlignment="1">
      <alignment horizontal="center" vertical="center"/>
    </xf>
    <xf numFmtId="0" fontId="36" fillId="12" borderId="30" xfId="0" applyFont="1" applyFill="1" applyBorder="1"/>
    <xf numFmtId="0" fontId="37" fillId="44" borderId="26" xfId="0" applyFont="1" applyFill="1" applyBorder="1" applyAlignment="1">
      <alignment horizontal="center" vertical="center"/>
    </xf>
    <xf numFmtId="2" fontId="36" fillId="12" borderId="2" xfId="0" applyNumberFormat="1" applyFont="1" applyFill="1" applyBorder="1" applyAlignment="1">
      <alignment horizontal="center" vertical="center"/>
    </xf>
    <xf numFmtId="0" fontId="37" fillId="6" borderId="46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0" fontId="36" fillId="11" borderId="2" xfId="0" applyFont="1" applyFill="1" applyBorder="1"/>
    <xf numFmtId="0" fontId="36" fillId="11" borderId="19" xfId="0" applyFont="1" applyFill="1" applyBorder="1" applyAlignment="1">
      <alignment horizontal="center" vertical="center"/>
    </xf>
    <xf numFmtId="49" fontId="36" fillId="11" borderId="30" xfId="0" applyNumberFormat="1" applyFont="1" applyFill="1" applyBorder="1" applyAlignment="1">
      <alignment horizontal="center" vertical="center"/>
    </xf>
    <xf numFmtId="49" fontId="36" fillId="6" borderId="2" xfId="0" applyNumberFormat="1" applyFont="1" applyFill="1" applyBorder="1" applyAlignment="1">
      <alignment horizontal="center" vertical="center"/>
    </xf>
    <xf numFmtId="0" fontId="36" fillId="11" borderId="7" xfId="0" applyFont="1" applyFill="1" applyBorder="1" applyAlignment="1">
      <alignment horizontal="center" vertical="center"/>
    </xf>
    <xf numFmtId="0" fontId="36" fillId="11" borderId="7" xfId="0" applyFont="1" applyFill="1" applyBorder="1"/>
    <xf numFmtId="0" fontId="36" fillId="11" borderId="24" xfId="0" applyFont="1" applyFill="1" applyBorder="1" applyAlignment="1">
      <alignment horizontal="center" vertical="center"/>
    </xf>
    <xf numFmtId="0" fontId="3" fillId="11" borderId="30" xfId="0" applyFont="1" applyFill="1" applyBorder="1" applyAlignment="1">
      <alignment horizontal="center" vertical="center"/>
    </xf>
    <xf numFmtId="165" fontId="36" fillId="11" borderId="30" xfId="0" applyNumberFormat="1" applyFont="1" applyFill="1" applyBorder="1" applyAlignment="1">
      <alignment horizontal="center" vertical="center"/>
    </xf>
    <xf numFmtId="15" fontId="3" fillId="11" borderId="30" xfId="0" applyNumberFormat="1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left"/>
    </xf>
    <xf numFmtId="43" fontId="36" fillId="11" borderId="30" xfId="0" applyNumberFormat="1" applyFont="1" applyFill="1" applyBorder="1" applyAlignment="1">
      <alignment horizontal="center" vertical="top"/>
    </xf>
    <xf numFmtId="0" fontId="36" fillId="6" borderId="30" xfId="0" applyFont="1" applyFill="1" applyBorder="1" applyAlignment="1">
      <alignment horizontal="center" vertical="center"/>
    </xf>
    <xf numFmtId="2" fontId="36" fillId="6" borderId="30" xfId="0" applyNumberFormat="1" applyFont="1" applyFill="1" applyBorder="1" applyAlignment="1">
      <alignment horizontal="center" vertical="center"/>
    </xf>
    <xf numFmtId="10" fontId="36" fillId="6" borderId="30" xfId="0" applyNumberFormat="1" applyFont="1" applyFill="1" applyBorder="1" applyAlignment="1">
      <alignment horizontal="center" vertical="center" wrapText="1"/>
    </xf>
    <xf numFmtId="16" fontId="36" fillId="6" borderId="30" xfId="0" applyNumberFormat="1" applyFont="1" applyFill="1" applyBorder="1" applyAlignment="1">
      <alignment horizontal="center" vertical="center"/>
    </xf>
    <xf numFmtId="2" fontId="37" fillId="11" borderId="30" xfId="0" applyNumberFormat="1" applyFont="1" applyFill="1" applyBorder="1" applyAlignment="1">
      <alignment horizontal="center" vertical="center"/>
    </xf>
    <xf numFmtId="16" fontId="36" fillId="0" borderId="30" xfId="0" applyNumberFormat="1" applyFont="1" applyBorder="1" applyAlignment="1">
      <alignment horizontal="center" vertical="center"/>
    </xf>
    <xf numFmtId="2" fontId="36" fillId="0" borderId="2" xfId="0" applyNumberFormat="1" applyFont="1" applyBorder="1" applyAlignment="1">
      <alignment horizontal="center" vertical="center"/>
    </xf>
    <xf numFmtId="0" fontId="36" fillId="12" borderId="7" xfId="0" applyFont="1" applyFill="1" applyBorder="1" applyAlignment="1">
      <alignment horizontal="center" vertical="center"/>
    </xf>
    <xf numFmtId="16" fontId="36" fillId="12" borderId="7" xfId="0" applyNumberFormat="1" applyFont="1" applyFill="1" applyBorder="1" applyAlignment="1">
      <alignment horizontal="center" vertical="center"/>
    </xf>
    <xf numFmtId="0" fontId="36" fillId="12" borderId="7" xfId="0" applyFont="1" applyFill="1" applyBorder="1"/>
    <xf numFmtId="0" fontId="36" fillId="12" borderId="24" xfId="0" applyFont="1" applyFill="1" applyBorder="1" applyAlignment="1">
      <alignment horizontal="center" vertical="center"/>
    </xf>
    <xf numFmtId="0" fontId="36" fillId="12" borderId="31" xfId="0" applyFont="1" applyFill="1" applyBorder="1" applyAlignment="1">
      <alignment horizontal="center" vertical="center"/>
    </xf>
    <xf numFmtId="0" fontId="37" fillId="12" borderId="31" xfId="0" applyFont="1" applyFill="1" applyBorder="1" applyAlignment="1">
      <alignment horizontal="center" vertical="center"/>
    </xf>
    <xf numFmtId="0" fontId="37" fillId="44" borderId="50" xfId="0" applyFont="1" applyFill="1" applyBorder="1" applyAlignment="1">
      <alignment horizontal="center" vertical="center"/>
    </xf>
    <xf numFmtId="0" fontId="36" fillId="44" borderId="7" xfId="0" applyFont="1" applyFill="1" applyBorder="1" applyAlignment="1">
      <alignment horizontal="center" vertical="center"/>
    </xf>
    <xf numFmtId="2" fontId="37" fillId="44" borderId="7" xfId="0" applyNumberFormat="1" applyFont="1" applyFill="1" applyBorder="1" applyAlignment="1">
      <alignment horizontal="center" vertical="center"/>
    </xf>
    <xf numFmtId="166" fontId="36" fillId="44" borderId="7" xfId="0" applyNumberFormat="1" applyFont="1" applyFill="1" applyBorder="1" applyAlignment="1">
      <alignment horizontal="center" vertical="center"/>
    </xf>
    <xf numFmtId="0" fontId="37" fillId="44" borderId="7" xfId="0" applyFont="1" applyFill="1" applyBorder="1" applyAlignment="1">
      <alignment horizontal="center" vertical="center"/>
    </xf>
    <xf numFmtId="0" fontId="36" fillId="45" borderId="30" xfId="0" applyFont="1" applyFill="1" applyBorder="1" applyAlignment="1">
      <alignment horizontal="center" vertical="center"/>
    </xf>
    <xf numFmtId="16" fontId="36" fillId="45" borderId="30" xfId="0" applyNumberFormat="1" applyFont="1" applyFill="1" applyBorder="1" applyAlignment="1">
      <alignment horizontal="center" vertical="center"/>
    </xf>
    <xf numFmtId="0" fontId="36" fillId="45" borderId="30" xfId="0" applyFont="1" applyFill="1" applyBorder="1"/>
    <xf numFmtId="0" fontId="37" fillId="46" borderId="30" xfId="0" applyFont="1" applyFill="1" applyBorder="1" applyAlignment="1">
      <alignment horizontal="center" vertical="center"/>
    </xf>
    <xf numFmtId="0" fontId="36" fillId="46" borderId="30" xfId="0" applyFont="1" applyFill="1" applyBorder="1" applyAlignment="1">
      <alignment horizontal="center" vertical="center"/>
    </xf>
    <xf numFmtId="2" fontId="37" fillId="46" borderId="30" xfId="0" applyNumberFormat="1" applyFont="1" applyFill="1" applyBorder="1" applyAlignment="1">
      <alignment horizontal="center" vertical="center"/>
    </xf>
    <xf numFmtId="166" fontId="36" fillId="46" borderId="30" xfId="0" applyNumberFormat="1" applyFont="1" applyFill="1" applyBorder="1" applyAlignment="1">
      <alignment horizontal="center" vertical="center"/>
    </xf>
    <xf numFmtId="0" fontId="36" fillId="12" borderId="26" xfId="0" applyFont="1" applyFill="1" applyBorder="1" applyAlignment="1">
      <alignment horizontal="center" vertical="center"/>
    </xf>
    <xf numFmtId="16" fontId="36" fillId="12" borderId="26" xfId="0" applyNumberFormat="1" applyFont="1" applyFill="1" applyBorder="1" applyAlignment="1">
      <alignment horizontal="center" vertical="center"/>
    </xf>
    <xf numFmtId="0" fontId="36" fillId="12" borderId="26" xfId="0" applyFont="1" applyFill="1" applyBorder="1"/>
    <xf numFmtId="0" fontId="36" fillId="12" borderId="51" xfId="0" applyFont="1" applyFill="1" applyBorder="1" applyAlignment="1">
      <alignment horizontal="center" vertical="center"/>
    </xf>
    <xf numFmtId="0" fontId="37" fillId="12" borderId="41" xfId="0" applyFont="1" applyFill="1" applyBorder="1" applyAlignment="1">
      <alignment horizontal="center" vertical="center"/>
    </xf>
    <xf numFmtId="16" fontId="36" fillId="11" borderId="41" xfId="0" applyNumberFormat="1" applyFont="1" applyFill="1" applyBorder="1" applyAlignment="1">
      <alignment horizontal="center" vertical="center"/>
    </xf>
    <xf numFmtId="0" fontId="36" fillId="11" borderId="41" xfId="0" applyFont="1" applyFill="1" applyBorder="1"/>
    <xf numFmtId="0" fontId="37" fillId="11" borderId="41" xfId="0" applyFont="1" applyFill="1" applyBorder="1" applyAlignment="1">
      <alignment horizontal="center" vertical="center"/>
    </xf>
    <xf numFmtId="16" fontId="36" fillId="0" borderId="26" xfId="0" applyNumberFormat="1" applyFont="1" applyBorder="1" applyAlignment="1">
      <alignment horizontal="center" vertical="center"/>
    </xf>
    <xf numFmtId="2" fontId="36" fillId="0" borderId="30" xfId="0" applyNumberFormat="1" applyFont="1" applyBorder="1" applyAlignment="1">
      <alignment horizontal="center" vertical="center"/>
    </xf>
    <xf numFmtId="16" fontId="37" fillId="0" borderId="52" xfId="0" applyNumberFormat="1" applyFont="1" applyBorder="1" applyAlignment="1">
      <alignment horizontal="center" vertical="center"/>
    </xf>
    <xf numFmtId="0" fontId="37" fillId="0" borderId="51" xfId="0" applyFont="1" applyBorder="1" applyAlignment="1">
      <alignment horizontal="center" vertical="center"/>
    </xf>
    <xf numFmtId="1" fontId="3" fillId="47" borderId="2" xfId="0" applyNumberFormat="1" applyFont="1" applyFill="1" applyBorder="1" applyAlignment="1">
      <alignment horizontal="center" vertical="center" wrapText="1"/>
    </xf>
    <xf numFmtId="167" fontId="3" fillId="47" borderId="2" xfId="0" applyNumberFormat="1" applyFont="1" applyFill="1" applyBorder="1" applyAlignment="1">
      <alignment horizontal="center" vertical="center"/>
    </xf>
    <xf numFmtId="0" fontId="15" fillId="11" borderId="2" xfId="0" applyFont="1" applyFill="1" applyBorder="1"/>
    <xf numFmtId="0" fontId="15" fillId="11" borderId="2" xfId="0" applyFont="1" applyFill="1" applyBorder="1" applyAlignment="1">
      <alignment horizontal="center"/>
    </xf>
    <xf numFmtId="0" fontId="3" fillId="11" borderId="2" xfId="0" applyFont="1" applyFill="1" applyBorder="1" applyAlignment="1">
      <alignment horizontal="center"/>
    </xf>
    <xf numFmtId="0" fontId="3" fillId="48" borderId="4" xfId="0" applyFont="1" applyFill="1" applyBorder="1" applyAlignment="1">
      <alignment horizontal="center"/>
    </xf>
    <xf numFmtId="2" fontId="3" fillId="48" borderId="2" xfId="0" applyNumberFormat="1" applyFont="1" applyFill="1" applyBorder="1" applyAlignment="1">
      <alignment horizontal="center" vertical="center" wrapText="1"/>
    </xf>
    <xf numFmtId="10" fontId="3" fillId="48" borderId="2" xfId="0" applyNumberFormat="1" applyFont="1" applyFill="1" applyBorder="1" applyAlignment="1">
      <alignment horizontal="center" vertical="center" wrapText="1"/>
    </xf>
    <xf numFmtId="0" fontId="3" fillId="48" borderId="2" xfId="0" applyFont="1" applyFill="1" applyBorder="1" applyAlignment="1">
      <alignment horizontal="center"/>
    </xf>
    <xf numFmtId="167" fontId="3" fillId="48" borderId="2" xfId="0" applyNumberFormat="1" applyFont="1" applyFill="1" applyBorder="1" applyAlignment="1">
      <alignment horizontal="center" vertical="center" wrapText="1"/>
    </xf>
    <xf numFmtId="0" fontId="36" fillId="0" borderId="31" xfId="0" applyFont="1" applyBorder="1"/>
    <xf numFmtId="0" fontId="36" fillId="0" borderId="31" xfId="0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166" fontId="36" fillId="0" borderId="30" xfId="0" applyNumberFormat="1" applyFont="1" applyBorder="1" applyAlignment="1">
      <alignment horizontal="center" vertical="center"/>
    </xf>
    <xf numFmtId="165" fontId="36" fillId="11" borderId="2" xfId="0" applyNumberFormat="1" applyFont="1" applyFill="1" applyBorder="1" applyAlignment="1">
      <alignment horizontal="center" vertical="center"/>
    </xf>
    <xf numFmtId="2" fontId="36" fillId="0" borderId="19" xfId="0" applyNumberFormat="1" applyFont="1" applyBorder="1" applyAlignment="1">
      <alignment horizontal="center" vertical="center"/>
    </xf>
    <xf numFmtId="2" fontId="36" fillId="0" borderId="24" xfId="0" applyNumberFormat="1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6" fillId="0" borderId="28" xfId="0" applyFont="1" applyBorder="1" applyAlignment="1">
      <alignment horizontal="center" vertical="center"/>
    </xf>
    <xf numFmtId="166" fontId="36" fillId="0" borderId="30" xfId="0" applyNumberFormat="1" applyFont="1" applyBorder="1" applyAlignment="1">
      <alignment vertical="center"/>
    </xf>
    <xf numFmtId="0" fontId="0" fillId="11" borderId="30" xfId="0" applyFill="1" applyBorder="1"/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1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20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2" xfId="0" applyFont="1" applyFill="1" applyBorder="1"/>
    <xf numFmtId="0" fontId="13" fillId="0" borderId="23" xfId="0" applyFont="1" applyBorder="1"/>
    <xf numFmtId="2" fontId="31" fillId="2" borderId="22" xfId="0" applyNumberFormat="1" applyFont="1" applyFill="1" applyBorder="1" applyAlignment="1">
      <alignment horizontal="left" wrapText="1"/>
    </xf>
    <xf numFmtId="0" fontId="37" fillId="0" borderId="43" xfId="0" applyFont="1" applyBorder="1" applyAlignment="1">
      <alignment horizontal="center" vertical="center"/>
    </xf>
    <xf numFmtId="0" fontId="37" fillId="0" borderId="44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0" borderId="29" xfId="0" applyFont="1" applyBorder="1" applyAlignment="1">
      <alignment horizontal="center" vertical="center"/>
    </xf>
    <xf numFmtId="16" fontId="36" fillId="0" borderId="7" xfId="0" applyNumberFormat="1" applyFont="1" applyBorder="1" applyAlignment="1">
      <alignment horizontal="center" vertical="center"/>
    </xf>
    <xf numFmtId="16" fontId="36" fillId="0" borderId="29" xfId="0" applyNumberFormat="1" applyFont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0" fontId="36" fillId="0" borderId="53" xfId="0" applyFont="1" applyBorder="1" applyAlignment="1">
      <alignment horizontal="center" vertical="center"/>
    </xf>
    <xf numFmtId="16" fontId="36" fillId="0" borderId="31" xfId="0" applyNumberFormat="1" applyFont="1" applyBorder="1" applyAlignment="1">
      <alignment horizontal="center" vertical="center"/>
    </xf>
    <xf numFmtId="16" fontId="36" fillId="0" borderId="53" xfId="0" applyNumberFormat="1" applyFont="1" applyBorder="1" applyAlignment="1">
      <alignment horizontal="center" vertical="center"/>
    </xf>
    <xf numFmtId="16" fontId="36" fillId="11" borderId="7" xfId="0" applyNumberFormat="1" applyFont="1" applyFill="1" applyBorder="1" applyAlignment="1">
      <alignment horizontal="center" vertical="center"/>
    </xf>
    <xf numFmtId="16" fontId="36" fillId="11" borderId="26" xfId="0" applyNumberFormat="1" applyFont="1" applyFill="1" applyBorder="1" applyAlignment="1">
      <alignment horizontal="center" vertical="center"/>
    </xf>
    <xf numFmtId="166" fontId="36" fillId="6" borderId="7" xfId="0" applyNumberFormat="1" applyFont="1" applyFill="1" applyBorder="1" applyAlignment="1">
      <alignment horizontal="center" vertical="center"/>
    </xf>
    <xf numFmtId="166" fontId="36" fillId="6" borderId="29" xfId="0" applyNumberFormat="1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36" fillId="11" borderId="41" xfId="0" applyFont="1" applyFill="1" applyBorder="1" applyAlignment="1">
      <alignment horizontal="center" vertical="center"/>
    </xf>
    <xf numFmtId="16" fontId="36" fillId="11" borderId="31" xfId="0" applyNumberFormat="1" applyFont="1" applyFill="1" applyBorder="1" applyAlignment="1">
      <alignment horizontal="center" vertical="center"/>
    </xf>
    <xf numFmtId="16" fontId="36" fillId="11" borderId="41" xfId="0" applyNumberFormat="1" applyFont="1" applyFill="1" applyBorder="1" applyAlignment="1">
      <alignment horizontal="center" vertical="center"/>
    </xf>
    <xf numFmtId="166" fontId="36" fillId="6" borderId="48" xfId="0" applyNumberFormat="1" applyFont="1" applyFill="1" applyBorder="1" applyAlignment="1">
      <alignment horizontal="center" vertical="center"/>
    </xf>
    <xf numFmtId="166" fontId="36" fillId="6" borderId="26" xfId="0" applyNumberFormat="1" applyFont="1" applyFill="1" applyBorder="1" applyAlignment="1">
      <alignment horizontal="center" vertical="center"/>
    </xf>
    <xf numFmtId="0" fontId="37" fillId="6" borderId="48" xfId="0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0" fontId="37" fillId="6" borderId="43" xfId="0" applyFont="1" applyFill="1" applyBorder="1" applyAlignment="1">
      <alignment horizontal="center" vertical="center"/>
    </xf>
    <xf numFmtId="0" fontId="37" fillId="6" borderId="47" xfId="0" applyFont="1" applyFill="1" applyBorder="1" applyAlignment="1">
      <alignment horizontal="center" vertical="center"/>
    </xf>
    <xf numFmtId="0" fontId="37" fillId="6" borderId="7" xfId="0" applyFont="1" applyFill="1" applyBorder="1" applyAlignment="1">
      <alignment horizontal="center" vertical="center"/>
    </xf>
    <xf numFmtId="0" fontId="36" fillId="11" borderId="7" xfId="0" applyFont="1" applyFill="1" applyBorder="1" applyAlignment="1">
      <alignment horizontal="center" vertical="center"/>
    </xf>
    <xf numFmtId="0" fontId="36" fillId="11" borderId="29" xfId="0" applyFont="1" applyFill="1" applyBorder="1" applyAlignment="1">
      <alignment horizontal="center" vertical="center"/>
    </xf>
    <xf numFmtId="16" fontId="36" fillId="11" borderId="29" xfId="0" applyNumberFormat="1" applyFont="1" applyFill="1" applyBorder="1" applyAlignment="1">
      <alignment horizontal="center" vertical="center"/>
    </xf>
    <xf numFmtId="0" fontId="37" fillId="6" borderId="49" xfId="0" applyFont="1" applyFill="1" applyBorder="1" applyAlignment="1">
      <alignment horizontal="center" vertical="center"/>
    </xf>
    <xf numFmtId="0" fontId="37" fillId="6" borderId="44" xfId="0" applyFont="1" applyFill="1" applyBorder="1" applyAlignment="1">
      <alignment horizontal="center" vertical="center"/>
    </xf>
    <xf numFmtId="0" fontId="0" fillId="0" borderId="41" xfId="0" applyBorder="1"/>
    <xf numFmtId="166" fontId="36" fillId="6" borderId="45" xfId="0" applyNumberFormat="1" applyFont="1" applyFill="1" applyBorder="1" applyAlignment="1">
      <alignment horizontal="center" vertical="center"/>
    </xf>
    <xf numFmtId="16" fontId="36" fillId="11" borderId="45" xfId="0" applyNumberFormat="1" applyFont="1" applyFill="1" applyBorder="1" applyAlignment="1">
      <alignment horizontal="center" vertical="center"/>
    </xf>
    <xf numFmtId="0" fontId="37" fillId="6" borderId="45" xfId="0" applyFont="1" applyFill="1" applyBorder="1" applyAlignment="1">
      <alignment horizontal="center" vertical="center"/>
    </xf>
    <xf numFmtId="0" fontId="36" fillId="6" borderId="7" xfId="0" applyFont="1" applyFill="1" applyBorder="1" applyAlignment="1">
      <alignment horizontal="center" vertical="center"/>
    </xf>
    <xf numFmtId="0" fontId="36" fillId="6" borderId="26" xfId="0" applyFont="1" applyFill="1" applyBorder="1" applyAlignment="1">
      <alignment horizontal="center" vertical="center"/>
    </xf>
    <xf numFmtId="0" fontId="36" fillId="11" borderId="42" xfId="0" applyFont="1" applyFill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  <xf numFmtId="0" fontId="37" fillId="11" borderId="49" xfId="0" applyFont="1" applyFill="1" applyBorder="1" applyAlignment="1">
      <alignment horizontal="center" vertical="center"/>
    </xf>
    <xf numFmtId="0" fontId="37" fillId="11" borderId="44" xfId="0" applyFont="1" applyFill="1" applyBorder="1" applyAlignment="1">
      <alignment horizontal="center" vertical="center"/>
    </xf>
    <xf numFmtId="16" fontId="36" fillId="11" borderId="48" xfId="0" applyNumberFormat="1" applyFont="1" applyFill="1" applyBorder="1" applyAlignment="1">
      <alignment horizontal="center" vertical="center"/>
    </xf>
    <xf numFmtId="166" fontId="36" fillId="44" borderId="7" xfId="0" applyNumberFormat="1" applyFont="1" applyFill="1" applyBorder="1" applyAlignment="1">
      <alignment horizontal="center" vertical="center"/>
    </xf>
    <xf numFmtId="166" fontId="36" fillId="44" borderId="26" xfId="0" applyNumberFormat="1" applyFont="1" applyFill="1" applyBorder="1" applyAlignment="1">
      <alignment horizontal="center" vertical="center"/>
    </xf>
    <xf numFmtId="0" fontId="37" fillId="44" borderId="7" xfId="0" applyFont="1" applyFill="1" applyBorder="1" applyAlignment="1">
      <alignment horizontal="center" vertical="center"/>
    </xf>
    <xf numFmtId="0" fontId="37" fillId="44" borderId="26" xfId="0" applyFont="1" applyFill="1" applyBorder="1" applyAlignment="1">
      <alignment horizontal="center" vertical="center"/>
    </xf>
    <xf numFmtId="0" fontId="37" fillId="44" borderId="43" xfId="0" applyFont="1" applyFill="1" applyBorder="1" applyAlignment="1">
      <alignment horizontal="center" vertical="center"/>
    </xf>
    <xf numFmtId="0" fontId="37" fillId="44" borderId="47" xfId="0" applyFont="1" applyFill="1" applyBorder="1" applyAlignment="1">
      <alignment horizontal="center" vertical="center"/>
    </xf>
    <xf numFmtId="16" fontId="36" fillId="12" borderId="7" xfId="0" applyNumberFormat="1" applyFont="1" applyFill="1" applyBorder="1" applyAlignment="1">
      <alignment horizontal="center" vertical="center"/>
    </xf>
    <xf numFmtId="16" fontId="36" fillId="12" borderId="26" xfId="0" applyNumberFormat="1" applyFont="1" applyFill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16" fontId="36" fillId="0" borderId="30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6" fillId="12" borderId="31" xfId="0" applyFont="1" applyFill="1" applyBorder="1" applyAlignment="1">
      <alignment horizontal="center" vertical="center"/>
    </xf>
    <xf numFmtId="0" fontId="36" fillId="12" borderId="41" xfId="0" applyFont="1" applyFill="1" applyBorder="1" applyAlignment="1">
      <alignment horizontal="center" vertical="center"/>
    </xf>
    <xf numFmtId="16" fontId="36" fillId="12" borderId="31" xfId="0" applyNumberFormat="1" applyFont="1" applyFill="1" applyBorder="1" applyAlignment="1">
      <alignment horizontal="center" vertical="center"/>
    </xf>
    <xf numFmtId="16" fontId="36" fillId="12" borderId="41" xfId="0" applyNumberFormat="1" applyFont="1" applyFill="1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37" fillId="6" borderId="54" xfId="0" applyFont="1" applyFill="1" applyBorder="1" applyAlignment="1">
      <alignment horizontal="center" vertical="center"/>
    </xf>
    <xf numFmtId="0" fontId="37" fillId="6" borderId="55" xfId="0" applyFont="1" applyFill="1" applyBorder="1" applyAlignment="1">
      <alignment horizontal="center" vertical="center"/>
    </xf>
  </cellXfs>
  <cellStyles count="92">
    <cellStyle name="20% - Accent1 2" xfId="13" xr:uid="{00000000-0005-0000-0000-000000000000}"/>
    <cellStyle name="20% - Accent2 2" xfId="14" xr:uid="{00000000-0005-0000-0000-000001000000}"/>
    <cellStyle name="20% - Accent3 2" xfId="15" xr:uid="{00000000-0005-0000-0000-000002000000}"/>
    <cellStyle name="20% - Accent4 2" xfId="16" xr:uid="{00000000-0005-0000-0000-000003000000}"/>
    <cellStyle name="20% - Accent5 2" xfId="17" xr:uid="{00000000-0005-0000-0000-000004000000}"/>
    <cellStyle name="20% - Accent6 2" xfId="18" xr:uid="{00000000-0005-0000-0000-000005000000}"/>
    <cellStyle name="40% - Accent1 2" xfId="19" xr:uid="{00000000-0005-0000-0000-000006000000}"/>
    <cellStyle name="40% - Accent2 2" xfId="20" xr:uid="{00000000-0005-0000-0000-000007000000}"/>
    <cellStyle name="40% - Accent3 2" xfId="21" xr:uid="{00000000-0005-0000-0000-000008000000}"/>
    <cellStyle name="40% - Accent4 2" xfId="22" xr:uid="{00000000-0005-0000-0000-000009000000}"/>
    <cellStyle name="40% - Accent5 2" xfId="23" xr:uid="{00000000-0005-0000-0000-00000A000000}"/>
    <cellStyle name="40% - Accent6 2" xfId="24" xr:uid="{00000000-0005-0000-0000-00000B000000}"/>
    <cellStyle name="60% - Accent1 2" xfId="64" xr:uid="{00000000-0005-0000-0000-00000C000000}"/>
    <cellStyle name="60% - Accent1 3" xfId="25" xr:uid="{00000000-0005-0000-0000-00000D000000}"/>
    <cellStyle name="60% - Accent2 2" xfId="65" xr:uid="{00000000-0005-0000-0000-00000E000000}"/>
    <cellStyle name="60% - Accent2 3" xfId="26" xr:uid="{00000000-0005-0000-0000-00000F000000}"/>
    <cellStyle name="60% - Accent3 2" xfId="66" xr:uid="{00000000-0005-0000-0000-000010000000}"/>
    <cellStyle name="60% - Accent3 3" xfId="27" xr:uid="{00000000-0005-0000-0000-000011000000}"/>
    <cellStyle name="60% - Accent4 2" xfId="67" xr:uid="{00000000-0005-0000-0000-000012000000}"/>
    <cellStyle name="60% - Accent4 3" xfId="28" xr:uid="{00000000-0005-0000-0000-000013000000}"/>
    <cellStyle name="60% - Accent5 2" xfId="68" xr:uid="{00000000-0005-0000-0000-000014000000}"/>
    <cellStyle name="60% - Accent5 3" xfId="29" xr:uid="{00000000-0005-0000-0000-000015000000}"/>
    <cellStyle name="60% - Accent6 2" xfId="69" xr:uid="{00000000-0005-0000-0000-000016000000}"/>
    <cellStyle name="60% - Accent6 3" xfId="30" xr:uid="{00000000-0005-0000-0000-000017000000}"/>
    <cellStyle name="Accent1 2" xfId="31" xr:uid="{00000000-0005-0000-0000-000018000000}"/>
    <cellStyle name="Accent2 2" xfId="32" xr:uid="{00000000-0005-0000-0000-000019000000}"/>
    <cellStyle name="Accent3 2" xfId="33" xr:uid="{00000000-0005-0000-0000-00001A000000}"/>
    <cellStyle name="Accent4 2" xfId="34" xr:uid="{00000000-0005-0000-0000-00001B000000}"/>
    <cellStyle name="Accent5 2" xfId="35" xr:uid="{00000000-0005-0000-0000-00001C000000}"/>
    <cellStyle name="Accent6 2" xfId="36" xr:uid="{00000000-0005-0000-0000-00001D000000}"/>
    <cellStyle name="Bad 2" xfId="37" xr:uid="{00000000-0005-0000-0000-00001E000000}"/>
    <cellStyle name="Calculation" xfId="8" builtinId="22" customBuiltin="1"/>
    <cellStyle name="Check Cell" xfId="10" builtinId="23" customBuiltin="1"/>
    <cellStyle name="Comma 2" xfId="70" xr:uid="{00000000-0005-0000-0000-000021000000}"/>
    <cellStyle name="Comma 2 2" xfId="80" xr:uid="{00000000-0005-0000-0000-000022000000}"/>
    <cellStyle name="Comma 3" xfId="52" xr:uid="{00000000-0005-0000-0000-000023000000}"/>
    <cellStyle name="Explanatory Text 2" xfId="38" xr:uid="{00000000-0005-0000-0000-000024000000}"/>
    <cellStyle name="Good 2" xfId="39" xr:uid="{00000000-0005-0000-0000-000025000000}"/>
    <cellStyle name="Heading 1" xfId="3" builtinId="16" customBuiltin="1"/>
    <cellStyle name="Heading 2" xfId="4" builtinId="17" customBuiltin="1"/>
    <cellStyle name="Heading 3" xfId="5" builtinId="18" customBuiltin="1"/>
    <cellStyle name="Heading 4 2" xfId="40" xr:uid="{00000000-0005-0000-0000-000029000000}"/>
    <cellStyle name="Hyperlink 2" xfId="41" xr:uid="{00000000-0005-0000-0000-00002A000000}"/>
    <cellStyle name="Input" xfId="6" builtinId="20" customBuiltin="1"/>
    <cellStyle name="Linked Cell" xfId="9" builtinId="24" customBuiltin="1"/>
    <cellStyle name="Neutral 2" xfId="63" xr:uid="{00000000-0005-0000-0000-00002D000000}"/>
    <cellStyle name="Neutral 3" xfId="42" xr:uid="{00000000-0005-0000-0000-00002E000000}"/>
    <cellStyle name="Normal" xfId="0" builtinId="0"/>
    <cellStyle name="Normal 10" xfId="61" xr:uid="{00000000-0005-0000-0000-000030000000}"/>
    <cellStyle name="Normal 10 2" xfId="72" xr:uid="{00000000-0005-0000-0000-000031000000}"/>
    <cellStyle name="Normal 11" xfId="73" xr:uid="{00000000-0005-0000-0000-000032000000}"/>
    <cellStyle name="Normal 11 2" xfId="81" xr:uid="{00000000-0005-0000-0000-000033000000}"/>
    <cellStyle name="Normal 12" xfId="74" xr:uid="{00000000-0005-0000-0000-000034000000}"/>
    <cellStyle name="Normal 12 2" xfId="82" xr:uid="{00000000-0005-0000-0000-000035000000}"/>
    <cellStyle name="Normal 13" xfId="75" xr:uid="{00000000-0005-0000-0000-000036000000}"/>
    <cellStyle name="Normal 13 2" xfId="83" xr:uid="{00000000-0005-0000-0000-000037000000}"/>
    <cellStyle name="Normal 14" xfId="76" xr:uid="{00000000-0005-0000-0000-000038000000}"/>
    <cellStyle name="Normal 14 2" xfId="84" xr:uid="{00000000-0005-0000-0000-000039000000}"/>
    <cellStyle name="Normal 15" xfId="77" xr:uid="{00000000-0005-0000-0000-00003A000000}"/>
    <cellStyle name="Normal 15 2" xfId="85" xr:uid="{00000000-0005-0000-0000-00003B000000}"/>
    <cellStyle name="Normal 16" xfId="78" xr:uid="{00000000-0005-0000-0000-00003C000000}"/>
    <cellStyle name="Normal 16 2" xfId="86" xr:uid="{00000000-0005-0000-0000-00003D000000}"/>
    <cellStyle name="Normal 17" xfId="79" xr:uid="{00000000-0005-0000-0000-00003E000000}"/>
    <cellStyle name="Normal 17 2" xfId="87" xr:uid="{00000000-0005-0000-0000-00003F000000}"/>
    <cellStyle name="Normal 18" xfId="88" xr:uid="{00000000-0005-0000-0000-000040000000}"/>
    <cellStyle name="Normal 19" xfId="89" xr:uid="{00000000-0005-0000-0000-000041000000}"/>
    <cellStyle name="Normal 2" xfId="43" xr:uid="{00000000-0005-0000-0000-000042000000}"/>
    <cellStyle name="Normal 2 2" xfId="55" xr:uid="{00000000-0005-0000-0000-000043000000}"/>
    <cellStyle name="Normal 20" xfId="90" xr:uid="{00000000-0005-0000-0000-000044000000}"/>
    <cellStyle name="Normal 21" xfId="91" xr:uid="{00000000-0005-0000-0000-000045000000}"/>
    <cellStyle name="Normal 22" xfId="12" xr:uid="{00000000-0005-0000-0000-000046000000}"/>
    <cellStyle name="Normal 3" xfId="44" xr:uid="{00000000-0005-0000-0000-000047000000}"/>
    <cellStyle name="Normal 4" xfId="49" xr:uid="{00000000-0005-0000-0000-000048000000}"/>
    <cellStyle name="Normal 4 2" xfId="56" xr:uid="{00000000-0005-0000-0000-000049000000}"/>
    <cellStyle name="Normal 5" xfId="50" xr:uid="{00000000-0005-0000-0000-00004A000000}"/>
    <cellStyle name="Normal 5 2" xfId="57" xr:uid="{00000000-0005-0000-0000-00004B000000}"/>
    <cellStyle name="Normal 6" xfId="51" xr:uid="{00000000-0005-0000-0000-00004C000000}"/>
    <cellStyle name="Normal 6 2" xfId="58" xr:uid="{00000000-0005-0000-0000-00004D000000}"/>
    <cellStyle name="Normal 7" xfId="1" xr:uid="{00000000-0005-0000-0000-00004E000000}"/>
    <cellStyle name="Normal 7 2" xfId="2" xr:uid="{00000000-0005-0000-0000-00004F000000}"/>
    <cellStyle name="Normal 8" xfId="54" xr:uid="{00000000-0005-0000-0000-000050000000}"/>
    <cellStyle name="Normal 8 2" xfId="59" xr:uid="{00000000-0005-0000-0000-000051000000}"/>
    <cellStyle name="Normal 9" xfId="60" xr:uid="{00000000-0005-0000-0000-000052000000}"/>
    <cellStyle name="Normal 9 2" xfId="71" xr:uid="{00000000-0005-0000-0000-000053000000}"/>
    <cellStyle name="Note 2" xfId="53" xr:uid="{00000000-0005-0000-0000-000054000000}"/>
    <cellStyle name="Note 3" xfId="45" xr:uid="{00000000-0005-0000-0000-000055000000}"/>
    <cellStyle name="Output" xfId="7" builtinId="21" customBuiltin="1"/>
    <cellStyle name="Percent 2" xfId="46" xr:uid="{00000000-0005-0000-0000-000057000000}"/>
    <cellStyle name="Title 2" xfId="62" xr:uid="{00000000-0005-0000-0000-000058000000}"/>
    <cellStyle name="Title 3" xfId="47" xr:uid="{00000000-0005-0000-0000-000059000000}"/>
    <cellStyle name="Total" xfId="11" builtinId="25" customBuiltin="1"/>
    <cellStyle name="Warning Text 2" xfId="48" xr:uid="{00000000-0005-0000-0000-00005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214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7"/>
  <sheetViews>
    <sheetView tabSelected="1" workbookViewId="0">
      <selection activeCell="B10" sqref="B10"/>
    </sheetView>
  </sheetViews>
  <sheetFormatPr defaultColWidth="14.44140625" defaultRowHeight="15" customHeight="1"/>
  <cols>
    <col min="1" max="1" width="7" customWidth="1"/>
    <col min="2" max="2" width="9.88671875" customWidth="1"/>
    <col min="3" max="3" width="24.109375" customWidth="1"/>
    <col min="4" max="4" width="70.5546875" customWidth="1"/>
    <col min="5" max="13" width="9.332031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45252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4140625" defaultRowHeight="15" customHeight="1"/>
  <cols>
    <col min="1" max="1" width="3.88671875" customWidth="1"/>
    <col min="2" max="2" width="14.5546875" customWidth="1"/>
    <col min="3" max="3" width="16.33203125" customWidth="1"/>
    <col min="4" max="4" width="11.6640625" customWidth="1"/>
    <col min="5" max="5" width="10.5546875" customWidth="1"/>
    <col min="6" max="7" width="10.6640625" customWidth="1"/>
    <col min="8" max="9" width="11.33203125" customWidth="1"/>
    <col min="10" max="10" width="12.6640625" customWidth="1"/>
    <col min="11" max="11" width="12.5546875" customWidth="1"/>
    <col min="12" max="12" width="11.88671875" customWidth="1"/>
    <col min="13" max="13" width="9.5546875" customWidth="1"/>
    <col min="14" max="14" width="10" customWidth="1"/>
    <col min="15" max="15" width="10.33203125" customWidth="1"/>
    <col min="16" max="16" width="9.332031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45252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97" t="s">
        <v>16</v>
      </c>
      <c r="B9" s="399" t="s">
        <v>17</v>
      </c>
      <c r="C9" s="399" t="s">
        <v>18</v>
      </c>
      <c r="D9" s="399" t="s">
        <v>19</v>
      </c>
      <c r="E9" s="26" t="s">
        <v>20</v>
      </c>
      <c r="F9" s="26" t="s">
        <v>21</v>
      </c>
      <c r="G9" s="394" t="s">
        <v>22</v>
      </c>
      <c r="H9" s="395"/>
      <c r="I9" s="396"/>
      <c r="J9" s="394" t="s">
        <v>23</v>
      </c>
      <c r="K9" s="395"/>
      <c r="L9" s="396"/>
      <c r="M9" s="26"/>
      <c r="N9" s="27"/>
      <c r="O9" s="27"/>
      <c r="P9" s="27"/>
    </row>
    <row r="10" spans="1:16" ht="40.200000000000003">
      <c r="A10" s="398"/>
      <c r="B10" s="400"/>
      <c r="C10" s="400"/>
      <c r="D10" s="400"/>
      <c r="E10" s="28" t="s">
        <v>24</v>
      </c>
      <c r="F10" s="28" t="s">
        <v>24</v>
      </c>
      <c r="G10" s="257" t="s">
        <v>25</v>
      </c>
      <c r="H10" s="257" t="s">
        <v>26</v>
      </c>
      <c r="I10" s="257" t="s">
        <v>27</v>
      </c>
      <c r="J10" s="257" t="s">
        <v>28</v>
      </c>
      <c r="K10" s="257" t="s">
        <v>29</v>
      </c>
      <c r="L10" s="257" t="s">
        <v>30</v>
      </c>
      <c r="M10" s="257" t="s">
        <v>31</v>
      </c>
      <c r="N10" s="29" t="s">
        <v>32</v>
      </c>
      <c r="O10" s="29" t="s">
        <v>33</v>
      </c>
      <c r="P10" s="30" t="s">
        <v>860</v>
      </c>
    </row>
    <row r="11" spans="1:16" ht="12.75" customHeight="1">
      <c r="A11" s="264">
        <v>1</v>
      </c>
      <c r="B11" s="277" t="s">
        <v>34</v>
      </c>
      <c r="C11" s="253" t="s">
        <v>35</v>
      </c>
      <c r="D11" s="268">
        <v>45260</v>
      </c>
      <c r="E11" s="253">
        <v>19841.3</v>
      </c>
      <c r="F11" s="253">
        <v>19846.766666666666</v>
      </c>
      <c r="G11" s="252">
        <v>19795.533333333333</v>
      </c>
      <c r="H11" s="252">
        <v>19749.766666666666</v>
      </c>
      <c r="I11" s="252">
        <v>19698.533333333333</v>
      </c>
      <c r="J11" s="252">
        <v>19892.533333333333</v>
      </c>
      <c r="K11" s="252">
        <v>19943.766666666663</v>
      </c>
      <c r="L11" s="252">
        <v>19989.533333333333</v>
      </c>
      <c r="M11" s="251">
        <v>19898</v>
      </c>
      <c r="N11" s="251">
        <v>19801</v>
      </c>
      <c r="O11" s="251">
        <v>12104650</v>
      </c>
      <c r="P11" s="254">
        <v>1.0885813784521851E-2</v>
      </c>
    </row>
    <row r="12" spans="1:16" ht="12.75" customHeight="1">
      <c r="A12" s="264">
        <v>2</v>
      </c>
      <c r="B12" s="277" t="s">
        <v>34</v>
      </c>
      <c r="C12" s="253" t="s">
        <v>36</v>
      </c>
      <c r="D12" s="268">
        <v>45260</v>
      </c>
      <c r="E12" s="253">
        <v>43791.85</v>
      </c>
      <c r="F12" s="253">
        <v>43781.516666666663</v>
      </c>
      <c r="G12" s="252">
        <v>43665.583333333328</v>
      </c>
      <c r="H12" s="252">
        <v>43539.316666666666</v>
      </c>
      <c r="I12" s="252">
        <v>43423.383333333331</v>
      </c>
      <c r="J12" s="252">
        <v>43907.783333333326</v>
      </c>
      <c r="K12" s="252">
        <v>44023.71666666666</v>
      </c>
      <c r="L12" s="252">
        <v>44149.983333333323</v>
      </c>
      <c r="M12" s="251">
        <v>43897.45</v>
      </c>
      <c r="N12" s="251">
        <v>43655.25</v>
      </c>
      <c r="O12" s="251">
        <v>2424645</v>
      </c>
      <c r="P12" s="254">
        <v>-6.4333138454592292E-2</v>
      </c>
    </row>
    <row r="13" spans="1:16" ht="12.75" customHeight="1">
      <c r="A13" s="264">
        <v>3</v>
      </c>
      <c r="B13" s="277" t="s">
        <v>34</v>
      </c>
      <c r="C13" s="276" t="s">
        <v>37</v>
      </c>
      <c r="D13" s="270">
        <v>45258</v>
      </c>
      <c r="E13" s="269">
        <v>19653.400000000001</v>
      </c>
      <c r="F13" s="269">
        <v>19656.783333333336</v>
      </c>
      <c r="G13" s="271">
        <v>19614.566666666673</v>
      </c>
      <c r="H13" s="271">
        <v>19575.733333333337</v>
      </c>
      <c r="I13" s="271">
        <v>19533.516666666674</v>
      </c>
      <c r="J13" s="271">
        <v>19695.616666666672</v>
      </c>
      <c r="K13" s="271">
        <v>19737.833333333339</v>
      </c>
      <c r="L13" s="271">
        <v>19776.666666666672</v>
      </c>
      <c r="M13" s="272">
        <v>19699</v>
      </c>
      <c r="N13" s="272">
        <v>19617.95</v>
      </c>
      <c r="O13" s="272">
        <v>88120</v>
      </c>
      <c r="P13" s="273">
        <v>0.17807486631016042</v>
      </c>
    </row>
    <row r="14" spans="1:16" ht="12.75" customHeight="1">
      <c r="A14" s="264">
        <v>4</v>
      </c>
      <c r="B14" s="277" t="s">
        <v>34</v>
      </c>
      <c r="C14" s="276" t="s">
        <v>38</v>
      </c>
      <c r="D14" s="270">
        <v>45254</v>
      </c>
      <c r="E14" s="269">
        <v>9485.65</v>
      </c>
      <c r="F14" s="269">
        <v>9502.5833333333339</v>
      </c>
      <c r="G14" s="271">
        <v>9455.0666666666675</v>
      </c>
      <c r="H14" s="271">
        <v>9424.4833333333336</v>
      </c>
      <c r="I14" s="271">
        <v>9376.9666666666672</v>
      </c>
      <c r="J14" s="271">
        <v>9533.1666666666679</v>
      </c>
      <c r="K14" s="271">
        <v>9580.6833333333343</v>
      </c>
      <c r="L14" s="271">
        <v>9611.2666666666682</v>
      </c>
      <c r="M14" s="272">
        <v>9550.1</v>
      </c>
      <c r="N14" s="272">
        <v>9472</v>
      </c>
      <c r="O14" s="272">
        <v>724425</v>
      </c>
      <c r="P14" s="273">
        <v>5.7267805081216159E-3</v>
      </c>
    </row>
    <row r="15" spans="1:16" ht="12.75" customHeight="1">
      <c r="A15" s="264">
        <v>5</v>
      </c>
      <c r="B15" s="277" t="s">
        <v>39</v>
      </c>
      <c r="C15" s="269" t="s">
        <v>40</v>
      </c>
      <c r="D15" s="270">
        <v>45260</v>
      </c>
      <c r="E15" s="269">
        <v>521.65</v>
      </c>
      <c r="F15" s="269">
        <v>522.43333333333339</v>
      </c>
      <c r="G15" s="271">
        <v>518.86666666666679</v>
      </c>
      <c r="H15" s="271">
        <v>516.08333333333337</v>
      </c>
      <c r="I15" s="271">
        <v>512.51666666666677</v>
      </c>
      <c r="J15" s="271">
        <v>525.21666666666681</v>
      </c>
      <c r="K15" s="271">
        <v>528.78333333333342</v>
      </c>
      <c r="L15" s="271">
        <v>531.56666666666683</v>
      </c>
      <c r="M15" s="272">
        <v>526</v>
      </c>
      <c r="N15" s="272">
        <v>519.65</v>
      </c>
      <c r="O15" s="272">
        <v>13974000</v>
      </c>
      <c r="P15" s="273">
        <v>7.7161606692146825E-3</v>
      </c>
    </row>
    <row r="16" spans="1:16" ht="12.75" customHeight="1">
      <c r="A16" s="264">
        <v>6</v>
      </c>
      <c r="B16" s="277" t="s">
        <v>41</v>
      </c>
      <c r="C16" s="274" t="s">
        <v>42</v>
      </c>
      <c r="D16" s="270">
        <v>45260</v>
      </c>
      <c r="E16" s="269">
        <v>4353.2</v>
      </c>
      <c r="F16" s="269">
        <v>4378.4999999999991</v>
      </c>
      <c r="G16" s="271">
        <v>4314.0999999999985</v>
      </c>
      <c r="H16" s="271">
        <v>4274.9999999999991</v>
      </c>
      <c r="I16" s="271">
        <v>4210.5999999999985</v>
      </c>
      <c r="J16" s="271">
        <v>4417.5999999999985</v>
      </c>
      <c r="K16" s="271">
        <v>4481.9999999999982</v>
      </c>
      <c r="L16" s="271">
        <v>4521.0999999999985</v>
      </c>
      <c r="M16" s="272">
        <v>4442.8999999999996</v>
      </c>
      <c r="N16" s="272">
        <v>4339.3999999999996</v>
      </c>
      <c r="O16" s="272">
        <v>1380250</v>
      </c>
      <c r="P16" s="273">
        <v>4.5544929457437745E-2</v>
      </c>
    </row>
    <row r="17" spans="1:16" ht="12.75" customHeight="1">
      <c r="A17" s="264">
        <v>7</v>
      </c>
      <c r="B17" s="277" t="s">
        <v>43</v>
      </c>
      <c r="C17" s="274" t="s">
        <v>44</v>
      </c>
      <c r="D17" s="270">
        <v>45260</v>
      </c>
      <c r="E17" s="269">
        <v>24047.55</v>
      </c>
      <c r="F17" s="269">
        <v>24004.449999999997</v>
      </c>
      <c r="G17" s="271">
        <v>23827.799999999996</v>
      </c>
      <c r="H17" s="271">
        <v>23608.05</v>
      </c>
      <c r="I17" s="271">
        <v>23431.399999999998</v>
      </c>
      <c r="J17" s="271">
        <v>24224.199999999993</v>
      </c>
      <c r="K17" s="271">
        <v>24400.849999999995</v>
      </c>
      <c r="L17" s="271">
        <v>24620.599999999991</v>
      </c>
      <c r="M17" s="272">
        <v>24181.1</v>
      </c>
      <c r="N17" s="272">
        <v>23784.7</v>
      </c>
      <c r="O17" s="272">
        <v>76600</v>
      </c>
      <c r="P17" s="273">
        <v>3.5135135135135137E-2</v>
      </c>
    </row>
    <row r="18" spans="1:16" ht="12.75" customHeight="1">
      <c r="A18" s="264">
        <v>8</v>
      </c>
      <c r="B18" s="277" t="s">
        <v>45</v>
      </c>
      <c r="C18" s="275" t="s">
        <v>46</v>
      </c>
      <c r="D18" s="270">
        <v>45260</v>
      </c>
      <c r="E18" s="269">
        <v>172.4</v>
      </c>
      <c r="F18" s="269">
        <v>172.35</v>
      </c>
      <c r="G18" s="271">
        <v>171.25</v>
      </c>
      <c r="H18" s="271">
        <v>170.1</v>
      </c>
      <c r="I18" s="271">
        <v>169</v>
      </c>
      <c r="J18" s="271">
        <v>173.5</v>
      </c>
      <c r="K18" s="271">
        <v>174.59999999999997</v>
      </c>
      <c r="L18" s="271">
        <v>175.75</v>
      </c>
      <c r="M18" s="272">
        <v>173.45</v>
      </c>
      <c r="N18" s="272">
        <v>171.2</v>
      </c>
      <c r="O18" s="272">
        <v>59221800</v>
      </c>
      <c r="P18" s="273">
        <v>-4.9900199600798403E-3</v>
      </c>
    </row>
    <row r="19" spans="1:16" ht="12.75" customHeight="1">
      <c r="A19" s="264">
        <v>9</v>
      </c>
      <c r="B19" s="277" t="s">
        <v>47</v>
      </c>
      <c r="C19" s="272" t="s">
        <v>48</v>
      </c>
      <c r="D19" s="270">
        <v>45260</v>
      </c>
      <c r="E19" s="269">
        <v>214.5</v>
      </c>
      <c r="F19" s="269">
        <v>215.28333333333333</v>
      </c>
      <c r="G19" s="271">
        <v>213.36666666666667</v>
      </c>
      <c r="H19" s="271">
        <v>212.23333333333335</v>
      </c>
      <c r="I19" s="271">
        <v>210.31666666666669</v>
      </c>
      <c r="J19" s="271">
        <v>216.41666666666666</v>
      </c>
      <c r="K19" s="271">
        <v>218.33333333333334</v>
      </c>
      <c r="L19" s="271">
        <v>219.46666666666664</v>
      </c>
      <c r="M19" s="272">
        <v>217.2</v>
      </c>
      <c r="N19" s="272">
        <v>214.15</v>
      </c>
      <c r="O19" s="272">
        <v>35313200</v>
      </c>
      <c r="P19" s="273">
        <v>3.3983451536643027E-3</v>
      </c>
    </row>
    <row r="20" spans="1:16" ht="12.75" customHeight="1">
      <c r="A20" s="264">
        <v>10</v>
      </c>
      <c r="B20" s="277" t="s">
        <v>49</v>
      </c>
      <c r="C20" s="269" t="s">
        <v>50</v>
      </c>
      <c r="D20" s="270">
        <v>45260</v>
      </c>
      <c r="E20" s="269">
        <v>1841.75</v>
      </c>
      <c r="F20" s="269">
        <v>1841.6499999999999</v>
      </c>
      <c r="G20" s="271">
        <v>1830.8999999999996</v>
      </c>
      <c r="H20" s="271">
        <v>1820.0499999999997</v>
      </c>
      <c r="I20" s="271">
        <v>1809.2999999999995</v>
      </c>
      <c r="J20" s="271">
        <v>1852.4999999999998</v>
      </c>
      <c r="K20" s="271">
        <v>1863.2500000000002</v>
      </c>
      <c r="L20" s="271">
        <v>1874.1</v>
      </c>
      <c r="M20" s="272">
        <v>1852.4</v>
      </c>
      <c r="N20" s="272">
        <v>1830.8</v>
      </c>
      <c r="O20" s="272">
        <v>5018700</v>
      </c>
      <c r="P20" s="273">
        <v>-1.046965574352301E-2</v>
      </c>
    </row>
    <row r="21" spans="1:16" ht="12.75" customHeight="1">
      <c r="A21" s="264">
        <v>11</v>
      </c>
      <c r="B21" s="277" t="s">
        <v>45</v>
      </c>
      <c r="C21" s="269" t="s">
        <v>51</v>
      </c>
      <c r="D21" s="270">
        <v>45260</v>
      </c>
      <c r="E21" s="269">
        <v>2204.85</v>
      </c>
      <c r="F21" s="269">
        <v>2201.9833333333331</v>
      </c>
      <c r="G21" s="271">
        <v>2163.1166666666663</v>
      </c>
      <c r="H21" s="271">
        <v>2121.3833333333332</v>
      </c>
      <c r="I21" s="271">
        <v>2082.5166666666664</v>
      </c>
      <c r="J21" s="271">
        <v>2243.7166666666662</v>
      </c>
      <c r="K21" s="271">
        <v>2282.583333333333</v>
      </c>
      <c r="L21" s="271">
        <v>2324.3166666666662</v>
      </c>
      <c r="M21" s="272">
        <v>2240.85</v>
      </c>
      <c r="N21" s="272">
        <v>2160.25</v>
      </c>
      <c r="O21" s="272">
        <v>10430400</v>
      </c>
      <c r="P21" s="273">
        <v>2.0462864224572727E-3</v>
      </c>
    </row>
    <row r="22" spans="1:16" ht="12.75" customHeight="1">
      <c r="A22" s="264">
        <v>12</v>
      </c>
      <c r="B22" s="277" t="s">
        <v>45</v>
      </c>
      <c r="C22" s="269" t="s">
        <v>52</v>
      </c>
      <c r="D22" s="270">
        <v>45260</v>
      </c>
      <c r="E22" s="269">
        <v>803.55</v>
      </c>
      <c r="F22" s="269">
        <v>807.31666666666661</v>
      </c>
      <c r="G22" s="271">
        <v>797.33333333333326</v>
      </c>
      <c r="H22" s="271">
        <v>791.11666666666667</v>
      </c>
      <c r="I22" s="271">
        <v>781.13333333333333</v>
      </c>
      <c r="J22" s="271">
        <v>813.53333333333319</v>
      </c>
      <c r="K22" s="271">
        <v>823.51666666666654</v>
      </c>
      <c r="L22" s="271">
        <v>829.73333333333312</v>
      </c>
      <c r="M22" s="272">
        <v>817.3</v>
      </c>
      <c r="N22" s="272">
        <v>801.1</v>
      </c>
      <c r="O22" s="272">
        <v>57013600</v>
      </c>
      <c r="P22" s="273">
        <v>-1.7982141872898639E-2</v>
      </c>
    </row>
    <row r="23" spans="1:16" ht="12.75" customHeight="1">
      <c r="A23" s="264">
        <v>13</v>
      </c>
      <c r="B23" s="277" t="s">
        <v>43</v>
      </c>
      <c r="C23" s="269" t="s">
        <v>53</v>
      </c>
      <c r="D23" s="270">
        <v>45260</v>
      </c>
      <c r="E23" s="269">
        <v>4500.25</v>
      </c>
      <c r="F23" s="269">
        <v>4476.7666666666664</v>
      </c>
      <c r="G23" s="271">
        <v>4443.4333333333325</v>
      </c>
      <c r="H23" s="271">
        <v>4386.6166666666659</v>
      </c>
      <c r="I23" s="271">
        <v>4353.2833333333319</v>
      </c>
      <c r="J23" s="271">
        <v>4533.583333333333</v>
      </c>
      <c r="K23" s="271">
        <v>4566.916666666667</v>
      </c>
      <c r="L23" s="271">
        <v>4623.7333333333336</v>
      </c>
      <c r="M23" s="272">
        <v>4510.1000000000004</v>
      </c>
      <c r="N23" s="272">
        <v>4419.95</v>
      </c>
      <c r="O23" s="272">
        <v>939000</v>
      </c>
      <c r="P23" s="273">
        <v>3.0283080974325215E-2</v>
      </c>
    </row>
    <row r="24" spans="1:16" ht="12.75" customHeight="1">
      <c r="A24" s="264">
        <v>14</v>
      </c>
      <c r="B24" s="277" t="s">
        <v>49</v>
      </c>
      <c r="C24" s="269" t="s">
        <v>54</v>
      </c>
      <c r="D24" s="270">
        <v>45260</v>
      </c>
      <c r="E24" s="269">
        <v>421.7</v>
      </c>
      <c r="F24" s="269">
        <v>422.45</v>
      </c>
      <c r="G24" s="271">
        <v>419.79999999999995</v>
      </c>
      <c r="H24" s="271">
        <v>417.9</v>
      </c>
      <c r="I24" s="271">
        <v>415.24999999999994</v>
      </c>
      <c r="J24" s="271">
        <v>424.34999999999997</v>
      </c>
      <c r="K24" s="271">
        <v>426.99999999999994</v>
      </c>
      <c r="L24" s="271">
        <v>428.9</v>
      </c>
      <c r="M24" s="272">
        <v>425.1</v>
      </c>
      <c r="N24" s="272">
        <v>420.55</v>
      </c>
      <c r="O24" s="272">
        <v>60219000</v>
      </c>
      <c r="P24" s="273">
        <v>5.9785370519833799E-5</v>
      </c>
    </row>
    <row r="25" spans="1:16" ht="12.75" customHeight="1">
      <c r="A25" s="264">
        <v>15</v>
      </c>
      <c r="B25" s="277" t="s">
        <v>45</v>
      </c>
      <c r="C25" s="269" t="s">
        <v>55</v>
      </c>
      <c r="D25" s="270">
        <v>45260</v>
      </c>
      <c r="E25" s="269">
        <v>5483.5</v>
      </c>
      <c r="F25" s="269">
        <v>5483.2833333333328</v>
      </c>
      <c r="G25" s="271">
        <v>5441.5666666666657</v>
      </c>
      <c r="H25" s="271">
        <v>5399.6333333333332</v>
      </c>
      <c r="I25" s="271">
        <v>5357.9166666666661</v>
      </c>
      <c r="J25" s="271">
        <v>5525.2166666666653</v>
      </c>
      <c r="K25" s="271">
        <v>5566.9333333333325</v>
      </c>
      <c r="L25" s="271">
        <v>5608.866666666665</v>
      </c>
      <c r="M25" s="272">
        <v>5525</v>
      </c>
      <c r="N25" s="272">
        <v>5441.35</v>
      </c>
      <c r="O25" s="272">
        <v>2200000</v>
      </c>
      <c r="P25" s="273">
        <v>-2.3307436182019976E-2</v>
      </c>
    </row>
    <row r="26" spans="1:16" ht="12.75" customHeight="1">
      <c r="A26" s="264">
        <v>16</v>
      </c>
      <c r="B26" s="277" t="s">
        <v>56</v>
      </c>
      <c r="C26" s="269" t="s">
        <v>57</v>
      </c>
      <c r="D26" s="270">
        <v>45260</v>
      </c>
      <c r="E26" s="269">
        <v>425.3</v>
      </c>
      <c r="F26" s="269">
        <v>426.23333333333335</v>
      </c>
      <c r="G26" s="271">
        <v>423.51666666666671</v>
      </c>
      <c r="H26" s="271">
        <v>421.73333333333335</v>
      </c>
      <c r="I26" s="271">
        <v>419.01666666666671</v>
      </c>
      <c r="J26" s="271">
        <v>428.01666666666671</v>
      </c>
      <c r="K26" s="271">
        <v>430.73333333333341</v>
      </c>
      <c r="L26" s="271">
        <v>432.51666666666671</v>
      </c>
      <c r="M26" s="272">
        <v>428.95</v>
      </c>
      <c r="N26" s="272">
        <v>424.45</v>
      </c>
      <c r="O26" s="272">
        <v>13253200</v>
      </c>
      <c r="P26" s="273">
        <v>-8.3948104807936904E-3</v>
      </c>
    </row>
    <row r="27" spans="1:16" ht="12.75" customHeight="1">
      <c r="A27" s="264">
        <v>17</v>
      </c>
      <c r="B27" s="277" t="s">
        <v>56</v>
      </c>
      <c r="C27" s="269" t="s">
        <v>58</v>
      </c>
      <c r="D27" s="270">
        <v>45260</v>
      </c>
      <c r="E27" s="269">
        <v>178.35</v>
      </c>
      <c r="F27" s="269">
        <v>176.70000000000002</v>
      </c>
      <c r="G27" s="271">
        <v>174.50000000000003</v>
      </c>
      <c r="H27" s="271">
        <v>170.65</v>
      </c>
      <c r="I27" s="271">
        <v>168.45000000000002</v>
      </c>
      <c r="J27" s="271">
        <v>180.55000000000004</v>
      </c>
      <c r="K27" s="271">
        <v>182.75000000000003</v>
      </c>
      <c r="L27" s="271">
        <v>186.60000000000005</v>
      </c>
      <c r="M27" s="272">
        <v>178.9</v>
      </c>
      <c r="N27" s="272">
        <v>172.85</v>
      </c>
      <c r="O27" s="272">
        <v>77995000</v>
      </c>
      <c r="P27" s="273">
        <v>-7.2316384180790963E-2</v>
      </c>
    </row>
    <row r="28" spans="1:16" ht="12.75" customHeight="1">
      <c r="A28" s="264">
        <v>18</v>
      </c>
      <c r="B28" s="277" t="s">
        <v>59</v>
      </c>
      <c r="C28" s="269" t="s">
        <v>60</v>
      </c>
      <c r="D28" s="270">
        <v>45260</v>
      </c>
      <c r="E28" s="269">
        <v>3142.65</v>
      </c>
      <c r="F28" s="269">
        <v>3145.4666666666667</v>
      </c>
      <c r="G28" s="271">
        <v>3132.1833333333334</v>
      </c>
      <c r="H28" s="271">
        <v>3121.7166666666667</v>
      </c>
      <c r="I28" s="271">
        <v>3108.4333333333334</v>
      </c>
      <c r="J28" s="271">
        <v>3155.9333333333334</v>
      </c>
      <c r="K28" s="271">
        <v>3169.2166666666672</v>
      </c>
      <c r="L28" s="271">
        <v>3179.6833333333334</v>
      </c>
      <c r="M28" s="272">
        <v>3158.75</v>
      </c>
      <c r="N28" s="272">
        <v>3135</v>
      </c>
      <c r="O28" s="272">
        <v>5579000</v>
      </c>
      <c r="P28" s="273">
        <v>1.795654516071108E-3</v>
      </c>
    </row>
    <row r="29" spans="1:16" ht="12.75" customHeight="1">
      <c r="A29" s="264">
        <v>19</v>
      </c>
      <c r="B29" s="277" t="s">
        <v>45</v>
      </c>
      <c r="C29" s="269" t="s">
        <v>61</v>
      </c>
      <c r="D29" s="270">
        <v>45260</v>
      </c>
      <c r="E29" s="269">
        <v>1949.6</v>
      </c>
      <c r="F29" s="269">
        <v>1934.3666666666668</v>
      </c>
      <c r="G29" s="271">
        <v>1915.7333333333336</v>
      </c>
      <c r="H29" s="271">
        <v>1881.8666666666668</v>
      </c>
      <c r="I29" s="271">
        <v>1863.2333333333336</v>
      </c>
      <c r="J29" s="271">
        <v>1968.2333333333336</v>
      </c>
      <c r="K29" s="271">
        <v>1986.8666666666668</v>
      </c>
      <c r="L29" s="271">
        <v>2020.7333333333336</v>
      </c>
      <c r="M29" s="272">
        <v>1953</v>
      </c>
      <c r="N29" s="272">
        <v>1900.5</v>
      </c>
      <c r="O29" s="272">
        <v>3286485</v>
      </c>
      <c r="P29" s="273">
        <v>5.2761562640323304E-3</v>
      </c>
    </row>
    <row r="30" spans="1:16" ht="12.75" customHeight="1">
      <c r="A30" s="264">
        <v>20</v>
      </c>
      <c r="B30" s="277" t="s">
        <v>45</v>
      </c>
      <c r="C30" s="274" t="s">
        <v>62</v>
      </c>
      <c r="D30" s="270">
        <v>45260</v>
      </c>
      <c r="E30" s="269">
        <v>6591.55</v>
      </c>
      <c r="F30" s="269">
        <v>6615.2833333333338</v>
      </c>
      <c r="G30" s="271">
        <v>6548.9666666666672</v>
      </c>
      <c r="H30" s="271">
        <v>6506.3833333333332</v>
      </c>
      <c r="I30" s="271">
        <v>6440.0666666666666</v>
      </c>
      <c r="J30" s="271">
        <v>6657.8666666666677</v>
      </c>
      <c r="K30" s="271">
        <v>6724.1833333333352</v>
      </c>
      <c r="L30" s="271">
        <v>6766.7666666666682</v>
      </c>
      <c r="M30" s="272">
        <v>6681.6</v>
      </c>
      <c r="N30" s="272">
        <v>6572.7</v>
      </c>
      <c r="O30" s="272">
        <v>362025</v>
      </c>
      <c r="P30" s="273">
        <v>-1.8503456689711265E-2</v>
      </c>
    </row>
    <row r="31" spans="1:16" ht="12.75" customHeight="1">
      <c r="A31" s="264">
        <v>21</v>
      </c>
      <c r="B31" s="277" t="s">
        <v>63</v>
      </c>
      <c r="C31" s="269" t="s">
        <v>64</v>
      </c>
      <c r="D31" s="270">
        <v>45260</v>
      </c>
      <c r="E31" s="269">
        <v>722.65</v>
      </c>
      <c r="F31" s="269">
        <v>728.5333333333333</v>
      </c>
      <c r="G31" s="271">
        <v>715.26666666666665</v>
      </c>
      <c r="H31" s="271">
        <v>707.88333333333333</v>
      </c>
      <c r="I31" s="271">
        <v>694.61666666666667</v>
      </c>
      <c r="J31" s="271">
        <v>735.91666666666663</v>
      </c>
      <c r="K31" s="271">
        <v>749.18333333333328</v>
      </c>
      <c r="L31" s="271">
        <v>756.56666666666661</v>
      </c>
      <c r="M31" s="272">
        <v>741.8</v>
      </c>
      <c r="N31" s="272">
        <v>721.15</v>
      </c>
      <c r="O31" s="272">
        <v>14315000</v>
      </c>
      <c r="P31" s="273">
        <v>-1.4457831325301205E-2</v>
      </c>
    </row>
    <row r="32" spans="1:16" ht="12.75" customHeight="1">
      <c r="A32" s="264">
        <v>22</v>
      </c>
      <c r="B32" s="277" t="s">
        <v>43</v>
      </c>
      <c r="C32" s="269" t="s">
        <v>65</v>
      </c>
      <c r="D32" s="270">
        <v>45260</v>
      </c>
      <c r="E32" s="269">
        <v>1029.4000000000001</v>
      </c>
      <c r="F32" s="269">
        <v>1021.6166666666668</v>
      </c>
      <c r="G32" s="271">
        <v>1009.5833333333335</v>
      </c>
      <c r="H32" s="271">
        <v>989.76666666666665</v>
      </c>
      <c r="I32" s="271">
        <v>977.73333333333335</v>
      </c>
      <c r="J32" s="271">
        <v>1041.4333333333336</v>
      </c>
      <c r="K32" s="271">
        <v>1053.4666666666669</v>
      </c>
      <c r="L32" s="271">
        <v>1073.2833333333338</v>
      </c>
      <c r="M32" s="272">
        <v>1033.6500000000001</v>
      </c>
      <c r="N32" s="272">
        <v>1001.8</v>
      </c>
      <c r="O32" s="272">
        <v>19457900</v>
      </c>
      <c r="P32" s="273">
        <v>5.5681546908570065E-2</v>
      </c>
    </row>
    <row r="33" spans="1:16" ht="12.75" customHeight="1">
      <c r="A33" s="264">
        <v>23</v>
      </c>
      <c r="B33" s="277" t="s">
        <v>63</v>
      </c>
      <c r="C33" s="269" t="s">
        <v>66</v>
      </c>
      <c r="D33" s="270">
        <v>45260</v>
      </c>
      <c r="E33" s="269">
        <v>995.4</v>
      </c>
      <c r="F33" s="269">
        <v>995.61666666666679</v>
      </c>
      <c r="G33" s="271">
        <v>989.98333333333358</v>
      </c>
      <c r="H33" s="271">
        <v>984.56666666666683</v>
      </c>
      <c r="I33" s="271">
        <v>978.93333333333362</v>
      </c>
      <c r="J33" s="271">
        <v>1001.0333333333335</v>
      </c>
      <c r="K33" s="271">
        <v>1006.6666666666667</v>
      </c>
      <c r="L33" s="271">
        <v>1012.0833333333335</v>
      </c>
      <c r="M33" s="272">
        <v>1001.25</v>
      </c>
      <c r="N33" s="272">
        <v>990.2</v>
      </c>
      <c r="O33" s="272">
        <v>48806250</v>
      </c>
      <c r="P33" s="273">
        <v>-6.7033847641095436E-3</v>
      </c>
    </row>
    <row r="34" spans="1:16" ht="12.75" customHeight="1">
      <c r="A34" s="264">
        <v>24</v>
      </c>
      <c r="B34" s="277" t="s">
        <v>56</v>
      </c>
      <c r="C34" s="269" t="s">
        <v>67</v>
      </c>
      <c r="D34" s="270">
        <v>45260</v>
      </c>
      <c r="E34" s="269">
        <v>5695.35</v>
      </c>
      <c r="F34" s="269">
        <v>5689.7166666666672</v>
      </c>
      <c r="G34" s="271">
        <v>5664.6333333333341</v>
      </c>
      <c r="H34" s="271">
        <v>5633.916666666667</v>
      </c>
      <c r="I34" s="271">
        <v>5608.8333333333339</v>
      </c>
      <c r="J34" s="271">
        <v>5720.4333333333343</v>
      </c>
      <c r="K34" s="271">
        <v>5745.5166666666664</v>
      </c>
      <c r="L34" s="271">
        <v>5776.2333333333345</v>
      </c>
      <c r="M34" s="272">
        <v>5714.8</v>
      </c>
      <c r="N34" s="272">
        <v>5659</v>
      </c>
      <c r="O34" s="272">
        <v>2653000</v>
      </c>
      <c r="P34" s="273">
        <v>2.3089901181007472E-2</v>
      </c>
    </row>
    <row r="35" spans="1:16" ht="12.75" customHeight="1">
      <c r="A35" s="264">
        <v>25</v>
      </c>
      <c r="B35" s="277" t="s">
        <v>68</v>
      </c>
      <c r="C35" s="269" t="s">
        <v>69</v>
      </c>
      <c r="D35" s="270">
        <v>45260</v>
      </c>
      <c r="E35" s="269">
        <v>1614.9</v>
      </c>
      <c r="F35" s="269">
        <v>1610.4166666666667</v>
      </c>
      <c r="G35" s="271">
        <v>1601.0833333333335</v>
      </c>
      <c r="H35" s="271">
        <v>1587.2666666666667</v>
      </c>
      <c r="I35" s="271">
        <v>1577.9333333333334</v>
      </c>
      <c r="J35" s="271">
        <v>1624.2333333333336</v>
      </c>
      <c r="K35" s="271">
        <v>1633.5666666666671</v>
      </c>
      <c r="L35" s="271">
        <v>1647.3833333333337</v>
      </c>
      <c r="M35" s="272">
        <v>1619.75</v>
      </c>
      <c r="N35" s="272">
        <v>1596.6</v>
      </c>
      <c r="O35" s="272">
        <v>8463500</v>
      </c>
      <c r="P35" s="273">
        <v>-1.298011682105139E-3</v>
      </c>
    </row>
    <row r="36" spans="1:16" ht="12.75" customHeight="1">
      <c r="A36" s="264">
        <v>26</v>
      </c>
      <c r="B36" s="277" t="s">
        <v>68</v>
      </c>
      <c r="C36" s="269" t="s">
        <v>70</v>
      </c>
      <c r="D36" s="270">
        <v>45260</v>
      </c>
      <c r="E36" s="269">
        <v>7133.1</v>
      </c>
      <c r="F36" s="269">
        <v>7115.8</v>
      </c>
      <c r="G36" s="271">
        <v>7074.3</v>
      </c>
      <c r="H36" s="271">
        <v>7015.5</v>
      </c>
      <c r="I36" s="271">
        <v>6974</v>
      </c>
      <c r="J36" s="271">
        <v>7174.6</v>
      </c>
      <c r="K36" s="271">
        <v>7216.1</v>
      </c>
      <c r="L36" s="271">
        <v>7274.9000000000005</v>
      </c>
      <c r="M36" s="272">
        <v>7157.3</v>
      </c>
      <c r="N36" s="272">
        <v>7057</v>
      </c>
      <c r="O36" s="272">
        <v>7169750</v>
      </c>
      <c r="P36" s="273">
        <v>4.0470187022693054E-2</v>
      </c>
    </row>
    <row r="37" spans="1:16" ht="12.75" customHeight="1">
      <c r="A37" s="264">
        <v>27</v>
      </c>
      <c r="B37" s="277" t="s">
        <v>56</v>
      </c>
      <c r="C37" s="269" t="s">
        <v>71</v>
      </c>
      <c r="D37" s="270">
        <v>45260</v>
      </c>
      <c r="E37" s="269">
        <v>2476.9499999999998</v>
      </c>
      <c r="F37" s="269">
        <v>2488.2166666666667</v>
      </c>
      <c r="G37" s="271">
        <v>2461.4333333333334</v>
      </c>
      <c r="H37" s="271">
        <v>2445.9166666666665</v>
      </c>
      <c r="I37" s="271">
        <v>2419.1333333333332</v>
      </c>
      <c r="J37" s="271">
        <v>2503.7333333333336</v>
      </c>
      <c r="K37" s="271">
        <v>2530.5166666666673</v>
      </c>
      <c r="L37" s="271">
        <v>2546.0333333333338</v>
      </c>
      <c r="M37" s="272">
        <v>2515</v>
      </c>
      <c r="N37" s="272">
        <v>2472.6999999999998</v>
      </c>
      <c r="O37" s="272">
        <v>2286300</v>
      </c>
      <c r="P37" s="273">
        <v>4.2972492130833449E-2</v>
      </c>
    </row>
    <row r="38" spans="1:16" ht="12.75" customHeight="1">
      <c r="A38" s="264">
        <v>28</v>
      </c>
      <c r="B38" s="277" t="s">
        <v>45</v>
      </c>
      <c r="C38" s="275" t="s">
        <v>72</v>
      </c>
      <c r="D38" s="270">
        <v>45260</v>
      </c>
      <c r="E38" s="269">
        <v>450</v>
      </c>
      <c r="F38" s="269">
        <v>449.11666666666662</v>
      </c>
      <c r="G38" s="271">
        <v>445.13333333333321</v>
      </c>
      <c r="H38" s="271">
        <v>440.26666666666659</v>
      </c>
      <c r="I38" s="271">
        <v>436.28333333333319</v>
      </c>
      <c r="J38" s="271">
        <v>453.98333333333323</v>
      </c>
      <c r="K38" s="271">
        <v>457.9666666666667</v>
      </c>
      <c r="L38" s="271">
        <v>462.83333333333326</v>
      </c>
      <c r="M38" s="272">
        <v>453.1</v>
      </c>
      <c r="N38" s="272">
        <v>444.25</v>
      </c>
      <c r="O38" s="272">
        <v>11700800</v>
      </c>
      <c r="P38" s="273">
        <v>3.2926327342570998E-3</v>
      </c>
    </row>
    <row r="39" spans="1:16" ht="12.75" customHeight="1">
      <c r="A39" s="264">
        <v>29</v>
      </c>
      <c r="B39" s="277" t="s">
        <v>63</v>
      </c>
      <c r="C39" s="269" t="s">
        <v>73</v>
      </c>
      <c r="D39" s="270">
        <v>45260</v>
      </c>
      <c r="E39" s="269">
        <v>214.35</v>
      </c>
      <c r="F39" s="269">
        <v>214.66666666666666</v>
      </c>
      <c r="G39" s="271">
        <v>213.2833333333333</v>
      </c>
      <c r="H39" s="271">
        <v>212.21666666666664</v>
      </c>
      <c r="I39" s="271">
        <v>210.83333333333329</v>
      </c>
      <c r="J39" s="271">
        <v>215.73333333333332</v>
      </c>
      <c r="K39" s="271">
        <v>217.1166666666667</v>
      </c>
      <c r="L39" s="271">
        <v>218.18333333333334</v>
      </c>
      <c r="M39" s="272">
        <v>216.05</v>
      </c>
      <c r="N39" s="272">
        <v>213.6</v>
      </c>
      <c r="O39" s="272">
        <v>68620000</v>
      </c>
      <c r="P39" s="273">
        <v>8.2650699775924773E-3</v>
      </c>
    </row>
    <row r="40" spans="1:16" ht="12.75" customHeight="1">
      <c r="A40" s="264">
        <v>30</v>
      </c>
      <c r="B40" s="277" t="s">
        <v>63</v>
      </c>
      <c r="C40" s="269" t="s">
        <v>74</v>
      </c>
      <c r="D40" s="270">
        <v>45260</v>
      </c>
      <c r="E40" s="269">
        <v>196.15</v>
      </c>
      <c r="F40" s="269">
        <v>196.66666666666666</v>
      </c>
      <c r="G40" s="271">
        <v>194.63333333333333</v>
      </c>
      <c r="H40" s="271">
        <v>193.11666666666667</v>
      </c>
      <c r="I40" s="271">
        <v>191.08333333333334</v>
      </c>
      <c r="J40" s="271">
        <v>198.18333333333331</v>
      </c>
      <c r="K40" s="271">
        <v>200.21666666666667</v>
      </c>
      <c r="L40" s="271">
        <v>201.73333333333329</v>
      </c>
      <c r="M40" s="272">
        <v>198.7</v>
      </c>
      <c r="N40" s="272">
        <v>195.15</v>
      </c>
      <c r="O40" s="272">
        <v>136217250</v>
      </c>
      <c r="P40" s="273">
        <v>1.1393684029494594E-3</v>
      </c>
    </row>
    <row r="41" spans="1:16" ht="12.75" customHeight="1">
      <c r="A41" s="264">
        <v>31</v>
      </c>
      <c r="B41" s="277" t="s">
        <v>59</v>
      </c>
      <c r="C41" s="269" t="s">
        <v>75</v>
      </c>
      <c r="D41" s="270">
        <v>45260</v>
      </c>
      <c r="E41" s="269">
        <v>1600.05</v>
      </c>
      <c r="F41" s="269">
        <v>1596.0999999999997</v>
      </c>
      <c r="G41" s="271">
        <v>1587.0499999999993</v>
      </c>
      <c r="H41" s="271">
        <v>1574.0499999999995</v>
      </c>
      <c r="I41" s="271">
        <v>1564.9999999999991</v>
      </c>
      <c r="J41" s="271">
        <v>1609.0999999999995</v>
      </c>
      <c r="K41" s="271">
        <v>1618.15</v>
      </c>
      <c r="L41" s="271">
        <v>1631.1499999999996</v>
      </c>
      <c r="M41" s="272">
        <v>1605.15</v>
      </c>
      <c r="N41" s="272">
        <v>1583.1</v>
      </c>
      <c r="O41" s="272">
        <v>2167875</v>
      </c>
      <c r="P41" s="273">
        <v>1.207983193277311E-2</v>
      </c>
    </row>
    <row r="42" spans="1:16" ht="12.75" customHeight="1">
      <c r="A42" s="264">
        <v>32</v>
      </c>
      <c r="B42" s="277" t="s">
        <v>41</v>
      </c>
      <c r="C42" s="269" t="s">
        <v>76</v>
      </c>
      <c r="D42" s="270">
        <v>45260</v>
      </c>
      <c r="E42" s="269">
        <v>143.44999999999999</v>
      </c>
      <c r="F42" s="269">
        <v>143.70000000000002</v>
      </c>
      <c r="G42" s="271">
        <v>142.50000000000003</v>
      </c>
      <c r="H42" s="271">
        <v>141.55000000000001</v>
      </c>
      <c r="I42" s="271">
        <v>140.35000000000002</v>
      </c>
      <c r="J42" s="271">
        <v>144.65000000000003</v>
      </c>
      <c r="K42" s="271">
        <v>145.85000000000002</v>
      </c>
      <c r="L42" s="271">
        <v>146.80000000000004</v>
      </c>
      <c r="M42" s="272">
        <v>144.9</v>
      </c>
      <c r="N42" s="272">
        <v>142.75</v>
      </c>
      <c r="O42" s="272">
        <v>67049100</v>
      </c>
      <c r="P42" s="273">
        <v>5.1300384306014836E-2</v>
      </c>
    </row>
    <row r="43" spans="1:16" ht="12.75" customHeight="1">
      <c r="A43" s="264">
        <v>33</v>
      </c>
      <c r="B43" s="277" t="s">
        <v>59</v>
      </c>
      <c r="C43" s="269" t="s">
        <v>77</v>
      </c>
      <c r="D43" s="270">
        <v>45260</v>
      </c>
      <c r="E43" s="269">
        <v>584.5</v>
      </c>
      <c r="F43" s="269">
        <v>584.16666666666663</v>
      </c>
      <c r="G43" s="271">
        <v>581.08333333333326</v>
      </c>
      <c r="H43" s="271">
        <v>577.66666666666663</v>
      </c>
      <c r="I43" s="271">
        <v>574.58333333333326</v>
      </c>
      <c r="J43" s="271">
        <v>587.58333333333326</v>
      </c>
      <c r="K43" s="271">
        <v>590.66666666666652</v>
      </c>
      <c r="L43" s="271">
        <v>594.08333333333326</v>
      </c>
      <c r="M43" s="272">
        <v>587.25</v>
      </c>
      <c r="N43" s="272">
        <v>580.75</v>
      </c>
      <c r="O43" s="272">
        <v>9720480</v>
      </c>
      <c r="P43" s="273">
        <v>3.557868091688933E-2</v>
      </c>
    </row>
    <row r="44" spans="1:16" ht="12.75" customHeight="1">
      <c r="A44" s="264">
        <v>34</v>
      </c>
      <c r="B44" s="277" t="s">
        <v>56</v>
      </c>
      <c r="C44" s="269" t="s">
        <v>78</v>
      </c>
      <c r="D44" s="270">
        <v>45260</v>
      </c>
      <c r="E44" s="269">
        <v>1079.45</v>
      </c>
      <c r="F44" s="269">
        <v>1077.0833333333333</v>
      </c>
      <c r="G44" s="271">
        <v>1070.6666666666665</v>
      </c>
      <c r="H44" s="271">
        <v>1061.8833333333332</v>
      </c>
      <c r="I44" s="271">
        <v>1055.4666666666665</v>
      </c>
      <c r="J44" s="271">
        <v>1085.8666666666666</v>
      </c>
      <c r="K44" s="271">
        <v>1092.2833333333331</v>
      </c>
      <c r="L44" s="271">
        <v>1101.0666666666666</v>
      </c>
      <c r="M44" s="272">
        <v>1083.5</v>
      </c>
      <c r="N44" s="272">
        <v>1068.3</v>
      </c>
      <c r="O44" s="272">
        <v>7132500</v>
      </c>
      <c r="P44" s="273">
        <v>-1.1434511434511435E-2</v>
      </c>
    </row>
    <row r="45" spans="1:16" ht="12.75" customHeight="1">
      <c r="A45" s="264">
        <v>35</v>
      </c>
      <c r="B45" s="277" t="s">
        <v>79</v>
      </c>
      <c r="C45" s="269" t="s">
        <v>80</v>
      </c>
      <c r="D45" s="270">
        <v>45260</v>
      </c>
      <c r="E45" s="269">
        <v>971.95</v>
      </c>
      <c r="F45" s="269">
        <v>970.86666666666667</v>
      </c>
      <c r="G45" s="271">
        <v>964.83333333333337</v>
      </c>
      <c r="H45" s="271">
        <v>957.7166666666667</v>
      </c>
      <c r="I45" s="271">
        <v>951.68333333333339</v>
      </c>
      <c r="J45" s="271">
        <v>977.98333333333335</v>
      </c>
      <c r="K45" s="271">
        <v>984.01666666666665</v>
      </c>
      <c r="L45" s="271">
        <v>991.13333333333333</v>
      </c>
      <c r="M45" s="272">
        <v>976.9</v>
      </c>
      <c r="N45" s="272">
        <v>963.75</v>
      </c>
      <c r="O45" s="272">
        <v>37104150</v>
      </c>
      <c r="P45" s="273">
        <v>-7.7737977288316442E-3</v>
      </c>
    </row>
    <row r="46" spans="1:16" ht="12.75" customHeight="1">
      <c r="A46" s="264">
        <v>36</v>
      </c>
      <c r="B46" s="277" t="s">
        <v>41</v>
      </c>
      <c r="C46" s="269" t="s">
        <v>81</v>
      </c>
      <c r="D46" s="270">
        <v>45260</v>
      </c>
      <c r="E46" s="269">
        <v>139.85</v>
      </c>
      <c r="F46" s="269">
        <v>139.23333333333332</v>
      </c>
      <c r="G46" s="271">
        <v>137.06666666666663</v>
      </c>
      <c r="H46" s="271">
        <v>134.2833333333333</v>
      </c>
      <c r="I46" s="271">
        <v>132.11666666666662</v>
      </c>
      <c r="J46" s="271">
        <v>142.01666666666665</v>
      </c>
      <c r="K46" s="271">
        <v>144.18333333333334</v>
      </c>
      <c r="L46" s="271">
        <v>146.96666666666667</v>
      </c>
      <c r="M46" s="272">
        <v>141.4</v>
      </c>
      <c r="N46" s="272">
        <v>136.44999999999999</v>
      </c>
      <c r="O46" s="272">
        <v>108291750</v>
      </c>
      <c r="P46" s="273">
        <v>-7.6099614798889187E-2</v>
      </c>
    </row>
    <row r="47" spans="1:16" ht="12.75" customHeight="1">
      <c r="A47" s="264">
        <v>37</v>
      </c>
      <c r="B47" s="277" t="s">
        <v>43</v>
      </c>
      <c r="C47" s="269" t="s">
        <v>82</v>
      </c>
      <c r="D47" s="270">
        <v>45260</v>
      </c>
      <c r="E47" s="269">
        <v>234.35</v>
      </c>
      <c r="F47" s="269">
        <v>234.70000000000002</v>
      </c>
      <c r="G47" s="271">
        <v>232.75000000000003</v>
      </c>
      <c r="H47" s="271">
        <v>231.15</v>
      </c>
      <c r="I47" s="271">
        <v>229.20000000000002</v>
      </c>
      <c r="J47" s="271">
        <v>236.30000000000004</v>
      </c>
      <c r="K47" s="271">
        <v>238.25000000000003</v>
      </c>
      <c r="L47" s="271">
        <v>239.85000000000005</v>
      </c>
      <c r="M47" s="272">
        <v>236.65</v>
      </c>
      <c r="N47" s="272">
        <v>233.1</v>
      </c>
      <c r="O47" s="272">
        <v>40227500</v>
      </c>
      <c r="P47" s="273">
        <v>4.5573729554251466E-3</v>
      </c>
    </row>
    <row r="48" spans="1:16" ht="12.75" customHeight="1">
      <c r="A48" s="264">
        <v>38</v>
      </c>
      <c r="B48" s="277" t="s">
        <v>56</v>
      </c>
      <c r="C48" s="269" t="s">
        <v>83</v>
      </c>
      <c r="D48" s="270">
        <v>45260</v>
      </c>
      <c r="E48" s="269">
        <v>20796.099999999999</v>
      </c>
      <c r="F48" s="269">
        <v>20778.75</v>
      </c>
      <c r="G48" s="271">
        <v>20631.349999999999</v>
      </c>
      <c r="H48" s="271">
        <v>20466.599999999999</v>
      </c>
      <c r="I48" s="271">
        <v>20319.199999999997</v>
      </c>
      <c r="J48" s="271">
        <v>20943.5</v>
      </c>
      <c r="K48" s="271">
        <v>21090.9</v>
      </c>
      <c r="L48" s="271">
        <v>21255.65</v>
      </c>
      <c r="M48" s="272">
        <v>20926.150000000001</v>
      </c>
      <c r="N48" s="272">
        <v>20614</v>
      </c>
      <c r="O48" s="272">
        <v>144100</v>
      </c>
      <c r="P48" s="273">
        <v>-3.4578146611341631E-3</v>
      </c>
    </row>
    <row r="49" spans="1:16" ht="12.75" customHeight="1">
      <c r="A49" s="264">
        <v>39</v>
      </c>
      <c r="B49" s="277" t="s">
        <v>84</v>
      </c>
      <c r="C49" s="269" t="s">
        <v>85</v>
      </c>
      <c r="D49" s="270">
        <v>45260</v>
      </c>
      <c r="E49" s="269">
        <v>388.75</v>
      </c>
      <c r="F49" s="269">
        <v>390.06666666666661</v>
      </c>
      <c r="G49" s="271">
        <v>386.8333333333332</v>
      </c>
      <c r="H49" s="271">
        <v>384.91666666666657</v>
      </c>
      <c r="I49" s="271">
        <v>381.68333333333317</v>
      </c>
      <c r="J49" s="271">
        <v>391.98333333333323</v>
      </c>
      <c r="K49" s="271">
        <v>395.21666666666658</v>
      </c>
      <c r="L49" s="271">
        <v>397.13333333333327</v>
      </c>
      <c r="M49" s="272">
        <v>393.3</v>
      </c>
      <c r="N49" s="272">
        <v>388.15</v>
      </c>
      <c r="O49" s="272">
        <v>27648000</v>
      </c>
      <c r="P49" s="273">
        <v>3.3969166448915601E-3</v>
      </c>
    </row>
    <row r="50" spans="1:16" ht="12.75" customHeight="1">
      <c r="A50" s="264">
        <v>40</v>
      </c>
      <c r="B50" s="277" t="s">
        <v>59</v>
      </c>
      <c r="C50" s="269" t="s">
        <v>86</v>
      </c>
      <c r="D50" s="270">
        <v>45260</v>
      </c>
      <c r="E50" s="269">
        <v>4708.8500000000004</v>
      </c>
      <c r="F50" s="269">
        <v>4704.4000000000005</v>
      </c>
      <c r="G50" s="271">
        <v>4684.4500000000007</v>
      </c>
      <c r="H50" s="271">
        <v>4660.05</v>
      </c>
      <c r="I50" s="271">
        <v>4640.1000000000004</v>
      </c>
      <c r="J50" s="271">
        <v>4728.8000000000011</v>
      </c>
      <c r="K50" s="271">
        <v>4748.75</v>
      </c>
      <c r="L50" s="271">
        <v>4773.1500000000015</v>
      </c>
      <c r="M50" s="272">
        <v>4724.3500000000004</v>
      </c>
      <c r="N50" s="272">
        <v>4680</v>
      </c>
      <c r="O50" s="272">
        <v>2082400</v>
      </c>
      <c r="P50" s="273">
        <v>3.8914388345639594E-2</v>
      </c>
    </row>
    <row r="51" spans="1:16" ht="12.75" customHeight="1">
      <c r="A51" s="264">
        <v>41</v>
      </c>
      <c r="B51" s="277" t="s">
        <v>87</v>
      </c>
      <c r="C51" s="274" t="s">
        <v>88</v>
      </c>
      <c r="D51" s="270">
        <v>45260</v>
      </c>
      <c r="E51" s="269">
        <v>618.35</v>
      </c>
      <c r="F51" s="269">
        <v>621.85</v>
      </c>
      <c r="G51" s="271">
        <v>612.80000000000007</v>
      </c>
      <c r="H51" s="271">
        <v>607.25</v>
      </c>
      <c r="I51" s="271">
        <v>598.20000000000005</v>
      </c>
      <c r="J51" s="271">
        <v>627.40000000000009</v>
      </c>
      <c r="K51" s="271">
        <v>636.45000000000005</v>
      </c>
      <c r="L51" s="271">
        <v>642.00000000000011</v>
      </c>
      <c r="M51" s="272">
        <v>630.9</v>
      </c>
      <c r="N51" s="272">
        <v>616.29999999999995</v>
      </c>
      <c r="O51" s="272">
        <v>6319000</v>
      </c>
      <c r="P51" s="273">
        <v>2.067517363915361E-2</v>
      </c>
    </row>
    <row r="52" spans="1:16" ht="12.75" customHeight="1">
      <c r="A52" s="264">
        <v>42</v>
      </c>
      <c r="B52" s="277" t="s">
        <v>63</v>
      </c>
      <c r="C52" s="269" t="s">
        <v>89</v>
      </c>
      <c r="D52" s="270">
        <v>45260</v>
      </c>
      <c r="E52" s="269">
        <v>397.8</v>
      </c>
      <c r="F52" s="269">
        <v>398.7</v>
      </c>
      <c r="G52" s="271">
        <v>393.59999999999997</v>
      </c>
      <c r="H52" s="271">
        <v>389.4</v>
      </c>
      <c r="I52" s="271">
        <v>384.29999999999995</v>
      </c>
      <c r="J52" s="271">
        <v>402.9</v>
      </c>
      <c r="K52" s="271">
        <v>408</v>
      </c>
      <c r="L52" s="271">
        <v>412.2</v>
      </c>
      <c r="M52" s="272">
        <v>403.8</v>
      </c>
      <c r="N52" s="272">
        <v>394.5</v>
      </c>
      <c r="O52" s="272">
        <v>45945900</v>
      </c>
      <c r="P52" s="273">
        <v>-6.2485400607334733E-3</v>
      </c>
    </row>
    <row r="53" spans="1:16" ht="12.75" customHeight="1">
      <c r="A53" s="264">
        <v>43</v>
      </c>
      <c r="B53" s="277" t="s">
        <v>68</v>
      </c>
      <c r="C53" s="276" t="s">
        <v>90</v>
      </c>
      <c r="D53" s="270">
        <v>45260</v>
      </c>
      <c r="E53" s="269">
        <v>781.1</v>
      </c>
      <c r="F53" s="269">
        <v>780</v>
      </c>
      <c r="G53" s="271">
        <v>773.3</v>
      </c>
      <c r="H53" s="271">
        <v>765.5</v>
      </c>
      <c r="I53" s="271">
        <v>758.8</v>
      </c>
      <c r="J53" s="271">
        <v>787.8</v>
      </c>
      <c r="K53" s="271">
        <v>794.5</v>
      </c>
      <c r="L53" s="271">
        <v>802.3</v>
      </c>
      <c r="M53" s="272">
        <v>786.7</v>
      </c>
      <c r="N53" s="272">
        <v>772.2</v>
      </c>
      <c r="O53" s="272">
        <v>4054050</v>
      </c>
      <c r="P53" s="273">
        <v>1.2171372930866602E-2</v>
      </c>
    </row>
    <row r="54" spans="1:16" ht="12.75" customHeight="1">
      <c r="A54" s="264">
        <v>44</v>
      </c>
      <c r="B54" s="277" t="s">
        <v>45</v>
      </c>
      <c r="C54" s="274" t="s">
        <v>91</v>
      </c>
      <c r="D54" s="270">
        <v>45260</v>
      </c>
      <c r="E54" s="269">
        <v>310.85000000000002</v>
      </c>
      <c r="F54" s="269">
        <v>309.90000000000003</v>
      </c>
      <c r="G54" s="271">
        <v>307.90000000000009</v>
      </c>
      <c r="H54" s="271">
        <v>304.95000000000005</v>
      </c>
      <c r="I54" s="271">
        <v>302.9500000000001</v>
      </c>
      <c r="J54" s="271">
        <v>312.85000000000008</v>
      </c>
      <c r="K54" s="271">
        <v>314.84999999999997</v>
      </c>
      <c r="L54" s="271">
        <v>317.80000000000007</v>
      </c>
      <c r="M54" s="272">
        <v>311.89999999999998</v>
      </c>
      <c r="N54" s="272">
        <v>306.95</v>
      </c>
      <c r="O54" s="272">
        <v>13539400</v>
      </c>
      <c r="P54" s="273">
        <v>-6.3969525811112565E-2</v>
      </c>
    </row>
    <row r="55" spans="1:16" ht="12.75" customHeight="1">
      <c r="A55" s="264">
        <v>45</v>
      </c>
      <c r="B55" s="277" t="s">
        <v>68</v>
      </c>
      <c r="C55" s="269" t="s">
        <v>92</v>
      </c>
      <c r="D55" s="270">
        <v>45260</v>
      </c>
      <c r="E55" s="269">
        <v>1107.5999999999999</v>
      </c>
      <c r="F55" s="269">
        <v>1116.2</v>
      </c>
      <c r="G55" s="271">
        <v>1092.6500000000001</v>
      </c>
      <c r="H55" s="271">
        <v>1077.7</v>
      </c>
      <c r="I55" s="271">
        <v>1054.1500000000001</v>
      </c>
      <c r="J55" s="271">
        <v>1131.1500000000001</v>
      </c>
      <c r="K55" s="271">
        <v>1154.6999999999998</v>
      </c>
      <c r="L55" s="271">
        <v>1169.6500000000001</v>
      </c>
      <c r="M55" s="272">
        <v>1139.75</v>
      </c>
      <c r="N55" s="272">
        <v>1101.25</v>
      </c>
      <c r="O55" s="272">
        <v>13663750</v>
      </c>
      <c r="P55" s="273">
        <v>3.8571034989438881E-3</v>
      </c>
    </row>
    <row r="56" spans="1:16" ht="12.75" customHeight="1">
      <c r="A56" s="264">
        <v>46</v>
      </c>
      <c r="B56" s="277" t="s">
        <v>43</v>
      </c>
      <c r="C56" s="269" t="s">
        <v>93</v>
      </c>
      <c r="D56" s="270">
        <v>45260</v>
      </c>
      <c r="E56" s="269">
        <v>1258</v>
      </c>
      <c r="F56" s="269">
        <v>1254.0833333333333</v>
      </c>
      <c r="G56" s="271">
        <v>1248.1166666666666</v>
      </c>
      <c r="H56" s="271">
        <v>1238.2333333333333</v>
      </c>
      <c r="I56" s="271">
        <v>1232.2666666666667</v>
      </c>
      <c r="J56" s="271">
        <v>1263.9666666666665</v>
      </c>
      <c r="K56" s="271">
        <v>1269.9333333333332</v>
      </c>
      <c r="L56" s="271">
        <v>1279.8166666666664</v>
      </c>
      <c r="M56" s="272">
        <v>1260.05</v>
      </c>
      <c r="N56" s="272">
        <v>1244.2</v>
      </c>
      <c r="O56" s="272">
        <v>9649900</v>
      </c>
      <c r="P56" s="273">
        <v>2.5276243093922651E-2</v>
      </c>
    </row>
    <row r="57" spans="1:16" ht="12.75" customHeight="1">
      <c r="A57" s="264">
        <v>47</v>
      </c>
      <c r="B57" s="277" t="s">
        <v>45</v>
      </c>
      <c r="C57" s="269" t="s">
        <v>94</v>
      </c>
      <c r="D57" s="270">
        <v>45260</v>
      </c>
      <c r="E57" s="269">
        <v>334.85</v>
      </c>
      <c r="F57" s="269">
        <v>334.21666666666664</v>
      </c>
      <c r="G57" s="271">
        <v>329.5333333333333</v>
      </c>
      <c r="H57" s="271">
        <v>324.21666666666664</v>
      </c>
      <c r="I57" s="271">
        <v>319.5333333333333</v>
      </c>
      <c r="J57" s="271">
        <v>339.5333333333333</v>
      </c>
      <c r="K57" s="271">
        <v>344.21666666666658</v>
      </c>
      <c r="L57" s="271">
        <v>349.5333333333333</v>
      </c>
      <c r="M57" s="272">
        <v>338.9</v>
      </c>
      <c r="N57" s="272">
        <v>328.9</v>
      </c>
      <c r="O57" s="272">
        <v>64604400</v>
      </c>
      <c r="P57" s="273">
        <v>-1.5929882924956815E-2</v>
      </c>
    </row>
    <row r="58" spans="1:16" ht="12.75" customHeight="1">
      <c r="A58" s="264">
        <v>48</v>
      </c>
      <c r="B58" s="277" t="s">
        <v>87</v>
      </c>
      <c r="C58" s="269" t="s">
        <v>95</v>
      </c>
      <c r="D58" s="270">
        <v>45260</v>
      </c>
      <c r="E58" s="269">
        <v>5649.3</v>
      </c>
      <c r="F58" s="269">
        <v>5695.2833333333328</v>
      </c>
      <c r="G58" s="271">
        <v>5590.5666666666657</v>
      </c>
      <c r="H58" s="271">
        <v>5531.833333333333</v>
      </c>
      <c r="I58" s="271">
        <v>5427.1166666666659</v>
      </c>
      <c r="J58" s="271">
        <v>5754.0166666666655</v>
      </c>
      <c r="K58" s="271">
        <v>5858.7333333333327</v>
      </c>
      <c r="L58" s="271">
        <v>5917.4666666666653</v>
      </c>
      <c r="M58" s="272">
        <v>5800</v>
      </c>
      <c r="N58" s="272">
        <v>5636.55</v>
      </c>
      <c r="O58" s="272">
        <v>1214400</v>
      </c>
      <c r="P58" s="273">
        <v>1.3605442176870747E-3</v>
      </c>
    </row>
    <row r="59" spans="1:16" ht="12.75" customHeight="1">
      <c r="A59" s="264">
        <v>49</v>
      </c>
      <c r="B59" s="277" t="s">
        <v>59</v>
      </c>
      <c r="C59" s="269" t="s">
        <v>96</v>
      </c>
      <c r="D59" s="270">
        <v>45260</v>
      </c>
      <c r="E59" s="269">
        <v>2175.1</v>
      </c>
      <c r="F59" s="269">
        <v>2170.1999999999998</v>
      </c>
      <c r="G59" s="271">
        <v>2160.5999999999995</v>
      </c>
      <c r="H59" s="271">
        <v>2146.0999999999995</v>
      </c>
      <c r="I59" s="271">
        <v>2136.4999999999991</v>
      </c>
      <c r="J59" s="271">
        <v>2184.6999999999998</v>
      </c>
      <c r="K59" s="271">
        <v>2194.3000000000002</v>
      </c>
      <c r="L59" s="271">
        <v>2208.8000000000002</v>
      </c>
      <c r="M59" s="272">
        <v>2179.8000000000002</v>
      </c>
      <c r="N59" s="272">
        <v>2155.6999999999998</v>
      </c>
      <c r="O59" s="272">
        <v>3697400</v>
      </c>
      <c r="P59" s="273">
        <v>2.0577721959230993E-2</v>
      </c>
    </row>
    <row r="60" spans="1:16" ht="12.75" customHeight="1">
      <c r="A60" s="264">
        <v>50</v>
      </c>
      <c r="B60" s="277" t="s">
        <v>45</v>
      </c>
      <c r="C60" s="269" t="s">
        <v>97</v>
      </c>
      <c r="D60" s="270">
        <v>45260</v>
      </c>
      <c r="E60" s="269">
        <v>751.6</v>
      </c>
      <c r="F60" s="269">
        <v>756.51666666666677</v>
      </c>
      <c r="G60" s="271">
        <v>745.48333333333358</v>
      </c>
      <c r="H60" s="271">
        <v>739.36666666666679</v>
      </c>
      <c r="I60" s="271">
        <v>728.3333333333336</v>
      </c>
      <c r="J60" s="271">
        <v>762.63333333333355</v>
      </c>
      <c r="K60" s="271">
        <v>773.66666666666663</v>
      </c>
      <c r="L60" s="271">
        <v>779.78333333333353</v>
      </c>
      <c r="M60" s="272">
        <v>767.55</v>
      </c>
      <c r="N60" s="272">
        <v>750.4</v>
      </c>
      <c r="O60" s="272">
        <v>6669000</v>
      </c>
      <c r="P60" s="273">
        <v>8.4919472913616401E-2</v>
      </c>
    </row>
    <row r="61" spans="1:16" ht="12.75" customHeight="1">
      <c r="A61" s="264">
        <v>51</v>
      </c>
      <c r="B61" s="277" t="s">
        <v>45</v>
      </c>
      <c r="C61" s="276" t="s">
        <v>98</v>
      </c>
      <c r="D61" s="270">
        <v>45260</v>
      </c>
      <c r="E61" s="269">
        <v>1122.5</v>
      </c>
      <c r="F61" s="269">
        <v>1123.8166666666668</v>
      </c>
      <c r="G61" s="271">
        <v>1112.8333333333337</v>
      </c>
      <c r="H61" s="271">
        <v>1103.166666666667</v>
      </c>
      <c r="I61" s="271">
        <v>1092.1833333333338</v>
      </c>
      <c r="J61" s="271">
        <v>1133.4833333333336</v>
      </c>
      <c r="K61" s="271">
        <v>1144.4666666666667</v>
      </c>
      <c r="L61" s="271">
        <v>1154.1333333333334</v>
      </c>
      <c r="M61" s="272">
        <v>1134.8</v>
      </c>
      <c r="N61" s="272">
        <v>1114.1500000000001</v>
      </c>
      <c r="O61" s="272">
        <v>1488900</v>
      </c>
      <c r="P61" s="273">
        <v>1.7703349282296652E-2</v>
      </c>
    </row>
    <row r="62" spans="1:16" ht="12.75" customHeight="1">
      <c r="A62" s="264">
        <v>52</v>
      </c>
      <c r="B62" s="277" t="s">
        <v>41</v>
      </c>
      <c r="C62" s="274" t="s">
        <v>99</v>
      </c>
      <c r="D62" s="270">
        <v>45260</v>
      </c>
      <c r="E62" s="269">
        <v>292.5</v>
      </c>
      <c r="F62" s="269">
        <v>291.23333333333335</v>
      </c>
      <c r="G62" s="271">
        <v>288.81666666666672</v>
      </c>
      <c r="H62" s="271">
        <v>285.13333333333338</v>
      </c>
      <c r="I62" s="271">
        <v>282.71666666666675</v>
      </c>
      <c r="J62" s="271">
        <v>294.91666666666669</v>
      </c>
      <c r="K62" s="271">
        <v>297.33333333333331</v>
      </c>
      <c r="L62" s="271">
        <v>301.01666666666665</v>
      </c>
      <c r="M62" s="272">
        <v>293.64999999999998</v>
      </c>
      <c r="N62" s="272">
        <v>287.55</v>
      </c>
      <c r="O62" s="272">
        <v>12506400</v>
      </c>
      <c r="P62" s="273">
        <v>2.8571428571428571E-2</v>
      </c>
    </row>
    <row r="63" spans="1:16" ht="12.75" customHeight="1">
      <c r="A63" s="264">
        <v>53</v>
      </c>
      <c r="B63" s="277" t="s">
        <v>63</v>
      </c>
      <c r="C63" s="269" t="s">
        <v>100</v>
      </c>
      <c r="D63" s="270">
        <v>45260</v>
      </c>
      <c r="E63" s="269">
        <v>151.15</v>
      </c>
      <c r="F63" s="269">
        <v>150.94999999999999</v>
      </c>
      <c r="G63" s="271">
        <v>149.89999999999998</v>
      </c>
      <c r="H63" s="271">
        <v>148.64999999999998</v>
      </c>
      <c r="I63" s="271">
        <v>147.59999999999997</v>
      </c>
      <c r="J63" s="271">
        <v>152.19999999999999</v>
      </c>
      <c r="K63" s="271">
        <v>153.25</v>
      </c>
      <c r="L63" s="271">
        <v>154.5</v>
      </c>
      <c r="M63" s="272">
        <v>152</v>
      </c>
      <c r="N63" s="272">
        <v>149.69999999999999</v>
      </c>
      <c r="O63" s="272">
        <v>35875000</v>
      </c>
      <c r="P63" s="273">
        <v>-3.3800161594398061E-2</v>
      </c>
    </row>
    <row r="64" spans="1:16" ht="12.75" customHeight="1">
      <c r="A64" s="264">
        <v>54</v>
      </c>
      <c r="B64" s="277" t="s">
        <v>41</v>
      </c>
      <c r="C64" s="269" t="s">
        <v>101</v>
      </c>
      <c r="D64" s="270">
        <v>45260</v>
      </c>
      <c r="E64" s="269">
        <v>1874.55</v>
      </c>
      <c r="F64" s="269">
        <v>1874.9833333333333</v>
      </c>
      <c r="G64" s="271">
        <v>1857.7666666666667</v>
      </c>
      <c r="H64" s="271">
        <v>1840.9833333333333</v>
      </c>
      <c r="I64" s="271">
        <v>1823.7666666666667</v>
      </c>
      <c r="J64" s="271">
        <v>1891.7666666666667</v>
      </c>
      <c r="K64" s="271">
        <v>1908.9833333333333</v>
      </c>
      <c r="L64" s="271">
        <v>1925.7666666666667</v>
      </c>
      <c r="M64" s="272">
        <v>1892.2</v>
      </c>
      <c r="N64" s="272">
        <v>1858.2</v>
      </c>
      <c r="O64" s="272">
        <v>3816600</v>
      </c>
      <c r="P64" s="273">
        <v>-4.5383411580594678E-3</v>
      </c>
    </row>
    <row r="65" spans="1:16" ht="12.75" customHeight="1">
      <c r="A65" s="264">
        <v>55</v>
      </c>
      <c r="B65" s="277" t="s">
        <v>59</v>
      </c>
      <c r="C65" s="269" t="s">
        <v>102</v>
      </c>
      <c r="D65" s="270">
        <v>45260</v>
      </c>
      <c r="E65" s="269">
        <v>541.95000000000005</v>
      </c>
      <c r="F65" s="269">
        <v>542.53333333333342</v>
      </c>
      <c r="G65" s="271">
        <v>540.11666666666679</v>
      </c>
      <c r="H65" s="271">
        <v>538.28333333333342</v>
      </c>
      <c r="I65" s="271">
        <v>535.86666666666679</v>
      </c>
      <c r="J65" s="271">
        <v>544.36666666666679</v>
      </c>
      <c r="K65" s="271">
        <v>546.78333333333353</v>
      </c>
      <c r="L65" s="271">
        <v>548.61666666666679</v>
      </c>
      <c r="M65" s="272">
        <v>544.95000000000005</v>
      </c>
      <c r="N65" s="272">
        <v>540.70000000000005</v>
      </c>
      <c r="O65" s="272">
        <v>20568750</v>
      </c>
      <c r="P65" s="273">
        <v>-4.5974230234105623E-3</v>
      </c>
    </row>
    <row r="66" spans="1:16" ht="12.75" customHeight="1">
      <c r="A66" s="264">
        <v>56</v>
      </c>
      <c r="B66" s="277" t="s">
        <v>49</v>
      </c>
      <c r="C66" s="274" t="s">
        <v>103</v>
      </c>
      <c r="D66" s="270">
        <v>45260</v>
      </c>
      <c r="E66" s="269">
        <v>2214.4</v>
      </c>
      <c r="F66" s="269">
        <v>2213.0000000000005</v>
      </c>
      <c r="G66" s="271">
        <v>2196.4500000000007</v>
      </c>
      <c r="H66" s="271">
        <v>2178.5000000000005</v>
      </c>
      <c r="I66" s="271">
        <v>2161.9500000000007</v>
      </c>
      <c r="J66" s="271">
        <v>2230.9500000000007</v>
      </c>
      <c r="K66" s="271">
        <v>2247.5000000000009</v>
      </c>
      <c r="L66" s="271">
        <v>2265.4500000000007</v>
      </c>
      <c r="M66" s="272">
        <v>2229.5500000000002</v>
      </c>
      <c r="N66" s="272">
        <v>2195.0500000000002</v>
      </c>
      <c r="O66" s="272">
        <v>2150500</v>
      </c>
      <c r="P66" s="273">
        <v>1.0473641335971139E-3</v>
      </c>
    </row>
    <row r="67" spans="1:16" ht="12.75" customHeight="1">
      <c r="A67" s="264">
        <v>57</v>
      </c>
      <c r="B67" s="277" t="s">
        <v>39</v>
      </c>
      <c r="C67" s="269" t="s">
        <v>104</v>
      </c>
      <c r="D67" s="270">
        <v>45260</v>
      </c>
      <c r="E67" s="269">
        <v>2135.15</v>
      </c>
      <c r="F67" s="269">
        <v>2139.5499999999997</v>
      </c>
      <c r="G67" s="271">
        <v>2107.0999999999995</v>
      </c>
      <c r="H67" s="271">
        <v>2079.0499999999997</v>
      </c>
      <c r="I67" s="271">
        <v>2046.5999999999995</v>
      </c>
      <c r="J67" s="271">
        <v>2167.5999999999995</v>
      </c>
      <c r="K67" s="271">
        <v>2200.0499999999993</v>
      </c>
      <c r="L67" s="271">
        <v>2228.0999999999995</v>
      </c>
      <c r="M67" s="272">
        <v>2172</v>
      </c>
      <c r="N67" s="272">
        <v>2111.5</v>
      </c>
      <c r="O67" s="272">
        <v>2453400</v>
      </c>
      <c r="P67" s="273">
        <v>3.2836574892649656E-2</v>
      </c>
    </row>
    <row r="68" spans="1:16" ht="12.75" customHeight="1">
      <c r="A68" s="264">
        <v>58</v>
      </c>
      <c r="B68" s="277" t="s">
        <v>45</v>
      </c>
      <c r="C68" s="274" t="s">
        <v>105</v>
      </c>
      <c r="D68" s="270">
        <v>45260</v>
      </c>
      <c r="E68" s="269">
        <v>139.35</v>
      </c>
      <c r="F68" s="269">
        <v>139.61666666666667</v>
      </c>
      <c r="G68" s="271">
        <v>138.73333333333335</v>
      </c>
      <c r="H68" s="271">
        <v>138.11666666666667</v>
      </c>
      <c r="I68" s="271">
        <v>137.23333333333335</v>
      </c>
      <c r="J68" s="271">
        <v>140.23333333333335</v>
      </c>
      <c r="K68" s="271">
        <v>141.11666666666667</v>
      </c>
      <c r="L68" s="271">
        <v>141.73333333333335</v>
      </c>
      <c r="M68" s="272">
        <v>140.5</v>
      </c>
      <c r="N68" s="272">
        <v>139</v>
      </c>
      <c r="O68" s="272">
        <v>16000000</v>
      </c>
      <c r="P68" s="273">
        <v>-5.9271593125986306E-3</v>
      </c>
    </row>
    <row r="69" spans="1:16" ht="12.75" customHeight="1">
      <c r="A69" s="264">
        <v>59</v>
      </c>
      <c r="B69" s="277" t="s">
        <v>43</v>
      </c>
      <c r="C69" s="269" t="s">
        <v>106</v>
      </c>
      <c r="D69" s="270">
        <v>45260</v>
      </c>
      <c r="E69" s="269">
        <v>3730.5</v>
      </c>
      <c r="F69" s="269">
        <v>3713.1166666666668</v>
      </c>
      <c r="G69" s="271">
        <v>3685.3833333333337</v>
      </c>
      <c r="H69" s="271">
        <v>3640.2666666666669</v>
      </c>
      <c r="I69" s="271">
        <v>3612.5333333333338</v>
      </c>
      <c r="J69" s="271">
        <v>3758.2333333333336</v>
      </c>
      <c r="K69" s="271">
        <v>3785.9666666666672</v>
      </c>
      <c r="L69" s="271">
        <v>3831.0833333333335</v>
      </c>
      <c r="M69" s="272">
        <v>3740.85</v>
      </c>
      <c r="N69" s="272">
        <v>3668</v>
      </c>
      <c r="O69" s="272">
        <v>2687600</v>
      </c>
      <c r="P69" s="273">
        <v>1.1288380493678507E-2</v>
      </c>
    </row>
    <row r="70" spans="1:16" ht="12.75" customHeight="1">
      <c r="A70" s="264">
        <v>60</v>
      </c>
      <c r="B70" s="277" t="s">
        <v>45</v>
      </c>
      <c r="C70" s="276" t="s">
        <v>107</v>
      </c>
      <c r="D70" s="270">
        <v>45260</v>
      </c>
      <c r="E70" s="269">
        <v>5486.1</v>
      </c>
      <c r="F70" s="269">
        <v>5499.8666666666659</v>
      </c>
      <c r="G70" s="271">
        <v>5458.2833333333319</v>
      </c>
      <c r="H70" s="271">
        <v>5430.4666666666662</v>
      </c>
      <c r="I70" s="271">
        <v>5388.8833333333323</v>
      </c>
      <c r="J70" s="271">
        <v>5527.6833333333316</v>
      </c>
      <c r="K70" s="271">
        <v>5569.2666666666655</v>
      </c>
      <c r="L70" s="271">
        <v>5597.0833333333312</v>
      </c>
      <c r="M70" s="272">
        <v>5541.45</v>
      </c>
      <c r="N70" s="272">
        <v>5472.05</v>
      </c>
      <c r="O70" s="272">
        <v>1280000</v>
      </c>
      <c r="P70" s="273">
        <v>5.8148672010058149E-3</v>
      </c>
    </row>
    <row r="71" spans="1:16" ht="12.75" customHeight="1">
      <c r="A71" s="264">
        <v>61</v>
      </c>
      <c r="B71" s="277" t="s">
        <v>108</v>
      </c>
      <c r="C71" s="269" t="s">
        <v>109</v>
      </c>
      <c r="D71" s="270">
        <v>45260</v>
      </c>
      <c r="E71" s="269">
        <v>636.95000000000005</v>
      </c>
      <c r="F71" s="269">
        <v>636.44999999999993</v>
      </c>
      <c r="G71" s="271">
        <v>629.64999999999986</v>
      </c>
      <c r="H71" s="271">
        <v>622.34999999999991</v>
      </c>
      <c r="I71" s="271">
        <v>615.54999999999984</v>
      </c>
      <c r="J71" s="271">
        <v>643.74999999999989</v>
      </c>
      <c r="K71" s="271">
        <v>650.54999999999984</v>
      </c>
      <c r="L71" s="271">
        <v>657.84999999999991</v>
      </c>
      <c r="M71" s="272">
        <v>643.25</v>
      </c>
      <c r="N71" s="272">
        <v>629.15</v>
      </c>
      <c r="O71" s="272">
        <v>39114900</v>
      </c>
      <c r="P71" s="273">
        <v>1.9306015393214946E-2</v>
      </c>
    </row>
    <row r="72" spans="1:16" ht="12.75" customHeight="1">
      <c r="A72" s="264">
        <v>62</v>
      </c>
      <c r="B72" s="277" t="s">
        <v>43</v>
      </c>
      <c r="C72" s="269" t="s">
        <v>110</v>
      </c>
      <c r="D72" s="270">
        <v>45260</v>
      </c>
      <c r="E72" s="269">
        <v>5666.7</v>
      </c>
      <c r="F72" s="269">
        <v>5655.8166666666666</v>
      </c>
      <c r="G72" s="271">
        <v>5626.4333333333334</v>
      </c>
      <c r="H72" s="271">
        <v>5586.166666666667</v>
      </c>
      <c r="I72" s="271">
        <v>5556.7833333333338</v>
      </c>
      <c r="J72" s="271">
        <v>5696.083333333333</v>
      </c>
      <c r="K72" s="271">
        <v>5725.4666666666662</v>
      </c>
      <c r="L72" s="271">
        <v>5765.7333333333327</v>
      </c>
      <c r="M72" s="272">
        <v>5685.2</v>
      </c>
      <c r="N72" s="272">
        <v>5615.55</v>
      </c>
      <c r="O72" s="272">
        <v>3198375</v>
      </c>
      <c r="P72" s="273">
        <v>2.1437125748502994E-2</v>
      </c>
    </row>
    <row r="73" spans="1:16" ht="12.75" customHeight="1">
      <c r="A73" s="264">
        <v>63</v>
      </c>
      <c r="B73" s="277" t="s">
        <v>56</v>
      </c>
      <c r="C73" s="269" t="s">
        <v>111</v>
      </c>
      <c r="D73" s="270">
        <v>45260</v>
      </c>
      <c r="E73" s="269">
        <v>3852.15</v>
      </c>
      <c r="F73" s="269">
        <v>3852.3166666666671</v>
      </c>
      <c r="G73" s="271">
        <v>3829.3333333333339</v>
      </c>
      <c r="H73" s="271">
        <v>3806.5166666666669</v>
      </c>
      <c r="I73" s="271">
        <v>3783.5333333333338</v>
      </c>
      <c r="J73" s="271">
        <v>3875.1333333333341</v>
      </c>
      <c r="K73" s="271">
        <v>3898.1166666666668</v>
      </c>
      <c r="L73" s="271">
        <v>3920.9333333333343</v>
      </c>
      <c r="M73" s="272">
        <v>3875.3</v>
      </c>
      <c r="N73" s="272">
        <v>3829.5</v>
      </c>
      <c r="O73" s="272">
        <v>3094000</v>
      </c>
      <c r="P73" s="273">
        <v>-2.0009977273987029E-2</v>
      </c>
    </row>
    <row r="74" spans="1:16" ht="12.75" customHeight="1">
      <c r="A74" s="264">
        <v>64</v>
      </c>
      <c r="B74" s="277" t="s">
        <v>56</v>
      </c>
      <c r="C74" s="269" t="s">
        <v>112</v>
      </c>
      <c r="D74" s="270">
        <v>45260</v>
      </c>
      <c r="E74" s="269">
        <v>3265.1</v>
      </c>
      <c r="F74" s="269">
        <v>3251.1666666666665</v>
      </c>
      <c r="G74" s="271">
        <v>3209.083333333333</v>
      </c>
      <c r="H74" s="271">
        <v>3153.0666666666666</v>
      </c>
      <c r="I74" s="271">
        <v>3110.9833333333331</v>
      </c>
      <c r="J74" s="271">
        <v>3307.1833333333329</v>
      </c>
      <c r="K74" s="271">
        <v>3349.266666666666</v>
      </c>
      <c r="L74" s="271">
        <v>3405.2833333333328</v>
      </c>
      <c r="M74" s="272">
        <v>3293.25</v>
      </c>
      <c r="N74" s="272">
        <v>3195.15</v>
      </c>
      <c r="O74" s="272">
        <v>1829850</v>
      </c>
      <c r="P74" s="273">
        <v>-3.0594405594405596E-2</v>
      </c>
    </row>
    <row r="75" spans="1:16" ht="12.75" customHeight="1">
      <c r="A75" s="264">
        <v>65</v>
      </c>
      <c r="B75" s="277" t="s">
        <v>56</v>
      </c>
      <c r="C75" s="269" t="s">
        <v>113</v>
      </c>
      <c r="D75" s="270">
        <v>45260</v>
      </c>
      <c r="E75" s="269">
        <v>286.75</v>
      </c>
      <c r="F75" s="269">
        <v>285.05</v>
      </c>
      <c r="G75" s="271">
        <v>282.3</v>
      </c>
      <c r="H75" s="271">
        <v>277.85000000000002</v>
      </c>
      <c r="I75" s="271">
        <v>275.10000000000002</v>
      </c>
      <c r="J75" s="271">
        <v>289.5</v>
      </c>
      <c r="K75" s="271">
        <v>292.25</v>
      </c>
      <c r="L75" s="271">
        <v>296.7</v>
      </c>
      <c r="M75" s="272">
        <v>287.8</v>
      </c>
      <c r="N75" s="272">
        <v>280.60000000000002</v>
      </c>
      <c r="O75" s="272">
        <v>19317600</v>
      </c>
      <c r="P75" s="273">
        <v>-1.1968329957650525E-2</v>
      </c>
    </row>
    <row r="76" spans="1:16" ht="12.75" customHeight="1">
      <c r="A76" s="264">
        <v>66</v>
      </c>
      <c r="B76" s="277" t="s">
        <v>63</v>
      </c>
      <c r="C76" s="269" t="s">
        <v>114</v>
      </c>
      <c r="D76" s="270">
        <v>45260</v>
      </c>
      <c r="E76" s="269">
        <v>147.15</v>
      </c>
      <c r="F76" s="269">
        <v>147.50000000000003</v>
      </c>
      <c r="G76" s="271">
        <v>146.45000000000005</v>
      </c>
      <c r="H76" s="271">
        <v>145.75000000000003</v>
      </c>
      <c r="I76" s="271">
        <v>144.70000000000005</v>
      </c>
      <c r="J76" s="271">
        <v>148.20000000000005</v>
      </c>
      <c r="K76" s="271">
        <v>149.25000000000006</v>
      </c>
      <c r="L76" s="271">
        <v>149.95000000000005</v>
      </c>
      <c r="M76" s="272">
        <v>148.55000000000001</v>
      </c>
      <c r="N76" s="272">
        <v>146.80000000000001</v>
      </c>
      <c r="O76" s="272">
        <v>108660000</v>
      </c>
      <c r="P76" s="273">
        <v>3.8802660753880268E-3</v>
      </c>
    </row>
    <row r="77" spans="1:16" ht="12.75" customHeight="1">
      <c r="A77" s="264">
        <v>67</v>
      </c>
      <c r="B77" s="277" t="s">
        <v>84</v>
      </c>
      <c r="C77" s="269" t="s">
        <v>115</v>
      </c>
      <c r="D77" s="270">
        <v>45260</v>
      </c>
      <c r="E77" s="269">
        <v>125.3</v>
      </c>
      <c r="F77" s="269">
        <v>125.15000000000002</v>
      </c>
      <c r="G77" s="271">
        <v>124.55000000000004</v>
      </c>
      <c r="H77" s="271">
        <v>123.80000000000003</v>
      </c>
      <c r="I77" s="271">
        <v>123.20000000000005</v>
      </c>
      <c r="J77" s="271">
        <v>125.90000000000003</v>
      </c>
      <c r="K77" s="271">
        <v>126.50000000000003</v>
      </c>
      <c r="L77" s="271">
        <v>127.25000000000003</v>
      </c>
      <c r="M77" s="272">
        <v>125.75</v>
      </c>
      <c r="N77" s="272">
        <v>124.4</v>
      </c>
      <c r="O77" s="272">
        <v>142607325</v>
      </c>
      <c r="P77" s="273">
        <v>1.6066321776292535E-3</v>
      </c>
    </row>
    <row r="78" spans="1:16" ht="12.75" customHeight="1">
      <c r="A78" s="264">
        <v>68</v>
      </c>
      <c r="B78" s="277" t="s">
        <v>43</v>
      </c>
      <c r="C78" s="269" t="s">
        <v>116</v>
      </c>
      <c r="D78" s="270">
        <v>45260</v>
      </c>
      <c r="E78" s="269">
        <v>781.05</v>
      </c>
      <c r="F78" s="269">
        <v>784.4666666666667</v>
      </c>
      <c r="G78" s="271">
        <v>773.08333333333337</v>
      </c>
      <c r="H78" s="271">
        <v>765.11666666666667</v>
      </c>
      <c r="I78" s="271">
        <v>753.73333333333335</v>
      </c>
      <c r="J78" s="271">
        <v>792.43333333333339</v>
      </c>
      <c r="K78" s="271">
        <v>803.81666666666661</v>
      </c>
      <c r="L78" s="271">
        <v>811.78333333333342</v>
      </c>
      <c r="M78" s="272">
        <v>795.85</v>
      </c>
      <c r="N78" s="272">
        <v>776.5</v>
      </c>
      <c r="O78" s="272">
        <v>11128025</v>
      </c>
      <c r="P78" s="273">
        <v>1.2393998695368559E-3</v>
      </c>
    </row>
    <row r="79" spans="1:16" ht="12.75" customHeight="1">
      <c r="A79" s="264">
        <v>69</v>
      </c>
      <c r="B79" s="277" t="s">
        <v>117</v>
      </c>
      <c r="C79" s="269" t="s">
        <v>118</v>
      </c>
      <c r="D79" s="270">
        <v>45260</v>
      </c>
      <c r="E79" s="269">
        <v>57.75</v>
      </c>
      <c r="F79" s="269">
        <v>57.783333333333339</v>
      </c>
      <c r="G79" s="271">
        <v>57.166666666666679</v>
      </c>
      <c r="H79" s="271">
        <v>56.583333333333343</v>
      </c>
      <c r="I79" s="271">
        <v>55.966666666666683</v>
      </c>
      <c r="J79" s="271">
        <v>58.366666666666674</v>
      </c>
      <c r="K79" s="271">
        <v>58.983333333333334</v>
      </c>
      <c r="L79" s="271">
        <v>59.56666666666667</v>
      </c>
      <c r="M79" s="272">
        <v>58.4</v>
      </c>
      <c r="N79" s="272">
        <v>57.2</v>
      </c>
      <c r="O79" s="272">
        <v>130286250</v>
      </c>
      <c r="P79" s="273">
        <v>1.6433143054834804E-3</v>
      </c>
    </row>
    <row r="80" spans="1:16" ht="12.75" customHeight="1">
      <c r="A80" s="264">
        <v>70</v>
      </c>
      <c r="B80" s="277" t="s">
        <v>45</v>
      </c>
      <c r="C80" s="275" t="s">
        <v>119</v>
      </c>
      <c r="D80" s="270">
        <v>45260</v>
      </c>
      <c r="E80" s="269">
        <v>708.05</v>
      </c>
      <c r="F80" s="269">
        <v>707.86666666666667</v>
      </c>
      <c r="G80" s="271">
        <v>702.73333333333335</v>
      </c>
      <c r="H80" s="271">
        <v>697.41666666666663</v>
      </c>
      <c r="I80" s="271">
        <v>692.2833333333333</v>
      </c>
      <c r="J80" s="271">
        <v>713.18333333333339</v>
      </c>
      <c r="K80" s="271">
        <v>718.31666666666683</v>
      </c>
      <c r="L80" s="271">
        <v>723.63333333333344</v>
      </c>
      <c r="M80" s="272">
        <v>713</v>
      </c>
      <c r="N80" s="272">
        <v>702.55</v>
      </c>
      <c r="O80" s="272">
        <v>8820500</v>
      </c>
      <c r="P80" s="273">
        <v>-1.5953589557650472E-2</v>
      </c>
    </row>
    <row r="81" spans="1:16" ht="12.75" customHeight="1">
      <c r="A81" s="264">
        <v>71</v>
      </c>
      <c r="B81" s="277" t="s">
        <v>59</v>
      </c>
      <c r="C81" s="269" t="s">
        <v>120</v>
      </c>
      <c r="D81" s="270">
        <v>45260</v>
      </c>
      <c r="E81" s="269">
        <v>1002.3</v>
      </c>
      <c r="F81" s="269">
        <v>1001.9166666666666</v>
      </c>
      <c r="G81" s="271">
        <v>995.43333333333328</v>
      </c>
      <c r="H81" s="271">
        <v>988.56666666666661</v>
      </c>
      <c r="I81" s="271">
        <v>982.08333333333326</v>
      </c>
      <c r="J81" s="271">
        <v>1008.7833333333333</v>
      </c>
      <c r="K81" s="271">
        <v>1015.2666666666667</v>
      </c>
      <c r="L81" s="271">
        <v>1022.1333333333333</v>
      </c>
      <c r="M81" s="272">
        <v>1008.4</v>
      </c>
      <c r="N81" s="272">
        <v>995.05</v>
      </c>
      <c r="O81" s="272">
        <v>8669500</v>
      </c>
      <c r="P81" s="273">
        <v>-7.8960920066372953E-3</v>
      </c>
    </row>
    <row r="82" spans="1:16" ht="12.75" customHeight="1">
      <c r="A82" s="264">
        <v>72</v>
      </c>
      <c r="B82" s="277" t="s">
        <v>108</v>
      </c>
      <c r="C82" s="269" t="s">
        <v>121</v>
      </c>
      <c r="D82" s="270">
        <v>45260</v>
      </c>
      <c r="E82" s="269">
        <v>1893.65</v>
      </c>
      <c r="F82" s="269">
        <v>1893.9166666666667</v>
      </c>
      <c r="G82" s="271">
        <v>1868.1333333333334</v>
      </c>
      <c r="H82" s="271">
        <v>1842.6166666666668</v>
      </c>
      <c r="I82" s="271">
        <v>1816.8333333333335</v>
      </c>
      <c r="J82" s="271">
        <v>1919.4333333333334</v>
      </c>
      <c r="K82" s="271">
        <v>1945.2166666666667</v>
      </c>
      <c r="L82" s="271">
        <v>1970.7333333333333</v>
      </c>
      <c r="M82" s="272">
        <v>1919.7</v>
      </c>
      <c r="N82" s="272">
        <v>1868.4</v>
      </c>
      <c r="O82" s="272">
        <v>3629475</v>
      </c>
      <c r="P82" s="273">
        <v>5.1320858558062739E-2</v>
      </c>
    </row>
    <row r="83" spans="1:16" ht="12.75" customHeight="1">
      <c r="A83" s="264">
        <v>73</v>
      </c>
      <c r="B83" s="277" t="s">
        <v>43</v>
      </c>
      <c r="C83" s="269" t="s">
        <v>122</v>
      </c>
      <c r="D83" s="270">
        <v>45260</v>
      </c>
      <c r="E83" s="269">
        <v>368.85</v>
      </c>
      <c r="F83" s="269">
        <v>368.95</v>
      </c>
      <c r="G83" s="271">
        <v>367</v>
      </c>
      <c r="H83" s="271">
        <v>365.15000000000003</v>
      </c>
      <c r="I83" s="271">
        <v>363.20000000000005</v>
      </c>
      <c r="J83" s="271">
        <v>370.79999999999995</v>
      </c>
      <c r="K83" s="271">
        <v>372.74999999999989</v>
      </c>
      <c r="L83" s="271">
        <v>374.59999999999991</v>
      </c>
      <c r="M83" s="272">
        <v>370.9</v>
      </c>
      <c r="N83" s="272">
        <v>367.1</v>
      </c>
      <c r="O83" s="272">
        <v>12018000</v>
      </c>
      <c r="P83" s="273">
        <v>3.5320468642315646E-2</v>
      </c>
    </row>
    <row r="84" spans="1:16" ht="12.75" customHeight="1">
      <c r="A84" s="264">
        <v>74</v>
      </c>
      <c r="B84" s="277" t="s">
        <v>49</v>
      </c>
      <c r="C84" s="269" t="s">
        <v>123</v>
      </c>
      <c r="D84" s="270">
        <v>45260</v>
      </c>
      <c r="E84" s="269">
        <v>1984.2</v>
      </c>
      <c r="F84" s="269">
        <v>1985.05</v>
      </c>
      <c r="G84" s="271">
        <v>1974.1499999999999</v>
      </c>
      <c r="H84" s="271">
        <v>1964.1</v>
      </c>
      <c r="I84" s="271">
        <v>1953.1999999999998</v>
      </c>
      <c r="J84" s="271">
        <v>1995.1</v>
      </c>
      <c r="K84" s="271">
        <v>2006</v>
      </c>
      <c r="L84" s="271">
        <v>2016.05</v>
      </c>
      <c r="M84" s="272">
        <v>1995.95</v>
      </c>
      <c r="N84" s="272">
        <v>1975</v>
      </c>
      <c r="O84" s="272">
        <v>10378275</v>
      </c>
      <c r="P84" s="273">
        <v>2.4908528004503237E-2</v>
      </c>
    </row>
    <row r="85" spans="1:16" ht="12.75" customHeight="1">
      <c r="A85" s="264">
        <v>75</v>
      </c>
      <c r="B85" s="277" t="s">
        <v>84</v>
      </c>
      <c r="C85" s="269" t="s">
        <v>124</v>
      </c>
      <c r="D85" s="270">
        <v>45260</v>
      </c>
      <c r="E85" s="269">
        <v>427.75</v>
      </c>
      <c r="F85" s="269">
        <v>427.59999999999997</v>
      </c>
      <c r="G85" s="271">
        <v>425.39999999999992</v>
      </c>
      <c r="H85" s="271">
        <v>423.04999999999995</v>
      </c>
      <c r="I85" s="271">
        <v>420.84999999999991</v>
      </c>
      <c r="J85" s="271">
        <v>429.94999999999993</v>
      </c>
      <c r="K85" s="271">
        <v>432.15</v>
      </c>
      <c r="L85" s="271">
        <v>434.49999999999994</v>
      </c>
      <c r="M85" s="272">
        <v>429.8</v>
      </c>
      <c r="N85" s="272">
        <v>425.25</v>
      </c>
      <c r="O85" s="272">
        <v>8428750</v>
      </c>
      <c r="P85" s="273">
        <v>-2.3178328263074026E-2</v>
      </c>
    </row>
    <row r="86" spans="1:16" ht="12.75" customHeight="1">
      <c r="A86" s="264">
        <v>76</v>
      </c>
      <c r="B86" s="277" t="s">
        <v>45</v>
      </c>
      <c r="C86" s="276" t="s">
        <v>125</v>
      </c>
      <c r="D86" s="270">
        <v>45260</v>
      </c>
      <c r="E86" s="269">
        <v>2146.65</v>
      </c>
      <c r="F86" s="269">
        <v>2149.3666666666668</v>
      </c>
      <c r="G86" s="271">
        <v>2132.8333333333335</v>
      </c>
      <c r="H86" s="271">
        <v>2119.0166666666669</v>
      </c>
      <c r="I86" s="271">
        <v>2102.4833333333336</v>
      </c>
      <c r="J86" s="271">
        <v>2163.1833333333334</v>
      </c>
      <c r="K86" s="271">
        <v>2179.7166666666662</v>
      </c>
      <c r="L86" s="271">
        <v>2193.5333333333333</v>
      </c>
      <c r="M86" s="272">
        <v>2165.9</v>
      </c>
      <c r="N86" s="272">
        <v>2135.5500000000002</v>
      </c>
      <c r="O86" s="272">
        <v>7362900</v>
      </c>
      <c r="P86" s="273">
        <v>1.480256357246227E-2</v>
      </c>
    </row>
    <row r="87" spans="1:16" ht="12.75" customHeight="1">
      <c r="A87" s="264">
        <v>77</v>
      </c>
      <c r="B87" s="277" t="s">
        <v>41</v>
      </c>
      <c r="C87" s="269" t="s">
        <v>126</v>
      </c>
      <c r="D87" s="270">
        <v>45260</v>
      </c>
      <c r="E87" s="269">
        <v>1303.25</v>
      </c>
      <c r="F87" s="269">
        <v>1297.5666666666666</v>
      </c>
      <c r="G87" s="271">
        <v>1283.4833333333331</v>
      </c>
      <c r="H87" s="271">
        <v>1263.7166666666665</v>
      </c>
      <c r="I87" s="271">
        <v>1249.633333333333</v>
      </c>
      <c r="J87" s="271">
        <v>1317.3333333333333</v>
      </c>
      <c r="K87" s="271">
        <v>1331.4166666666667</v>
      </c>
      <c r="L87" s="271">
        <v>1351.1833333333334</v>
      </c>
      <c r="M87" s="272">
        <v>1311.65</v>
      </c>
      <c r="N87" s="272">
        <v>1277.8</v>
      </c>
      <c r="O87" s="272">
        <v>6592500</v>
      </c>
      <c r="P87" s="273">
        <v>5.4140613085252405E-3</v>
      </c>
    </row>
    <row r="88" spans="1:16" ht="12.75" customHeight="1">
      <c r="A88" s="264">
        <v>78</v>
      </c>
      <c r="B88" s="277" t="s">
        <v>87</v>
      </c>
      <c r="C88" s="269" t="s">
        <v>127</v>
      </c>
      <c r="D88" s="270">
        <v>45260</v>
      </c>
      <c r="E88" s="269">
        <v>1328.35</v>
      </c>
      <c r="F88" s="269">
        <v>1329.3833333333334</v>
      </c>
      <c r="G88" s="271">
        <v>1322.3666666666668</v>
      </c>
      <c r="H88" s="271">
        <v>1316.3833333333334</v>
      </c>
      <c r="I88" s="271">
        <v>1309.3666666666668</v>
      </c>
      <c r="J88" s="271">
        <v>1335.3666666666668</v>
      </c>
      <c r="K88" s="271">
        <v>1342.3833333333337</v>
      </c>
      <c r="L88" s="271">
        <v>1348.3666666666668</v>
      </c>
      <c r="M88" s="272">
        <v>1336.4</v>
      </c>
      <c r="N88" s="272">
        <v>1323.4</v>
      </c>
      <c r="O88" s="272">
        <v>13418300</v>
      </c>
      <c r="P88" s="273">
        <v>1.6329993107470443E-2</v>
      </c>
    </row>
    <row r="89" spans="1:16" ht="12.75" customHeight="1">
      <c r="A89" s="264">
        <v>79</v>
      </c>
      <c r="B89" s="277" t="s">
        <v>68</v>
      </c>
      <c r="C89" s="269" t="s">
        <v>128</v>
      </c>
      <c r="D89" s="270">
        <v>45260</v>
      </c>
      <c r="E89" s="269">
        <v>2888.7</v>
      </c>
      <c r="F89" s="269">
        <v>2898.7166666666667</v>
      </c>
      <c r="G89" s="271">
        <v>2872.9333333333334</v>
      </c>
      <c r="H89" s="271">
        <v>2857.1666666666665</v>
      </c>
      <c r="I89" s="271">
        <v>2831.3833333333332</v>
      </c>
      <c r="J89" s="271">
        <v>2914.4833333333336</v>
      </c>
      <c r="K89" s="271">
        <v>2940.2666666666673</v>
      </c>
      <c r="L89" s="271">
        <v>2956.0333333333338</v>
      </c>
      <c r="M89" s="272">
        <v>2924.5</v>
      </c>
      <c r="N89" s="272">
        <v>2882.95</v>
      </c>
      <c r="O89" s="272">
        <v>2951700</v>
      </c>
      <c r="P89" s="273">
        <v>-8.5650947198710192E-3</v>
      </c>
    </row>
    <row r="90" spans="1:16" ht="12.75" customHeight="1">
      <c r="A90" s="264">
        <v>80</v>
      </c>
      <c r="B90" s="277" t="s">
        <v>63</v>
      </c>
      <c r="C90" s="269" t="s">
        <v>129</v>
      </c>
      <c r="D90" s="270">
        <v>45260</v>
      </c>
      <c r="E90" s="269">
        <v>1520.25</v>
      </c>
      <c r="F90" s="269">
        <v>1519.3166666666666</v>
      </c>
      <c r="G90" s="271">
        <v>1514.6333333333332</v>
      </c>
      <c r="H90" s="271">
        <v>1509.0166666666667</v>
      </c>
      <c r="I90" s="271">
        <v>1504.3333333333333</v>
      </c>
      <c r="J90" s="271">
        <v>1524.9333333333332</v>
      </c>
      <c r="K90" s="271">
        <v>1529.6166666666666</v>
      </c>
      <c r="L90" s="271">
        <v>1535.2333333333331</v>
      </c>
      <c r="M90" s="272">
        <v>1524</v>
      </c>
      <c r="N90" s="272">
        <v>1513.7</v>
      </c>
      <c r="O90" s="272">
        <v>160513100</v>
      </c>
      <c r="P90" s="273">
        <v>-4.4867162374603132E-4</v>
      </c>
    </row>
    <row r="91" spans="1:16" ht="12.75" customHeight="1">
      <c r="A91" s="264">
        <v>81</v>
      </c>
      <c r="B91" s="277" t="s">
        <v>68</v>
      </c>
      <c r="C91" s="269" t="s">
        <v>130</v>
      </c>
      <c r="D91" s="270">
        <v>45260</v>
      </c>
      <c r="E91" s="269">
        <v>668.65</v>
      </c>
      <c r="F91" s="269">
        <v>665.35</v>
      </c>
      <c r="G91" s="271">
        <v>657.95</v>
      </c>
      <c r="H91" s="271">
        <v>647.25</v>
      </c>
      <c r="I91" s="271">
        <v>639.85</v>
      </c>
      <c r="J91" s="271">
        <v>676.05000000000007</v>
      </c>
      <c r="K91" s="271">
        <v>683.44999999999993</v>
      </c>
      <c r="L91" s="271">
        <v>694.15000000000009</v>
      </c>
      <c r="M91" s="272">
        <v>672.75</v>
      </c>
      <c r="N91" s="272">
        <v>654.65</v>
      </c>
      <c r="O91" s="272">
        <v>16272300</v>
      </c>
      <c r="P91" s="273">
        <v>2.0981434191455588E-2</v>
      </c>
    </row>
    <row r="92" spans="1:16" ht="12.75" customHeight="1">
      <c r="A92" s="264">
        <v>82</v>
      </c>
      <c r="B92" s="277" t="s">
        <v>56</v>
      </c>
      <c r="C92" s="269" t="s">
        <v>131</v>
      </c>
      <c r="D92" s="270">
        <v>45260</v>
      </c>
      <c r="E92" s="269">
        <v>3383.85</v>
      </c>
      <c r="F92" s="269">
        <v>3371.6333333333337</v>
      </c>
      <c r="G92" s="271">
        <v>3347.2666666666673</v>
      </c>
      <c r="H92" s="271">
        <v>3310.6833333333338</v>
      </c>
      <c r="I92" s="271">
        <v>3286.3166666666675</v>
      </c>
      <c r="J92" s="271">
        <v>3408.2166666666672</v>
      </c>
      <c r="K92" s="271">
        <v>3432.583333333333</v>
      </c>
      <c r="L92" s="271">
        <v>3469.166666666667</v>
      </c>
      <c r="M92" s="272">
        <v>3396</v>
      </c>
      <c r="N92" s="272">
        <v>3335.05</v>
      </c>
      <c r="O92" s="272">
        <v>3792300</v>
      </c>
      <c r="P92" s="273">
        <v>2.3737933217281214E-4</v>
      </c>
    </row>
    <row r="93" spans="1:16" ht="12.75" customHeight="1">
      <c r="A93" s="264">
        <v>83</v>
      </c>
      <c r="B93" s="277" t="s">
        <v>132</v>
      </c>
      <c r="C93" s="269" t="s">
        <v>133</v>
      </c>
      <c r="D93" s="270">
        <v>45260</v>
      </c>
      <c r="E93" s="269">
        <v>507.65</v>
      </c>
      <c r="F93" s="269">
        <v>507.61666666666662</v>
      </c>
      <c r="G93" s="271">
        <v>503.73333333333323</v>
      </c>
      <c r="H93" s="271">
        <v>499.81666666666661</v>
      </c>
      <c r="I93" s="271">
        <v>495.93333333333322</v>
      </c>
      <c r="J93" s="271">
        <v>511.53333333333325</v>
      </c>
      <c r="K93" s="271">
        <v>515.41666666666652</v>
      </c>
      <c r="L93" s="271">
        <v>519.33333333333326</v>
      </c>
      <c r="M93" s="272">
        <v>511.5</v>
      </c>
      <c r="N93" s="272">
        <v>503.7</v>
      </c>
      <c r="O93" s="272">
        <v>34297200</v>
      </c>
      <c r="P93" s="273">
        <v>3.1017213080257566E-2</v>
      </c>
    </row>
    <row r="94" spans="1:16" ht="12.75" customHeight="1">
      <c r="A94" s="264">
        <v>84</v>
      </c>
      <c r="B94" s="277" t="s">
        <v>132</v>
      </c>
      <c r="C94" s="275" t="s">
        <v>134</v>
      </c>
      <c r="D94" s="270">
        <v>45260</v>
      </c>
      <c r="E94" s="269">
        <v>158.94999999999999</v>
      </c>
      <c r="F94" s="269">
        <v>159.71666666666667</v>
      </c>
      <c r="G94" s="271">
        <v>157.58333333333334</v>
      </c>
      <c r="H94" s="271">
        <v>156.21666666666667</v>
      </c>
      <c r="I94" s="271">
        <v>154.08333333333334</v>
      </c>
      <c r="J94" s="271">
        <v>161.08333333333334</v>
      </c>
      <c r="K94" s="271">
        <v>163.21666666666667</v>
      </c>
      <c r="L94" s="271">
        <v>164.58333333333334</v>
      </c>
      <c r="M94" s="272">
        <v>161.85</v>
      </c>
      <c r="N94" s="272">
        <v>158.35</v>
      </c>
      <c r="O94" s="272">
        <v>39580400</v>
      </c>
      <c r="P94" s="273">
        <v>-1.5035610656818781E-2</v>
      </c>
    </row>
    <row r="95" spans="1:16" ht="12.75" customHeight="1">
      <c r="A95" s="264">
        <v>85</v>
      </c>
      <c r="B95" s="277" t="s">
        <v>84</v>
      </c>
      <c r="C95" s="269" t="s">
        <v>135</v>
      </c>
      <c r="D95" s="270">
        <v>45260</v>
      </c>
      <c r="E95" s="269">
        <v>305.75</v>
      </c>
      <c r="F95" s="269">
        <v>305.3</v>
      </c>
      <c r="G95" s="271">
        <v>301.10000000000002</v>
      </c>
      <c r="H95" s="271">
        <v>296.45</v>
      </c>
      <c r="I95" s="271">
        <v>292.25</v>
      </c>
      <c r="J95" s="271">
        <v>309.95000000000005</v>
      </c>
      <c r="K95" s="271">
        <v>314.14999999999998</v>
      </c>
      <c r="L95" s="271">
        <v>318.80000000000007</v>
      </c>
      <c r="M95" s="272">
        <v>309.5</v>
      </c>
      <c r="N95" s="272">
        <v>300.64999999999998</v>
      </c>
      <c r="O95" s="272">
        <v>57715200</v>
      </c>
      <c r="P95" s="273">
        <v>-1.8413922946227672E-2</v>
      </c>
    </row>
    <row r="96" spans="1:16" ht="12.75" customHeight="1">
      <c r="A96" s="264">
        <v>86</v>
      </c>
      <c r="B96" s="277" t="s">
        <v>59</v>
      </c>
      <c r="C96" s="269" t="s">
        <v>136</v>
      </c>
      <c r="D96" s="270">
        <v>45260</v>
      </c>
      <c r="E96" s="269">
        <v>2514.6</v>
      </c>
      <c r="F96" s="269">
        <v>2515.5666666666671</v>
      </c>
      <c r="G96" s="271">
        <v>2504.1333333333341</v>
      </c>
      <c r="H96" s="271">
        <v>2493.666666666667</v>
      </c>
      <c r="I96" s="271">
        <v>2482.233333333334</v>
      </c>
      <c r="J96" s="271">
        <v>2526.0333333333342</v>
      </c>
      <c r="K96" s="271">
        <v>2537.4666666666676</v>
      </c>
      <c r="L96" s="271">
        <v>2547.9333333333343</v>
      </c>
      <c r="M96" s="272">
        <v>2527</v>
      </c>
      <c r="N96" s="272">
        <v>2505.1</v>
      </c>
      <c r="O96" s="272">
        <v>8677800</v>
      </c>
      <c r="P96" s="273">
        <v>2.5562843467470307E-2</v>
      </c>
    </row>
    <row r="97" spans="1:16" ht="12.75" customHeight="1">
      <c r="A97" s="264">
        <v>87</v>
      </c>
      <c r="B97" s="277" t="s">
        <v>68</v>
      </c>
      <c r="C97" s="269" t="s">
        <v>137</v>
      </c>
      <c r="D97" s="270">
        <v>45260</v>
      </c>
      <c r="E97" s="269">
        <v>187.05</v>
      </c>
      <c r="F97" s="269">
        <v>187.88333333333335</v>
      </c>
      <c r="G97" s="271">
        <v>185.8666666666667</v>
      </c>
      <c r="H97" s="271">
        <v>184.68333333333334</v>
      </c>
      <c r="I97" s="271">
        <v>182.66666666666669</v>
      </c>
      <c r="J97" s="271">
        <v>189.06666666666672</v>
      </c>
      <c r="K97" s="271">
        <v>191.08333333333337</v>
      </c>
      <c r="L97" s="271">
        <v>192.26666666666674</v>
      </c>
      <c r="M97" s="272">
        <v>189.9</v>
      </c>
      <c r="N97" s="272">
        <v>186.7</v>
      </c>
      <c r="O97" s="272">
        <v>62153700</v>
      </c>
      <c r="P97" s="273">
        <v>-1.5669170503190371E-2</v>
      </c>
    </row>
    <row r="98" spans="1:16" ht="12.75" customHeight="1">
      <c r="A98" s="264">
        <v>88</v>
      </c>
      <c r="B98" s="277" t="s">
        <v>63</v>
      </c>
      <c r="C98" s="269" t="s">
        <v>138</v>
      </c>
      <c r="D98" s="270">
        <v>45260</v>
      </c>
      <c r="E98" s="269">
        <v>927.8</v>
      </c>
      <c r="F98" s="269">
        <v>927.2166666666667</v>
      </c>
      <c r="G98" s="271">
        <v>925.23333333333335</v>
      </c>
      <c r="H98" s="271">
        <v>922.66666666666663</v>
      </c>
      <c r="I98" s="271">
        <v>920.68333333333328</v>
      </c>
      <c r="J98" s="271">
        <v>929.78333333333342</v>
      </c>
      <c r="K98" s="271">
        <v>931.76666666666677</v>
      </c>
      <c r="L98" s="271">
        <v>934.33333333333348</v>
      </c>
      <c r="M98" s="272">
        <v>929.2</v>
      </c>
      <c r="N98" s="272">
        <v>924.65</v>
      </c>
      <c r="O98" s="272">
        <v>97753600</v>
      </c>
      <c r="P98" s="273">
        <v>-2.0124056246316205E-2</v>
      </c>
    </row>
    <row r="99" spans="1:16" ht="12.75" customHeight="1">
      <c r="A99" s="264">
        <v>89</v>
      </c>
      <c r="B99" s="277" t="s">
        <v>68</v>
      </c>
      <c r="C99" s="269" t="s">
        <v>139</v>
      </c>
      <c r="D99" s="270">
        <v>45260</v>
      </c>
      <c r="E99" s="269">
        <v>1468.45</v>
      </c>
      <c r="F99" s="269">
        <v>1471.0166666666664</v>
      </c>
      <c r="G99" s="271">
        <v>1452.7833333333328</v>
      </c>
      <c r="H99" s="271">
        <v>1437.1166666666663</v>
      </c>
      <c r="I99" s="271">
        <v>1418.8833333333328</v>
      </c>
      <c r="J99" s="271">
        <v>1486.6833333333329</v>
      </c>
      <c r="K99" s="271">
        <v>1504.9166666666665</v>
      </c>
      <c r="L99" s="271">
        <v>1520.583333333333</v>
      </c>
      <c r="M99" s="272">
        <v>1489.25</v>
      </c>
      <c r="N99" s="272">
        <v>1455.35</v>
      </c>
      <c r="O99" s="272">
        <v>2757500</v>
      </c>
      <c r="P99" s="273">
        <v>2.2053372868791696E-2</v>
      </c>
    </row>
    <row r="100" spans="1:16" ht="12.75" customHeight="1">
      <c r="A100" s="264">
        <v>90</v>
      </c>
      <c r="B100" s="277" t="s">
        <v>68</v>
      </c>
      <c r="C100" s="269" t="s">
        <v>140</v>
      </c>
      <c r="D100" s="270">
        <v>45260</v>
      </c>
      <c r="E100" s="269">
        <v>557.4</v>
      </c>
      <c r="F100" s="269">
        <v>557</v>
      </c>
      <c r="G100" s="271">
        <v>549.79999999999995</v>
      </c>
      <c r="H100" s="271">
        <v>542.19999999999993</v>
      </c>
      <c r="I100" s="271">
        <v>534.99999999999989</v>
      </c>
      <c r="J100" s="271">
        <v>564.6</v>
      </c>
      <c r="K100" s="271">
        <v>571.80000000000007</v>
      </c>
      <c r="L100" s="271">
        <v>579.40000000000009</v>
      </c>
      <c r="M100" s="272">
        <v>564.20000000000005</v>
      </c>
      <c r="N100" s="272">
        <v>549.4</v>
      </c>
      <c r="O100" s="272">
        <v>8829000</v>
      </c>
      <c r="P100" s="273">
        <v>2.7225130890052355E-2</v>
      </c>
    </row>
    <row r="101" spans="1:16" ht="12.75" customHeight="1">
      <c r="A101" s="264">
        <v>91</v>
      </c>
      <c r="B101" s="277" t="s">
        <v>79</v>
      </c>
      <c r="C101" s="269" t="s">
        <v>141</v>
      </c>
      <c r="D101" s="270">
        <v>45260</v>
      </c>
      <c r="E101" s="269">
        <v>13.85</v>
      </c>
      <c r="F101" s="269">
        <v>13.983333333333334</v>
      </c>
      <c r="G101" s="271">
        <v>13.616666666666669</v>
      </c>
      <c r="H101" s="271">
        <v>13.383333333333335</v>
      </c>
      <c r="I101" s="271">
        <v>13.016666666666669</v>
      </c>
      <c r="J101" s="271">
        <v>14.216666666666669</v>
      </c>
      <c r="K101" s="271">
        <v>14.583333333333336</v>
      </c>
      <c r="L101" s="271">
        <v>14.816666666666668</v>
      </c>
      <c r="M101" s="272">
        <v>14.35</v>
      </c>
      <c r="N101" s="272">
        <v>13.75</v>
      </c>
      <c r="O101" s="272">
        <v>1692160000</v>
      </c>
      <c r="P101" s="273">
        <v>4.320782488960638E-3</v>
      </c>
    </row>
    <row r="102" spans="1:16" ht="12.75" customHeight="1">
      <c r="A102" s="264">
        <v>92</v>
      </c>
      <c r="B102" s="277" t="s">
        <v>68</v>
      </c>
      <c r="C102" s="275" t="s">
        <v>142</v>
      </c>
      <c r="D102" s="270">
        <v>45260</v>
      </c>
      <c r="E102" s="269">
        <v>118.15</v>
      </c>
      <c r="F102" s="269">
        <v>118.08333333333333</v>
      </c>
      <c r="G102" s="271">
        <v>117.56666666666666</v>
      </c>
      <c r="H102" s="271">
        <v>116.98333333333333</v>
      </c>
      <c r="I102" s="271">
        <v>116.46666666666667</v>
      </c>
      <c r="J102" s="271">
        <v>118.66666666666666</v>
      </c>
      <c r="K102" s="271">
        <v>119.18333333333334</v>
      </c>
      <c r="L102" s="271">
        <v>119.76666666666665</v>
      </c>
      <c r="M102" s="272">
        <v>118.6</v>
      </c>
      <c r="N102" s="272">
        <v>117.5</v>
      </c>
      <c r="O102" s="272">
        <v>86280000</v>
      </c>
      <c r="P102" s="273">
        <v>-2.3703532404463204E-3</v>
      </c>
    </row>
    <row r="103" spans="1:16" ht="12.75" customHeight="1">
      <c r="A103" s="264">
        <v>93</v>
      </c>
      <c r="B103" s="277" t="s">
        <v>63</v>
      </c>
      <c r="C103" s="269" t="s">
        <v>143</v>
      </c>
      <c r="D103" s="270">
        <v>45260</v>
      </c>
      <c r="E103" s="269">
        <v>84.7</v>
      </c>
      <c r="F103" s="269">
        <v>84.766666666666666</v>
      </c>
      <c r="G103" s="271">
        <v>84.383333333333326</v>
      </c>
      <c r="H103" s="271">
        <v>84.066666666666663</v>
      </c>
      <c r="I103" s="271">
        <v>83.683333333333323</v>
      </c>
      <c r="J103" s="271">
        <v>85.083333333333329</v>
      </c>
      <c r="K103" s="271">
        <v>85.466666666666683</v>
      </c>
      <c r="L103" s="271">
        <v>85.783333333333331</v>
      </c>
      <c r="M103" s="272">
        <v>85.15</v>
      </c>
      <c r="N103" s="272">
        <v>84.45</v>
      </c>
      <c r="O103" s="272">
        <v>307897500</v>
      </c>
      <c r="P103" s="273">
        <v>-7.1585769909792256E-3</v>
      </c>
    </row>
    <row r="104" spans="1:16" ht="12.75" customHeight="1">
      <c r="A104" s="264">
        <v>94</v>
      </c>
      <c r="B104" s="277" t="s">
        <v>45</v>
      </c>
      <c r="C104" s="276" t="s">
        <v>144</v>
      </c>
      <c r="D104" s="270">
        <v>45260</v>
      </c>
      <c r="E104" s="269">
        <v>142.44999999999999</v>
      </c>
      <c r="F104" s="269">
        <v>141</v>
      </c>
      <c r="G104" s="271">
        <v>138.35</v>
      </c>
      <c r="H104" s="271">
        <v>134.25</v>
      </c>
      <c r="I104" s="271">
        <v>131.6</v>
      </c>
      <c r="J104" s="271">
        <v>145.1</v>
      </c>
      <c r="K104" s="271">
        <v>147.74999999999997</v>
      </c>
      <c r="L104" s="271">
        <v>151.85</v>
      </c>
      <c r="M104" s="272">
        <v>143.65</v>
      </c>
      <c r="N104" s="272">
        <v>136.9</v>
      </c>
      <c r="O104" s="272">
        <v>58807500</v>
      </c>
      <c r="P104" s="273">
        <v>0.12552931888322688</v>
      </c>
    </row>
    <row r="105" spans="1:16" ht="12.75" customHeight="1">
      <c r="A105" s="264">
        <v>95</v>
      </c>
      <c r="B105" s="277" t="s">
        <v>84</v>
      </c>
      <c r="C105" s="269" t="s">
        <v>145</v>
      </c>
      <c r="D105" s="270">
        <v>45260</v>
      </c>
      <c r="E105" s="269">
        <v>389.65</v>
      </c>
      <c r="F105" s="269">
        <v>390.16666666666669</v>
      </c>
      <c r="G105" s="271">
        <v>386.53333333333336</v>
      </c>
      <c r="H105" s="271">
        <v>383.41666666666669</v>
      </c>
      <c r="I105" s="271">
        <v>379.78333333333336</v>
      </c>
      <c r="J105" s="271">
        <v>393.28333333333336</v>
      </c>
      <c r="K105" s="271">
        <v>396.91666666666669</v>
      </c>
      <c r="L105" s="271">
        <v>400.03333333333336</v>
      </c>
      <c r="M105" s="272">
        <v>393.8</v>
      </c>
      <c r="N105" s="272">
        <v>387.05</v>
      </c>
      <c r="O105" s="272">
        <v>18741250</v>
      </c>
      <c r="P105" s="273">
        <v>3.7132856490640694E-2</v>
      </c>
    </row>
    <row r="106" spans="1:16" ht="12.75" customHeight="1">
      <c r="A106" s="264">
        <v>96</v>
      </c>
      <c r="B106" s="277" t="s">
        <v>117</v>
      </c>
      <c r="C106" s="276" t="s">
        <v>146</v>
      </c>
      <c r="D106" s="270">
        <v>45260</v>
      </c>
      <c r="E106" s="269">
        <v>421.2</v>
      </c>
      <c r="F106" s="269">
        <v>421.09999999999997</v>
      </c>
      <c r="G106" s="271">
        <v>418.99999999999994</v>
      </c>
      <c r="H106" s="271">
        <v>416.79999999999995</v>
      </c>
      <c r="I106" s="271">
        <v>414.69999999999993</v>
      </c>
      <c r="J106" s="271">
        <v>423.29999999999995</v>
      </c>
      <c r="K106" s="271">
        <v>425.4</v>
      </c>
      <c r="L106" s="271">
        <v>427.59999999999997</v>
      </c>
      <c r="M106" s="272">
        <v>423.2</v>
      </c>
      <c r="N106" s="272">
        <v>418.9</v>
      </c>
      <c r="O106" s="272">
        <v>19044000</v>
      </c>
      <c r="P106" s="273">
        <v>9.4607379375591296E-4</v>
      </c>
    </row>
    <row r="107" spans="1:16" ht="12.75" customHeight="1">
      <c r="A107" s="264">
        <v>97</v>
      </c>
      <c r="B107" s="277" t="s">
        <v>49</v>
      </c>
      <c r="C107" s="274" t="s">
        <v>147</v>
      </c>
      <c r="D107" s="270">
        <v>45260</v>
      </c>
      <c r="E107" s="269">
        <v>219.05</v>
      </c>
      <c r="F107" s="269">
        <v>219.20000000000002</v>
      </c>
      <c r="G107" s="271">
        <v>217.85000000000002</v>
      </c>
      <c r="H107" s="271">
        <v>216.65</v>
      </c>
      <c r="I107" s="271">
        <v>215.3</v>
      </c>
      <c r="J107" s="271">
        <v>220.40000000000003</v>
      </c>
      <c r="K107" s="271">
        <v>221.75</v>
      </c>
      <c r="L107" s="271">
        <v>222.95000000000005</v>
      </c>
      <c r="M107" s="272">
        <v>220.55</v>
      </c>
      <c r="N107" s="272">
        <v>218</v>
      </c>
      <c r="O107" s="272">
        <v>25491000</v>
      </c>
      <c r="P107" s="273">
        <v>-1.4905300907766447E-2</v>
      </c>
    </row>
    <row r="108" spans="1:16" ht="12.75" customHeight="1">
      <c r="A108" s="264">
        <v>98</v>
      </c>
      <c r="B108" s="277" t="s">
        <v>45</v>
      </c>
      <c r="C108" s="276" t="s">
        <v>148</v>
      </c>
      <c r="D108" s="270">
        <v>45260</v>
      </c>
      <c r="E108" s="269">
        <v>2602.1999999999998</v>
      </c>
      <c r="F108" s="269">
        <v>2618.0166666666664</v>
      </c>
      <c r="G108" s="271">
        <v>2580.1833333333329</v>
      </c>
      <c r="H108" s="271">
        <v>2558.1666666666665</v>
      </c>
      <c r="I108" s="271">
        <v>2520.333333333333</v>
      </c>
      <c r="J108" s="271">
        <v>2640.0333333333328</v>
      </c>
      <c r="K108" s="271">
        <v>2677.8666666666668</v>
      </c>
      <c r="L108" s="271">
        <v>2699.8833333333328</v>
      </c>
      <c r="M108" s="272">
        <v>2655.85</v>
      </c>
      <c r="N108" s="272">
        <v>2596</v>
      </c>
      <c r="O108" s="272">
        <v>1129200</v>
      </c>
      <c r="P108" s="273">
        <v>9.5459837019790453E-2</v>
      </c>
    </row>
    <row r="109" spans="1:16" ht="12.75" customHeight="1">
      <c r="A109" s="264">
        <v>99</v>
      </c>
      <c r="B109" s="277" t="s">
        <v>45</v>
      </c>
      <c r="C109" s="269" t="s">
        <v>149</v>
      </c>
      <c r="D109" s="270">
        <v>45260</v>
      </c>
      <c r="E109" s="269">
        <v>2628.8</v>
      </c>
      <c r="F109" s="269">
        <v>2624.5833333333335</v>
      </c>
      <c r="G109" s="271">
        <v>2607.2166666666672</v>
      </c>
      <c r="H109" s="271">
        <v>2585.6333333333337</v>
      </c>
      <c r="I109" s="271">
        <v>2568.2666666666673</v>
      </c>
      <c r="J109" s="271">
        <v>2646.166666666667</v>
      </c>
      <c r="K109" s="271">
        <v>2663.5333333333328</v>
      </c>
      <c r="L109" s="271">
        <v>2685.1166666666668</v>
      </c>
      <c r="M109" s="272">
        <v>2641.95</v>
      </c>
      <c r="N109" s="272">
        <v>2603</v>
      </c>
      <c r="O109" s="272">
        <v>7051800</v>
      </c>
      <c r="P109" s="273">
        <v>-7.651759904778099E-4</v>
      </c>
    </row>
    <row r="110" spans="1:16" ht="12.75" customHeight="1">
      <c r="A110" s="264">
        <v>100</v>
      </c>
      <c r="B110" s="277" t="s">
        <v>63</v>
      </c>
      <c r="C110" s="269" t="s">
        <v>150</v>
      </c>
      <c r="D110" s="270">
        <v>45260</v>
      </c>
      <c r="E110" s="269">
        <v>1503</v>
      </c>
      <c r="F110" s="269">
        <v>1503.25</v>
      </c>
      <c r="G110" s="271">
        <v>1495.9</v>
      </c>
      <c r="H110" s="271">
        <v>1488.8000000000002</v>
      </c>
      <c r="I110" s="271">
        <v>1481.4500000000003</v>
      </c>
      <c r="J110" s="271">
        <v>1510.35</v>
      </c>
      <c r="K110" s="271">
        <v>1517.6999999999998</v>
      </c>
      <c r="L110" s="271">
        <v>1524.7999999999997</v>
      </c>
      <c r="M110" s="272">
        <v>1510.6</v>
      </c>
      <c r="N110" s="272">
        <v>1496.15</v>
      </c>
      <c r="O110" s="272">
        <v>23809500</v>
      </c>
      <c r="P110" s="273">
        <v>-1.9176107106076212E-2</v>
      </c>
    </row>
    <row r="111" spans="1:16" ht="12.75" customHeight="1">
      <c r="A111" s="264">
        <v>101</v>
      </c>
      <c r="B111" s="277" t="s">
        <v>79</v>
      </c>
      <c r="C111" s="269" t="s">
        <v>151</v>
      </c>
      <c r="D111" s="270">
        <v>45260</v>
      </c>
      <c r="E111" s="269">
        <v>187.9</v>
      </c>
      <c r="F111" s="269">
        <v>189.58333333333334</v>
      </c>
      <c r="G111" s="271">
        <v>185.11666666666667</v>
      </c>
      <c r="H111" s="271">
        <v>182.33333333333334</v>
      </c>
      <c r="I111" s="271">
        <v>177.86666666666667</v>
      </c>
      <c r="J111" s="271">
        <v>192.36666666666667</v>
      </c>
      <c r="K111" s="271">
        <v>196.83333333333331</v>
      </c>
      <c r="L111" s="271">
        <v>199.61666666666667</v>
      </c>
      <c r="M111" s="272">
        <v>194.05</v>
      </c>
      <c r="N111" s="272">
        <v>186.8</v>
      </c>
      <c r="O111" s="272">
        <v>73137400</v>
      </c>
      <c r="P111" s="273">
        <v>3.0664558478271285E-2</v>
      </c>
    </row>
    <row r="112" spans="1:16" ht="12.75" customHeight="1">
      <c r="A112" s="264">
        <v>102</v>
      </c>
      <c r="B112" s="277" t="s">
        <v>87</v>
      </c>
      <c r="C112" s="269" t="s">
        <v>152</v>
      </c>
      <c r="D112" s="270">
        <v>45260</v>
      </c>
      <c r="E112" s="269">
        <v>1444.7</v>
      </c>
      <c r="F112" s="269">
        <v>1451.25</v>
      </c>
      <c r="G112" s="271">
        <v>1435.75</v>
      </c>
      <c r="H112" s="271">
        <v>1426.8</v>
      </c>
      <c r="I112" s="271">
        <v>1411.3</v>
      </c>
      <c r="J112" s="271">
        <v>1460.2</v>
      </c>
      <c r="K112" s="271">
        <v>1475.7</v>
      </c>
      <c r="L112" s="271">
        <v>1484.65</v>
      </c>
      <c r="M112" s="272">
        <v>1466.75</v>
      </c>
      <c r="N112" s="272">
        <v>1442.3</v>
      </c>
      <c r="O112" s="272">
        <v>25967200</v>
      </c>
      <c r="P112" s="273">
        <v>4.0686117345302981E-2</v>
      </c>
    </row>
    <row r="113" spans="1:16" ht="12.75" customHeight="1">
      <c r="A113" s="264">
        <v>103</v>
      </c>
      <c r="B113" s="277" t="s">
        <v>84</v>
      </c>
      <c r="C113" s="269" t="s">
        <v>154</v>
      </c>
      <c r="D113" s="270">
        <v>45260</v>
      </c>
      <c r="E113" s="269">
        <v>101.45</v>
      </c>
      <c r="F113" s="269">
        <v>101.96666666666668</v>
      </c>
      <c r="G113" s="271">
        <v>100.78333333333336</v>
      </c>
      <c r="H113" s="271">
        <v>100.11666666666667</v>
      </c>
      <c r="I113" s="271">
        <v>98.933333333333351</v>
      </c>
      <c r="J113" s="271">
        <v>102.63333333333337</v>
      </c>
      <c r="K113" s="271">
        <v>103.81666666666668</v>
      </c>
      <c r="L113" s="271">
        <v>104.48333333333338</v>
      </c>
      <c r="M113" s="272">
        <v>103.15</v>
      </c>
      <c r="N113" s="272">
        <v>101.3</v>
      </c>
      <c r="O113" s="272">
        <v>148658250</v>
      </c>
      <c r="P113" s="273">
        <v>4.943316635908252E-3</v>
      </c>
    </row>
    <row r="114" spans="1:16" ht="12.75" customHeight="1">
      <c r="A114" s="264">
        <v>104</v>
      </c>
      <c r="B114" s="277" t="s">
        <v>43</v>
      </c>
      <c r="C114" s="276" t="s">
        <v>155</v>
      </c>
      <c r="D114" s="270">
        <v>45260</v>
      </c>
      <c r="E114" s="269">
        <v>1077.3</v>
      </c>
      <c r="F114" s="269">
        <v>1070.3666666666668</v>
      </c>
      <c r="G114" s="271">
        <v>1059.9833333333336</v>
      </c>
      <c r="H114" s="271">
        <v>1042.6666666666667</v>
      </c>
      <c r="I114" s="271">
        <v>1032.2833333333335</v>
      </c>
      <c r="J114" s="271">
        <v>1087.6833333333336</v>
      </c>
      <c r="K114" s="271">
        <v>1098.0666666666668</v>
      </c>
      <c r="L114" s="271">
        <v>1115.3833333333337</v>
      </c>
      <c r="M114" s="272">
        <v>1080.75</v>
      </c>
      <c r="N114" s="272">
        <v>1053.05</v>
      </c>
      <c r="O114" s="272">
        <v>2276950</v>
      </c>
      <c r="P114" s="273">
        <v>1.6540917005223449E-2</v>
      </c>
    </row>
    <row r="115" spans="1:16" ht="12.75" customHeight="1">
      <c r="A115" s="264">
        <v>105</v>
      </c>
      <c r="B115" s="277" t="s">
        <v>45</v>
      </c>
      <c r="C115" s="269" t="s">
        <v>156</v>
      </c>
      <c r="D115" s="270">
        <v>45260</v>
      </c>
      <c r="E115" s="269">
        <v>710.45</v>
      </c>
      <c r="F115" s="269">
        <v>712.2833333333333</v>
      </c>
      <c r="G115" s="271">
        <v>702.56666666666661</v>
      </c>
      <c r="H115" s="271">
        <v>694.68333333333328</v>
      </c>
      <c r="I115" s="271">
        <v>684.96666666666658</v>
      </c>
      <c r="J115" s="271">
        <v>720.16666666666663</v>
      </c>
      <c r="K115" s="271">
        <v>729.88333333333333</v>
      </c>
      <c r="L115" s="271">
        <v>737.76666666666665</v>
      </c>
      <c r="M115" s="272">
        <v>722</v>
      </c>
      <c r="N115" s="272">
        <v>704.4</v>
      </c>
      <c r="O115" s="272">
        <v>14341250</v>
      </c>
      <c r="P115" s="273">
        <v>9.6761241970021408E-2</v>
      </c>
    </row>
    <row r="116" spans="1:16" ht="12.75" customHeight="1">
      <c r="A116" s="264">
        <v>106</v>
      </c>
      <c r="B116" s="277" t="s">
        <v>59</v>
      </c>
      <c r="C116" s="269" t="s">
        <v>157</v>
      </c>
      <c r="D116" s="270">
        <v>45260</v>
      </c>
      <c r="E116" s="269">
        <v>437.75</v>
      </c>
      <c r="F116" s="269">
        <v>438.7166666666667</v>
      </c>
      <c r="G116" s="271">
        <v>436.43333333333339</v>
      </c>
      <c r="H116" s="271">
        <v>435.11666666666667</v>
      </c>
      <c r="I116" s="271">
        <v>432.83333333333337</v>
      </c>
      <c r="J116" s="271">
        <v>440.03333333333342</v>
      </c>
      <c r="K116" s="271">
        <v>442.31666666666672</v>
      </c>
      <c r="L116" s="271">
        <v>443.63333333333344</v>
      </c>
      <c r="M116" s="272">
        <v>441</v>
      </c>
      <c r="N116" s="272">
        <v>437.4</v>
      </c>
      <c r="O116" s="272">
        <v>56804800</v>
      </c>
      <c r="P116" s="273">
        <v>1.2953293959884734E-2</v>
      </c>
    </row>
    <row r="117" spans="1:16" ht="12.75" customHeight="1">
      <c r="A117" s="264">
        <v>107</v>
      </c>
      <c r="B117" s="277" t="s">
        <v>132</v>
      </c>
      <c r="C117" s="269" t="s">
        <v>158</v>
      </c>
      <c r="D117" s="270">
        <v>45260</v>
      </c>
      <c r="E117" s="269">
        <v>657.25</v>
      </c>
      <c r="F117" s="269">
        <v>658.61666666666667</v>
      </c>
      <c r="G117" s="271">
        <v>654.63333333333333</v>
      </c>
      <c r="H117" s="271">
        <v>652.01666666666665</v>
      </c>
      <c r="I117" s="271">
        <v>648.0333333333333</v>
      </c>
      <c r="J117" s="271">
        <v>661.23333333333335</v>
      </c>
      <c r="K117" s="271">
        <v>665.2166666666667</v>
      </c>
      <c r="L117" s="271">
        <v>667.83333333333337</v>
      </c>
      <c r="M117" s="272">
        <v>662.6</v>
      </c>
      <c r="N117" s="272">
        <v>656</v>
      </c>
      <c r="O117" s="272">
        <v>27755000</v>
      </c>
      <c r="P117" s="273">
        <v>4.4331855604813177E-3</v>
      </c>
    </row>
    <row r="118" spans="1:16" ht="12.75" customHeight="1">
      <c r="A118" s="264">
        <v>108</v>
      </c>
      <c r="B118" s="277" t="s">
        <v>49</v>
      </c>
      <c r="C118" s="274" t="s">
        <v>159</v>
      </c>
      <c r="D118" s="270">
        <v>45260</v>
      </c>
      <c r="E118" s="269">
        <v>3537.75</v>
      </c>
      <c r="F118" s="269">
        <v>3536.85</v>
      </c>
      <c r="G118" s="271">
        <v>3518.1</v>
      </c>
      <c r="H118" s="271">
        <v>3498.45</v>
      </c>
      <c r="I118" s="271">
        <v>3479.7</v>
      </c>
      <c r="J118" s="271">
        <v>3556.5</v>
      </c>
      <c r="K118" s="271">
        <v>3575.25</v>
      </c>
      <c r="L118" s="271">
        <v>3594.9</v>
      </c>
      <c r="M118" s="272">
        <v>3555.6</v>
      </c>
      <c r="N118" s="272">
        <v>3517.2</v>
      </c>
      <c r="O118" s="272">
        <v>746000</v>
      </c>
      <c r="P118" s="273">
        <v>2.017094017094017E-2</v>
      </c>
    </row>
    <row r="119" spans="1:16" ht="12.75" customHeight="1">
      <c r="A119" s="264">
        <v>109</v>
      </c>
      <c r="B119" s="277" t="s">
        <v>132</v>
      </c>
      <c r="C119" s="269" t="s">
        <v>160</v>
      </c>
      <c r="D119" s="270">
        <v>45260</v>
      </c>
      <c r="E119" s="269">
        <v>778.05</v>
      </c>
      <c r="F119" s="269">
        <v>775.68333333333339</v>
      </c>
      <c r="G119" s="271">
        <v>769.36666666666679</v>
      </c>
      <c r="H119" s="271">
        <v>760.68333333333339</v>
      </c>
      <c r="I119" s="271">
        <v>754.36666666666679</v>
      </c>
      <c r="J119" s="271">
        <v>784.36666666666679</v>
      </c>
      <c r="K119" s="271">
        <v>790.68333333333339</v>
      </c>
      <c r="L119" s="271">
        <v>799.36666666666679</v>
      </c>
      <c r="M119" s="272">
        <v>782</v>
      </c>
      <c r="N119" s="272">
        <v>767</v>
      </c>
      <c r="O119" s="272">
        <v>17951625</v>
      </c>
      <c r="P119" s="273">
        <v>-9.0543259557344068E-3</v>
      </c>
    </row>
    <row r="120" spans="1:16" ht="12.75" customHeight="1">
      <c r="A120" s="264">
        <v>110</v>
      </c>
      <c r="B120" s="277" t="s">
        <v>45</v>
      </c>
      <c r="C120" s="269" t="s">
        <v>161</v>
      </c>
      <c r="D120" s="270">
        <v>45260</v>
      </c>
      <c r="E120" s="269">
        <v>518.65</v>
      </c>
      <c r="F120" s="269">
        <v>520.08333333333337</v>
      </c>
      <c r="G120" s="271">
        <v>516.16666666666674</v>
      </c>
      <c r="H120" s="271">
        <v>513.68333333333339</v>
      </c>
      <c r="I120" s="271">
        <v>509.76666666666677</v>
      </c>
      <c r="J120" s="271">
        <v>522.56666666666672</v>
      </c>
      <c r="K120" s="271">
        <v>526.48333333333346</v>
      </c>
      <c r="L120" s="271">
        <v>528.9666666666667</v>
      </c>
      <c r="M120" s="272">
        <v>524</v>
      </c>
      <c r="N120" s="272">
        <v>517.6</v>
      </c>
      <c r="O120" s="272">
        <v>23018750</v>
      </c>
      <c r="P120" s="273">
        <v>1.0037297060114084E-2</v>
      </c>
    </row>
    <row r="121" spans="1:16" ht="12.75" customHeight="1">
      <c r="A121" s="264">
        <v>111</v>
      </c>
      <c r="B121" s="277" t="s">
        <v>63</v>
      </c>
      <c r="C121" s="269" t="s">
        <v>162</v>
      </c>
      <c r="D121" s="270">
        <v>45260</v>
      </c>
      <c r="E121" s="269">
        <v>1770.2</v>
      </c>
      <c r="F121" s="269">
        <v>1772.4000000000003</v>
      </c>
      <c r="G121" s="271">
        <v>1762.9500000000007</v>
      </c>
      <c r="H121" s="271">
        <v>1755.7000000000005</v>
      </c>
      <c r="I121" s="271">
        <v>1746.2500000000009</v>
      </c>
      <c r="J121" s="271">
        <v>1779.6500000000005</v>
      </c>
      <c r="K121" s="271">
        <v>1789.1</v>
      </c>
      <c r="L121" s="271">
        <v>1796.3500000000004</v>
      </c>
      <c r="M121" s="272">
        <v>1781.85</v>
      </c>
      <c r="N121" s="272">
        <v>1765.15</v>
      </c>
      <c r="O121" s="272">
        <v>25063200</v>
      </c>
      <c r="P121" s="273">
        <v>7.9804638245574837E-5</v>
      </c>
    </row>
    <row r="122" spans="1:16" ht="12.75" customHeight="1">
      <c r="A122" s="264">
        <v>112</v>
      </c>
      <c r="B122" s="277" t="s">
        <v>68</v>
      </c>
      <c r="C122" s="269" t="s">
        <v>163</v>
      </c>
      <c r="D122" s="270">
        <v>45260</v>
      </c>
      <c r="E122" s="269">
        <v>142.25</v>
      </c>
      <c r="F122" s="269">
        <v>141.6</v>
      </c>
      <c r="G122" s="271">
        <v>140.19999999999999</v>
      </c>
      <c r="H122" s="271">
        <v>138.15</v>
      </c>
      <c r="I122" s="271">
        <v>136.75</v>
      </c>
      <c r="J122" s="271">
        <v>143.64999999999998</v>
      </c>
      <c r="K122" s="271">
        <v>145.05000000000001</v>
      </c>
      <c r="L122" s="271">
        <v>147.09999999999997</v>
      </c>
      <c r="M122" s="272">
        <v>143</v>
      </c>
      <c r="N122" s="272">
        <v>139.55000000000001</v>
      </c>
      <c r="O122" s="272">
        <v>61852244</v>
      </c>
      <c r="P122" s="273">
        <v>-8.3696974032477292E-3</v>
      </c>
    </row>
    <row r="123" spans="1:16" ht="12.75" customHeight="1">
      <c r="A123" s="264">
        <v>113</v>
      </c>
      <c r="B123" s="277" t="s">
        <v>45</v>
      </c>
      <c r="C123" s="269" t="s">
        <v>164</v>
      </c>
      <c r="D123" s="270">
        <v>45260</v>
      </c>
      <c r="E123" s="269">
        <v>2718.65</v>
      </c>
      <c r="F123" s="269">
        <v>2719.7</v>
      </c>
      <c r="G123" s="271">
        <v>2697.3999999999996</v>
      </c>
      <c r="H123" s="271">
        <v>2676.1499999999996</v>
      </c>
      <c r="I123" s="271">
        <v>2653.8499999999995</v>
      </c>
      <c r="J123" s="271">
        <v>2740.95</v>
      </c>
      <c r="K123" s="271">
        <v>2763.25</v>
      </c>
      <c r="L123" s="271">
        <v>2784.5</v>
      </c>
      <c r="M123" s="272">
        <v>2742</v>
      </c>
      <c r="N123" s="272">
        <v>2698.45</v>
      </c>
      <c r="O123" s="272">
        <v>1024500</v>
      </c>
      <c r="P123" s="273">
        <v>-2.6510832383124287E-2</v>
      </c>
    </row>
    <row r="124" spans="1:16" ht="12.75" customHeight="1">
      <c r="A124" s="264">
        <v>114</v>
      </c>
      <c r="B124" s="277" t="s">
        <v>43</v>
      </c>
      <c r="C124" s="274" t="s">
        <v>165</v>
      </c>
      <c r="D124" s="270">
        <v>45260</v>
      </c>
      <c r="E124" s="269">
        <v>375.35</v>
      </c>
      <c r="F124" s="269">
        <v>376.4666666666667</v>
      </c>
      <c r="G124" s="271">
        <v>368.73333333333341</v>
      </c>
      <c r="H124" s="271">
        <v>362.11666666666673</v>
      </c>
      <c r="I124" s="271">
        <v>354.38333333333344</v>
      </c>
      <c r="J124" s="271">
        <v>383.08333333333337</v>
      </c>
      <c r="K124" s="271">
        <v>390.81666666666672</v>
      </c>
      <c r="L124" s="271">
        <v>397.43333333333334</v>
      </c>
      <c r="M124" s="272">
        <v>384.2</v>
      </c>
      <c r="N124" s="272">
        <v>369.85</v>
      </c>
      <c r="O124" s="272">
        <v>14246000</v>
      </c>
      <c r="P124" s="273">
        <v>-1.2141930920664859E-2</v>
      </c>
    </row>
    <row r="125" spans="1:16" ht="12.75" customHeight="1">
      <c r="A125" s="264">
        <v>115</v>
      </c>
      <c r="B125" s="277" t="s">
        <v>68</v>
      </c>
      <c r="C125" s="269" t="s">
        <v>166</v>
      </c>
      <c r="D125" s="270">
        <v>45260</v>
      </c>
      <c r="E125" s="269">
        <v>463.6</v>
      </c>
      <c r="F125" s="269">
        <v>464.83333333333331</v>
      </c>
      <c r="G125" s="271">
        <v>460.41666666666663</v>
      </c>
      <c r="H125" s="271">
        <v>457.23333333333329</v>
      </c>
      <c r="I125" s="271">
        <v>452.81666666666661</v>
      </c>
      <c r="J125" s="271">
        <v>468.01666666666665</v>
      </c>
      <c r="K125" s="271">
        <v>472.43333333333328</v>
      </c>
      <c r="L125" s="271">
        <v>475.61666666666667</v>
      </c>
      <c r="M125" s="272">
        <v>469.25</v>
      </c>
      <c r="N125" s="272">
        <v>461.65</v>
      </c>
      <c r="O125" s="272">
        <v>23114000</v>
      </c>
      <c r="P125" s="273">
        <v>-4.9078698122955056E-3</v>
      </c>
    </row>
    <row r="126" spans="1:16" ht="12.75" customHeight="1">
      <c r="A126" s="264">
        <v>116</v>
      </c>
      <c r="B126" s="277" t="s">
        <v>41</v>
      </c>
      <c r="C126" s="269" t="s">
        <v>167</v>
      </c>
      <c r="D126" s="270">
        <v>45260</v>
      </c>
      <c r="E126" s="269">
        <v>3084.8</v>
      </c>
      <c r="F126" s="269">
        <v>3084.3666666666668</v>
      </c>
      <c r="G126" s="271">
        <v>3062.2833333333338</v>
      </c>
      <c r="H126" s="271">
        <v>3039.7666666666669</v>
      </c>
      <c r="I126" s="271">
        <v>3017.6833333333338</v>
      </c>
      <c r="J126" s="271">
        <v>3106.8833333333337</v>
      </c>
      <c r="K126" s="271">
        <v>3128.9666666666667</v>
      </c>
      <c r="L126" s="271">
        <v>3151.4833333333336</v>
      </c>
      <c r="M126" s="272">
        <v>3106.45</v>
      </c>
      <c r="N126" s="272">
        <v>3061.85</v>
      </c>
      <c r="O126" s="272">
        <v>8935200</v>
      </c>
      <c r="P126" s="273">
        <v>3.8457515428332346E-2</v>
      </c>
    </row>
    <row r="127" spans="1:16" ht="12.75" customHeight="1">
      <c r="A127" s="264">
        <v>117</v>
      </c>
      <c r="B127" s="277" t="s">
        <v>87</v>
      </c>
      <c r="C127" s="269" t="s">
        <v>168</v>
      </c>
      <c r="D127" s="270">
        <v>45260</v>
      </c>
      <c r="E127" s="269">
        <v>5539.45</v>
      </c>
      <c r="F127" s="269">
        <v>5565.55</v>
      </c>
      <c r="G127" s="271">
        <v>5505.1</v>
      </c>
      <c r="H127" s="271">
        <v>5470.75</v>
      </c>
      <c r="I127" s="271">
        <v>5410.3</v>
      </c>
      <c r="J127" s="271">
        <v>5599.9000000000005</v>
      </c>
      <c r="K127" s="271">
        <v>5660.3499999999995</v>
      </c>
      <c r="L127" s="271">
        <v>5694.7000000000007</v>
      </c>
      <c r="M127" s="272">
        <v>5626</v>
      </c>
      <c r="N127" s="272">
        <v>5531.2</v>
      </c>
      <c r="O127" s="272">
        <v>1458300</v>
      </c>
      <c r="P127" s="273">
        <v>3.2826941463932856E-2</v>
      </c>
    </row>
    <row r="128" spans="1:16" ht="12.75" customHeight="1">
      <c r="A128" s="264">
        <v>118</v>
      </c>
      <c r="B128" s="277" t="s">
        <v>87</v>
      </c>
      <c r="C128" s="269" t="s">
        <v>169</v>
      </c>
      <c r="D128" s="270">
        <v>45260</v>
      </c>
      <c r="E128" s="269">
        <v>4604.25</v>
      </c>
      <c r="F128" s="269">
        <v>4585.9833333333327</v>
      </c>
      <c r="G128" s="271">
        <v>4560.1666666666652</v>
      </c>
      <c r="H128" s="271">
        <v>4516.0833333333321</v>
      </c>
      <c r="I128" s="271">
        <v>4490.2666666666646</v>
      </c>
      <c r="J128" s="271">
        <v>4630.0666666666657</v>
      </c>
      <c r="K128" s="271">
        <v>4655.8833333333332</v>
      </c>
      <c r="L128" s="271">
        <v>4699.9666666666662</v>
      </c>
      <c r="M128" s="272">
        <v>4611.8</v>
      </c>
      <c r="N128" s="272">
        <v>4541.8999999999996</v>
      </c>
      <c r="O128" s="272">
        <v>788800</v>
      </c>
      <c r="P128" s="273">
        <v>-8.5131060078868018E-2</v>
      </c>
    </row>
    <row r="129" spans="1:16" ht="12.75" customHeight="1">
      <c r="A129" s="264">
        <v>119</v>
      </c>
      <c r="B129" s="277" t="s">
        <v>43</v>
      </c>
      <c r="C129" s="269" t="s">
        <v>170</v>
      </c>
      <c r="D129" s="270">
        <v>45260</v>
      </c>
      <c r="E129" s="269">
        <v>1227.3</v>
      </c>
      <c r="F129" s="269">
        <v>1219.5166666666667</v>
      </c>
      <c r="G129" s="271">
        <v>1208.3833333333332</v>
      </c>
      <c r="H129" s="271">
        <v>1189.4666666666665</v>
      </c>
      <c r="I129" s="271">
        <v>1178.333333333333</v>
      </c>
      <c r="J129" s="271">
        <v>1238.4333333333334</v>
      </c>
      <c r="K129" s="271">
        <v>1249.5666666666671</v>
      </c>
      <c r="L129" s="271">
        <v>1268.4833333333336</v>
      </c>
      <c r="M129" s="272">
        <v>1230.6500000000001</v>
      </c>
      <c r="N129" s="272">
        <v>1200.5999999999999</v>
      </c>
      <c r="O129" s="272">
        <v>9847250</v>
      </c>
      <c r="P129" s="273">
        <v>4.4352294239610568E-2</v>
      </c>
    </row>
    <row r="130" spans="1:16" ht="12.75" customHeight="1">
      <c r="A130" s="264">
        <v>120</v>
      </c>
      <c r="B130" s="277" t="s">
        <v>56</v>
      </c>
      <c r="C130" s="269" t="s">
        <v>171</v>
      </c>
      <c r="D130" s="270">
        <v>45260</v>
      </c>
      <c r="E130" s="269">
        <v>1565.45</v>
      </c>
      <c r="F130" s="269">
        <v>1565.2833333333335</v>
      </c>
      <c r="G130" s="271">
        <v>1554.7166666666672</v>
      </c>
      <c r="H130" s="271">
        <v>1543.9833333333336</v>
      </c>
      <c r="I130" s="271">
        <v>1533.4166666666672</v>
      </c>
      <c r="J130" s="271">
        <v>1576.0166666666671</v>
      </c>
      <c r="K130" s="271">
        <v>1586.5833333333333</v>
      </c>
      <c r="L130" s="271">
        <v>1597.3166666666671</v>
      </c>
      <c r="M130" s="272">
        <v>1575.85</v>
      </c>
      <c r="N130" s="272">
        <v>1554.55</v>
      </c>
      <c r="O130" s="272">
        <v>14471100</v>
      </c>
      <c r="P130" s="273">
        <v>-1.1595883461371214E-3</v>
      </c>
    </row>
    <row r="131" spans="1:16" ht="12.75" customHeight="1">
      <c r="A131" s="264">
        <v>121</v>
      </c>
      <c r="B131" s="277" t="s">
        <v>68</v>
      </c>
      <c r="C131" s="269" t="s">
        <v>172</v>
      </c>
      <c r="D131" s="270">
        <v>45260</v>
      </c>
      <c r="E131" s="269">
        <v>273.8</v>
      </c>
      <c r="F131" s="269">
        <v>273.91666666666669</v>
      </c>
      <c r="G131" s="271">
        <v>271.93333333333339</v>
      </c>
      <c r="H131" s="271">
        <v>270.06666666666672</v>
      </c>
      <c r="I131" s="271">
        <v>268.08333333333343</v>
      </c>
      <c r="J131" s="271">
        <v>275.78333333333336</v>
      </c>
      <c r="K131" s="271">
        <v>277.76666666666659</v>
      </c>
      <c r="L131" s="271">
        <v>279.63333333333333</v>
      </c>
      <c r="M131" s="272">
        <v>275.89999999999998</v>
      </c>
      <c r="N131" s="272">
        <v>272.05</v>
      </c>
      <c r="O131" s="272">
        <v>37270000</v>
      </c>
      <c r="P131" s="273">
        <v>2.0033937270786579E-2</v>
      </c>
    </row>
    <row r="132" spans="1:16" ht="12.75" customHeight="1">
      <c r="A132" s="264">
        <v>122</v>
      </c>
      <c r="B132" s="277" t="s">
        <v>68</v>
      </c>
      <c r="C132" s="269" t="s">
        <v>173</v>
      </c>
      <c r="D132" s="270">
        <v>45260</v>
      </c>
      <c r="E132" s="269">
        <v>152.80000000000001</v>
      </c>
      <c r="F132" s="269">
        <v>153.43333333333334</v>
      </c>
      <c r="G132" s="271">
        <v>151.36666666666667</v>
      </c>
      <c r="H132" s="271">
        <v>149.93333333333334</v>
      </c>
      <c r="I132" s="271">
        <v>147.86666666666667</v>
      </c>
      <c r="J132" s="271">
        <v>154.86666666666667</v>
      </c>
      <c r="K132" s="271">
        <v>156.93333333333334</v>
      </c>
      <c r="L132" s="271">
        <v>158.36666666666667</v>
      </c>
      <c r="M132" s="272">
        <v>155.5</v>
      </c>
      <c r="N132" s="272">
        <v>152</v>
      </c>
      <c r="O132" s="272">
        <v>68568000</v>
      </c>
      <c r="P132" s="273">
        <v>-1.8044337515036948E-2</v>
      </c>
    </row>
    <row r="133" spans="1:16" ht="12.75" customHeight="1">
      <c r="A133" s="264">
        <v>123</v>
      </c>
      <c r="B133" s="277" t="s">
        <v>59</v>
      </c>
      <c r="C133" s="269" t="s">
        <v>174</v>
      </c>
      <c r="D133" s="270">
        <v>45260</v>
      </c>
      <c r="E133" s="269">
        <v>527.79999999999995</v>
      </c>
      <c r="F133" s="269">
        <v>528.13333333333333</v>
      </c>
      <c r="G133" s="271">
        <v>526.01666666666665</v>
      </c>
      <c r="H133" s="271">
        <v>524.23333333333335</v>
      </c>
      <c r="I133" s="271">
        <v>522.11666666666667</v>
      </c>
      <c r="J133" s="271">
        <v>529.91666666666663</v>
      </c>
      <c r="K133" s="271">
        <v>532.03333333333319</v>
      </c>
      <c r="L133" s="271">
        <v>533.81666666666661</v>
      </c>
      <c r="M133" s="272">
        <v>530.25</v>
      </c>
      <c r="N133" s="272">
        <v>526.35</v>
      </c>
      <c r="O133" s="272">
        <v>14098800</v>
      </c>
      <c r="P133" s="273">
        <v>2.9022620571916347E-3</v>
      </c>
    </row>
    <row r="134" spans="1:16" ht="12.75" customHeight="1">
      <c r="A134" s="264">
        <v>124</v>
      </c>
      <c r="B134" s="277" t="s">
        <v>56</v>
      </c>
      <c r="C134" s="269" t="s">
        <v>175</v>
      </c>
      <c r="D134" s="270">
        <v>45260</v>
      </c>
      <c r="E134" s="269">
        <v>10548.8</v>
      </c>
      <c r="F134" s="269">
        <v>10564.1</v>
      </c>
      <c r="G134" s="271">
        <v>10492.75</v>
      </c>
      <c r="H134" s="271">
        <v>10436.699999999999</v>
      </c>
      <c r="I134" s="271">
        <v>10365.349999999999</v>
      </c>
      <c r="J134" s="271">
        <v>10620.150000000001</v>
      </c>
      <c r="K134" s="271">
        <v>10691.500000000004</v>
      </c>
      <c r="L134" s="271">
        <v>10747.550000000003</v>
      </c>
      <c r="M134" s="272">
        <v>10635.45</v>
      </c>
      <c r="N134" s="272">
        <v>10508.05</v>
      </c>
      <c r="O134" s="272">
        <v>2647250</v>
      </c>
      <c r="P134" s="273">
        <v>-2.4271128966864473E-2</v>
      </c>
    </row>
    <row r="135" spans="1:16" ht="12.75" customHeight="1">
      <c r="A135" s="264">
        <v>125</v>
      </c>
      <c r="B135" s="277" t="s">
        <v>59</v>
      </c>
      <c r="C135" s="269" t="s">
        <v>176</v>
      </c>
      <c r="D135" s="270">
        <v>45260</v>
      </c>
      <c r="E135" s="269">
        <v>1054.55</v>
      </c>
      <c r="F135" s="269">
        <v>1056.1499999999999</v>
      </c>
      <c r="G135" s="271">
        <v>1046.3999999999996</v>
      </c>
      <c r="H135" s="271">
        <v>1038.2499999999998</v>
      </c>
      <c r="I135" s="271">
        <v>1028.4999999999995</v>
      </c>
      <c r="J135" s="271">
        <v>1064.2999999999997</v>
      </c>
      <c r="K135" s="271">
        <v>1074.0500000000002</v>
      </c>
      <c r="L135" s="271">
        <v>1082.1999999999998</v>
      </c>
      <c r="M135" s="272">
        <v>1065.9000000000001</v>
      </c>
      <c r="N135" s="272">
        <v>1048</v>
      </c>
      <c r="O135" s="272">
        <v>9249800</v>
      </c>
      <c r="P135" s="273">
        <v>4.2559659522723821E-3</v>
      </c>
    </row>
    <row r="136" spans="1:16" ht="12.75" customHeight="1">
      <c r="A136" s="264">
        <v>126</v>
      </c>
      <c r="B136" s="277" t="s">
        <v>45</v>
      </c>
      <c r="C136" s="276" t="s">
        <v>177</v>
      </c>
      <c r="D136" s="270">
        <v>45260</v>
      </c>
      <c r="E136" s="269">
        <v>2908.7</v>
      </c>
      <c r="F136" s="269">
        <v>2918.6666666666665</v>
      </c>
      <c r="G136" s="271">
        <v>2887.333333333333</v>
      </c>
      <c r="H136" s="271">
        <v>2865.9666666666667</v>
      </c>
      <c r="I136" s="271">
        <v>2834.6333333333332</v>
      </c>
      <c r="J136" s="271">
        <v>2940.0333333333328</v>
      </c>
      <c r="K136" s="271">
        <v>2971.3666666666659</v>
      </c>
      <c r="L136" s="271">
        <v>2992.7333333333327</v>
      </c>
      <c r="M136" s="272">
        <v>2950</v>
      </c>
      <c r="N136" s="272">
        <v>2897.3</v>
      </c>
      <c r="O136" s="272">
        <v>3687200</v>
      </c>
      <c r="P136" s="273">
        <v>-1.2110170399742793E-2</v>
      </c>
    </row>
    <row r="137" spans="1:16" ht="12.75" customHeight="1">
      <c r="A137" s="264">
        <v>127</v>
      </c>
      <c r="B137" s="277" t="s">
        <v>43</v>
      </c>
      <c r="C137" s="276" t="s">
        <v>178</v>
      </c>
      <c r="D137" s="270">
        <v>45260</v>
      </c>
      <c r="E137" s="269">
        <v>1642.7</v>
      </c>
      <c r="F137" s="269">
        <v>1647.8166666666666</v>
      </c>
      <c r="G137" s="271">
        <v>1632.4333333333332</v>
      </c>
      <c r="H137" s="271">
        <v>1622.1666666666665</v>
      </c>
      <c r="I137" s="271">
        <v>1606.7833333333331</v>
      </c>
      <c r="J137" s="271">
        <v>1658.0833333333333</v>
      </c>
      <c r="K137" s="271">
        <v>1673.4666666666665</v>
      </c>
      <c r="L137" s="271">
        <v>1683.7333333333333</v>
      </c>
      <c r="M137" s="272">
        <v>1663.2</v>
      </c>
      <c r="N137" s="272">
        <v>1637.55</v>
      </c>
      <c r="O137" s="272">
        <v>1657200</v>
      </c>
      <c r="P137" s="273">
        <v>1.4503263234227702E-3</v>
      </c>
    </row>
    <row r="138" spans="1:16" ht="12.75" customHeight="1">
      <c r="A138" s="264">
        <v>128</v>
      </c>
      <c r="B138" s="277" t="s">
        <v>68</v>
      </c>
      <c r="C138" s="269" t="s">
        <v>179</v>
      </c>
      <c r="D138" s="270">
        <v>45260</v>
      </c>
      <c r="E138" s="269">
        <v>983.2</v>
      </c>
      <c r="F138" s="269">
        <v>975.94999999999993</v>
      </c>
      <c r="G138" s="271">
        <v>961.14999999999986</v>
      </c>
      <c r="H138" s="271">
        <v>939.09999999999991</v>
      </c>
      <c r="I138" s="271">
        <v>924.29999999999984</v>
      </c>
      <c r="J138" s="271">
        <v>997.99999999999989</v>
      </c>
      <c r="K138" s="271">
        <v>1012.7999999999998</v>
      </c>
      <c r="L138" s="271">
        <v>1034.8499999999999</v>
      </c>
      <c r="M138" s="272">
        <v>990.75</v>
      </c>
      <c r="N138" s="272">
        <v>953.9</v>
      </c>
      <c r="O138" s="272">
        <v>7028800</v>
      </c>
      <c r="P138" s="273">
        <v>-5.6876350813331821E-4</v>
      </c>
    </row>
    <row r="139" spans="1:16" ht="12.75" customHeight="1">
      <c r="A139" s="264">
        <v>129</v>
      </c>
      <c r="B139" s="277" t="s">
        <v>84</v>
      </c>
      <c r="C139" s="269" t="s">
        <v>180</v>
      </c>
      <c r="D139" s="270">
        <v>45260</v>
      </c>
      <c r="E139" s="269">
        <v>1039.6500000000001</v>
      </c>
      <c r="F139" s="269">
        <v>1040.7</v>
      </c>
      <c r="G139" s="271">
        <v>1033.45</v>
      </c>
      <c r="H139" s="271">
        <v>1027.25</v>
      </c>
      <c r="I139" s="271">
        <v>1020</v>
      </c>
      <c r="J139" s="271">
        <v>1046.9000000000001</v>
      </c>
      <c r="K139" s="271">
        <v>1054.1500000000001</v>
      </c>
      <c r="L139" s="271">
        <v>1060.3500000000001</v>
      </c>
      <c r="M139" s="272">
        <v>1047.95</v>
      </c>
      <c r="N139" s="272">
        <v>1034.5</v>
      </c>
      <c r="O139" s="272">
        <v>1969600</v>
      </c>
      <c r="P139" s="273">
        <v>-1.4411529223378704E-2</v>
      </c>
    </row>
    <row r="140" spans="1:16" ht="12.75" customHeight="1">
      <c r="A140" s="264">
        <v>130</v>
      </c>
      <c r="B140" s="277" t="s">
        <v>56</v>
      </c>
      <c r="C140" s="274" t="s">
        <v>181</v>
      </c>
      <c r="D140" s="270">
        <v>45260</v>
      </c>
      <c r="E140" s="269">
        <v>88.6</v>
      </c>
      <c r="F140" s="269">
        <v>88.850000000000009</v>
      </c>
      <c r="G140" s="271">
        <v>88.200000000000017</v>
      </c>
      <c r="H140" s="271">
        <v>87.800000000000011</v>
      </c>
      <c r="I140" s="271">
        <v>87.15000000000002</v>
      </c>
      <c r="J140" s="271">
        <v>89.250000000000014</v>
      </c>
      <c r="K140" s="271">
        <v>89.90000000000002</v>
      </c>
      <c r="L140" s="271">
        <v>90.300000000000011</v>
      </c>
      <c r="M140" s="272">
        <v>89.5</v>
      </c>
      <c r="N140" s="272">
        <v>88.45</v>
      </c>
      <c r="O140" s="272">
        <v>81841700</v>
      </c>
      <c r="P140" s="273">
        <v>3.0208240235946017E-2</v>
      </c>
    </row>
    <row r="141" spans="1:16" ht="12.75" customHeight="1">
      <c r="A141" s="264">
        <v>131</v>
      </c>
      <c r="B141" s="277" t="s">
        <v>87</v>
      </c>
      <c r="C141" s="269" t="s">
        <v>182</v>
      </c>
      <c r="D141" s="270">
        <v>45260</v>
      </c>
      <c r="E141" s="269">
        <v>2343.5500000000002</v>
      </c>
      <c r="F141" s="269">
        <v>2351.4166666666665</v>
      </c>
      <c r="G141" s="271">
        <v>2323.5333333333328</v>
      </c>
      <c r="H141" s="271">
        <v>2303.5166666666664</v>
      </c>
      <c r="I141" s="271">
        <v>2275.6333333333328</v>
      </c>
      <c r="J141" s="271">
        <v>2371.4333333333329</v>
      </c>
      <c r="K141" s="271">
        <v>2399.3166666666671</v>
      </c>
      <c r="L141" s="271">
        <v>2419.333333333333</v>
      </c>
      <c r="M141" s="272">
        <v>2379.3000000000002</v>
      </c>
      <c r="N141" s="272">
        <v>2331.4</v>
      </c>
      <c r="O141" s="272">
        <v>2267650</v>
      </c>
      <c r="P141" s="273">
        <v>-6.6257077460546926E-3</v>
      </c>
    </row>
    <row r="142" spans="1:16" ht="12.75" customHeight="1">
      <c r="A142" s="264">
        <v>132</v>
      </c>
      <c r="B142" s="277" t="s">
        <v>56</v>
      </c>
      <c r="C142" s="269" t="s">
        <v>183</v>
      </c>
      <c r="D142" s="270">
        <v>45260</v>
      </c>
      <c r="E142" s="269">
        <v>111930.85</v>
      </c>
      <c r="F142" s="269">
        <v>111780.26666666666</v>
      </c>
      <c r="G142" s="271">
        <v>111450.58333333333</v>
      </c>
      <c r="H142" s="271">
        <v>110970.31666666667</v>
      </c>
      <c r="I142" s="271">
        <v>110640.63333333333</v>
      </c>
      <c r="J142" s="271">
        <v>112260.53333333333</v>
      </c>
      <c r="K142" s="271">
        <v>112590.21666666667</v>
      </c>
      <c r="L142" s="271">
        <v>113070.48333333332</v>
      </c>
      <c r="M142" s="272">
        <v>112109.95</v>
      </c>
      <c r="N142" s="272">
        <v>111300</v>
      </c>
      <c r="O142" s="272">
        <v>40730</v>
      </c>
      <c r="P142" s="273">
        <v>-1.6658619024625784E-2</v>
      </c>
    </row>
    <row r="143" spans="1:16" ht="12.75" customHeight="1">
      <c r="A143" s="264">
        <v>133</v>
      </c>
      <c r="B143" s="277" t="s">
        <v>68</v>
      </c>
      <c r="C143" s="269" t="s">
        <v>184</v>
      </c>
      <c r="D143" s="270">
        <v>45260</v>
      </c>
      <c r="E143" s="269">
        <v>1329.45</v>
      </c>
      <c r="F143" s="269">
        <v>1328.3166666666666</v>
      </c>
      <c r="G143" s="271">
        <v>1318.6333333333332</v>
      </c>
      <c r="H143" s="271">
        <v>1307.8166666666666</v>
      </c>
      <c r="I143" s="271">
        <v>1298.1333333333332</v>
      </c>
      <c r="J143" s="271">
        <v>1339.1333333333332</v>
      </c>
      <c r="K143" s="271">
        <v>1348.8166666666666</v>
      </c>
      <c r="L143" s="271">
        <v>1359.6333333333332</v>
      </c>
      <c r="M143" s="272">
        <v>1338</v>
      </c>
      <c r="N143" s="272">
        <v>1317.5</v>
      </c>
      <c r="O143" s="272">
        <v>6675900</v>
      </c>
      <c r="P143" s="273">
        <v>2.2293782511766161E-3</v>
      </c>
    </row>
    <row r="144" spans="1:16" ht="12.75" customHeight="1">
      <c r="A144" s="264">
        <v>134</v>
      </c>
      <c r="B144" s="277" t="s">
        <v>132</v>
      </c>
      <c r="C144" s="269" t="s">
        <v>185</v>
      </c>
      <c r="D144" s="270">
        <v>45260</v>
      </c>
      <c r="E144" s="269">
        <v>92.9</v>
      </c>
      <c r="F144" s="269">
        <v>92.983333333333348</v>
      </c>
      <c r="G144" s="271">
        <v>92.016666666666694</v>
      </c>
      <c r="H144" s="271">
        <v>91.13333333333334</v>
      </c>
      <c r="I144" s="271">
        <v>90.166666666666686</v>
      </c>
      <c r="J144" s="271">
        <v>93.866666666666703</v>
      </c>
      <c r="K144" s="271">
        <v>94.833333333333343</v>
      </c>
      <c r="L144" s="271">
        <v>95.716666666666711</v>
      </c>
      <c r="M144" s="272">
        <v>93.95</v>
      </c>
      <c r="N144" s="272">
        <v>92.1</v>
      </c>
      <c r="O144" s="272">
        <v>69847500</v>
      </c>
      <c r="P144" s="273">
        <v>-1.5330936773102136E-2</v>
      </c>
    </row>
    <row r="145" spans="1:16" ht="12.75" customHeight="1">
      <c r="A145" s="264">
        <v>135</v>
      </c>
      <c r="B145" s="277" t="s">
        <v>45</v>
      </c>
      <c r="C145" s="269" t="s">
        <v>186</v>
      </c>
      <c r="D145" s="270">
        <v>45260</v>
      </c>
      <c r="E145" s="269">
        <v>4758.7</v>
      </c>
      <c r="F145" s="269">
        <v>4776.4333333333334</v>
      </c>
      <c r="G145" s="271">
        <v>4732.3666666666668</v>
      </c>
      <c r="H145" s="271">
        <v>4706.0333333333338</v>
      </c>
      <c r="I145" s="271">
        <v>4661.9666666666672</v>
      </c>
      <c r="J145" s="271">
        <v>4802.7666666666664</v>
      </c>
      <c r="K145" s="271">
        <v>4846.8333333333339</v>
      </c>
      <c r="L145" s="271">
        <v>4873.1666666666661</v>
      </c>
      <c r="M145" s="272">
        <v>4820.5</v>
      </c>
      <c r="N145" s="272">
        <v>4750.1000000000004</v>
      </c>
      <c r="O145" s="272">
        <v>1543800</v>
      </c>
      <c r="P145" s="273">
        <v>1.4289937912683551E-2</v>
      </c>
    </row>
    <row r="146" spans="1:16" ht="12.75" customHeight="1">
      <c r="A146" s="264">
        <v>136</v>
      </c>
      <c r="B146" s="277" t="s">
        <v>39</v>
      </c>
      <c r="C146" s="269" t="s">
        <v>187</v>
      </c>
      <c r="D146" s="270">
        <v>45260</v>
      </c>
      <c r="E146" s="269">
        <v>3641.6</v>
      </c>
      <c r="F146" s="269">
        <v>3650.3833333333337</v>
      </c>
      <c r="G146" s="271">
        <v>3618.7666666666673</v>
      </c>
      <c r="H146" s="271">
        <v>3595.9333333333338</v>
      </c>
      <c r="I146" s="271">
        <v>3564.3166666666675</v>
      </c>
      <c r="J146" s="271">
        <v>3673.2166666666672</v>
      </c>
      <c r="K146" s="271">
        <v>3704.833333333333</v>
      </c>
      <c r="L146" s="271">
        <v>3727.666666666667</v>
      </c>
      <c r="M146" s="272">
        <v>3682</v>
      </c>
      <c r="N146" s="272">
        <v>3627.55</v>
      </c>
      <c r="O146" s="272">
        <v>969150</v>
      </c>
      <c r="P146" s="273">
        <v>-1.6291108404384896E-2</v>
      </c>
    </row>
    <row r="147" spans="1:16" ht="12.75" customHeight="1">
      <c r="A147" s="264">
        <v>137</v>
      </c>
      <c r="B147" s="277" t="s">
        <v>59</v>
      </c>
      <c r="C147" s="269" t="s">
        <v>188</v>
      </c>
      <c r="D147" s="270">
        <v>45260</v>
      </c>
      <c r="E147" s="269">
        <v>24458.400000000001</v>
      </c>
      <c r="F147" s="269">
        <v>24405.8</v>
      </c>
      <c r="G147" s="271">
        <v>24312.6</v>
      </c>
      <c r="H147" s="271">
        <v>24166.799999999999</v>
      </c>
      <c r="I147" s="271">
        <v>24073.599999999999</v>
      </c>
      <c r="J147" s="271">
        <v>24551.599999999999</v>
      </c>
      <c r="K147" s="271">
        <v>24644.800000000003</v>
      </c>
      <c r="L147" s="271">
        <v>24790.6</v>
      </c>
      <c r="M147" s="272">
        <v>24499</v>
      </c>
      <c r="N147" s="272">
        <v>24260</v>
      </c>
      <c r="O147" s="272">
        <v>349640</v>
      </c>
      <c r="P147" s="273">
        <v>2.7144535840188014E-2</v>
      </c>
    </row>
    <row r="148" spans="1:16" ht="12.75" customHeight="1">
      <c r="A148" s="264">
        <v>138</v>
      </c>
      <c r="B148" s="277" t="s">
        <v>132</v>
      </c>
      <c r="C148" s="269" t="s">
        <v>189</v>
      </c>
      <c r="D148" s="270">
        <v>45260</v>
      </c>
      <c r="E148" s="269">
        <v>170.4</v>
      </c>
      <c r="F148" s="269">
        <v>170.05</v>
      </c>
      <c r="G148" s="271">
        <v>167.8</v>
      </c>
      <c r="H148" s="271">
        <v>165.2</v>
      </c>
      <c r="I148" s="271">
        <v>162.94999999999999</v>
      </c>
      <c r="J148" s="271">
        <v>172.65000000000003</v>
      </c>
      <c r="K148" s="271">
        <v>174.90000000000003</v>
      </c>
      <c r="L148" s="271">
        <v>177.50000000000006</v>
      </c>
      <c r="M148" s="272">
        <v>172.3</v>
      </c>
      <c r="N148" s="272">
        <v>167.45</v>
      </c>
      <c r="O148" s="272">
        <v>97542000</v>
      </c>
      <c r="P148" s="273">
        <v>-6.1075976782465562E-2</v>
      </c>
    </row>
    <row r="149" spans="1:16" ht="12.75" customHeight="1">
      <c r="A149" s="264">
        <v>139</v>
      </c>
      <c r="B149" s="277" t="s">
        <v>190</v>
      </c>
      <c r="C149" s="269" t="s">
        <v>191</v>
      </c>
      <c r="D149" s="270">
        <v>45260</v>
      </c>
      <c r="E149" s="269">
        <v>250.25</v>
      </c>
      <c r="F149" s="269">
        <v>250.35</v>
      </c>
      <c r="G149" s="271">
        <v>247.45</v>
      </c>
      <c r="H149" s="271">
        <v>244.65</v>
      </c>
      <c r="I149" s="271">
        <v>241.75</v>
      </c>
      <c r="J149" s="271">
        <v>253.14999999999998</v>
      </c>
      <c r="K149" s="271">
        <v>256.05</v>
      </c>
      <c r="L149" s="271">
        <v>258.84999999999997</v>
      </c>
      <c r="M149" s="272">
        <v>253.25</v>
      </c>
      <c r="N149" s="272">
        <v>247.55</v>
      </c>
      <c r="O149" s="272">
        <v>94440000</v>
      </c>
      <c r="P149" s="273">
        <v>2.2675589630303424E-2</v>
      </c>
    </row>
    <row r="150" spans="1:16" ht="12.75" customHeight="1">
      <c r="A150" s="264">
        <v>140</v>
      </c>
      <c r="B150" s="277" t="s">
        <v>108</v>
      </c>
      <c r="C150" s="274" t="s">
        <v>192</v>
      </c>
      <c r="D150" s="270">
        <v>45260</v>
      </c>
      <c r="E150" s="269">
        <v>1406.95</v>
      </c>
      <c r="F150" s="269">
        <v>1396.0666666666666</v>
      </c>
      <c r="G150" s="271">
        <v>1375.8833333333332</v>
      </c>
      <c r="H150" s="271">
        <v>1344.8166666666666</v>
      </c>
      <c r="I150" s="271">
        <v>1324.6333333333332</v>
      </c>
      <c r="J150" s="271">
        <v>1427.1333333333332</v>
      </c>
      <c r="K150" s="271">
        <v>1447.3166666666666</v>
      </c>
      <c r="L150" s="271">
        <v>1478.3833333333332</v>
      </c>
      <c r="M150" s="272">
        <v>1416.25</v>
      </c>
      <c r="N150" s="272">
        <v>1365</v>
      </c>
      <c r="O150" s="272">
        <v>7835100</v>
      </c>
      <c r="P150" s="273">
        <v>6.326588771729838E-2</v>
      </c>
    </row>
    <row r="151" spans="1:16" ht="12.75" customHeight="1">
      <c r="A151" s="264">
        <v>141</v>
      </c>
      <c r="B151" s="277" t="s">
        <v>87</v>
      </c>
      <c r="C151" s="276" t="s">
        <v>193</v>
      </c>
      <c r="D151" s="270">
        <v>45260</v>
      </c>
      <c r="E151" s="269">
        <v>4164.8500000000004</v>
      </c>
      <c r="F151" s="269">
        <v>4189.75</v>
      </c>
      <c r="G151" s="271">
        <v>4125.5</v>
      </c>
      <c r="H151" s="271">
        <v>4086.1499999999996</v>
      </c>
      <c r="I151" s="271">
        <v>4021.8999999999996</v>
      </c>
      <c r="J151" s="271">
        <v>4229.1000000000004</v>
      </c>
      <c r="K151" s="271">
        <v>4293.3500000000004</v>
      </c>
      <c r="L151" s="271">
        <v>4332.7000000000007</v>
      </c>
      <c r="M151" s="272">
        <v>4254</v>
      </c>
      <c r="N151" s="272">
        <v>4150.3999999999996</v>
      </c>
      <c r="O151" s="272">
        <v>357400</v>
      </c>
      <c r="P151" s="273">
        <v>-2.0821917808219178E-2</v>
      </c>
    </row>
    <row r="152" spans="1:16" ht="12.75" customHeight="1">
      <c r="A152" s="264">
        <v>142</v>
      </c>
      <c r="B152" s="277" t="s">
        <v>84</v>
      </c>
      <c r="C152" s="269" t="s">
        <v>194</v>
      </c>
      <c r="D152" s="270">
        <v>45260</v>
      </c>
      <c r="E152" s="269">
        <v>191.8</v>
      </c>
      <c r="F152" s="269">
        <v>192.4</v>
      </c>
      <c r="G152" s="271">
        <v>190.65</v>
      </c>
      <c r="H152" s="271">
        <v>189.5</v>
      </c>
      <c r="I152" s="271">
        <v>187.75</v>
      </c>
      <c r="J152" s="271">
        <v>193.55</v>
      </c>
      <c r="K152" s="271">
        <v>195.3</v>
      </c>
      <c r="L152" s="271">
        <v>196.45000000000002</v>
      </c>
      <c r="M152" s="272">
        <v>194.15</v>
      </c>
      <c r="N152" s="272">
        <v>191.25</v>
      </c>
      <c r="O152" s="272">
        <v>57234100</v>
      </c>
      <c r="P152" s="273">
        <v>-2.9507768638203421E-2</v>
      </c>
    </row>
    <row r="153" spans="1:16" ht="12.75" customHeight="1">
      <c r="A153" s="264">
        <v>143</v>
      </c>
      <c r="B153" s="277" t="s">
        <v>47</v>
      </c>
      <c r="C153" s="269" t="s">
        <v>195</v>
      </c>
      <c r="D153" s="270">
        <v>45260</v>
      </c>
      <c r="E153" s="269">
        <v>37818.300000000003</v>
      </c>
      <c r="F153" s="269">
        <v>37841.933333333334</v>
      </c>
      <c r="G153" s="271">
        <v>37518.866666666669</v>
      </c>
      <c r="H153" s="271">
        <v>37219.433333333334</v>
      </c>
      <c r="I153" s="271">
        <v>36896.366666666669</v>
      </c>
      <c r="J153" s="271">
        <v>38141.366666666669</v>
      </c>
      <c r="K153" s="271">
        <v>38464.433333333334</v>
      </c>
      <c r="L153" s="271">
        <v>38763.866666666669</v>
      </c>
      <c r="M153" s="272">
        <v>38165</v>
      </c>
      <c r="N153" s="272">
        <v>37542.5</v>
      </c>
      <c r="O153" s="272">
        <v>128580</v>
      </c>
      <c r="P153" s="273">
        <v>-8.0999768572089792E-3</v>
      </c>
    </row>
    <row r="154" spans="1:16" ht="12.75" customHeight="1">
      <c r="A154" s="264">
        <v>144</v>
      </c>
      <c r="B154" s="277" t="s">
        <v>43</v>
      </c>
      <c r="C154" s="269" t="s">
        <v>196</v>
      </c>
      <c r="D154" s="270">
        <v>45260</v>
      </c>
      <c r="E154" s="269">
        <v>931.2</v>
      </c>
      <c r="F154" s="269">
        <v>932.0333333333333</v>
      </c>
      <c r="G154" s="271">
        <v>925.06666666666661</v>
      </c>
      <c r="H154" s="271">
        <v>918.93333333333328</v>
      </c>
      <c r="I154" s="271">
        <v>911.96666666666658</v>
      </c>
      <c r="J154" s="271">
        <v>938.16666666666663</v>
      </c>
      <c r="K154" s="271">
        <v>945.13333333333333</v>
      </c>
      <c r="L154" s="271">
        <v>951.26666666666665</v>
      </c>
      <c r="M154" s="272">
        <v>939</v>
      </c>
      <c r="N154" s="272">
        <v>925.9</v>
      </c>
      <c r="O154" s="272">
        <v>11312250</v>
      </c>
      <c r="P154" s="273">
        <v>6.2041360907271513E-3</v>
      </c>
    </row>
    <row r="155" spans="1:16" ht="12.75" customHeight="1">
      <c r="A155" s="264">
        <v>145</v>
      </c>
      <c r="B155" s="277" t="s">
        <v>87</v>
      </c>
      <c r="C155" s="274" t="s">
        <v>197</v>
      </c>
      <c r="D155" s="270">
        <v>45260</v>
      </c>
      <c r="E155" s="269">
        <v>6437.6</v>
      </c>
      <c r="F155" s="269">
        <v>6464.083333333333</v>
      </c>
      <c r="G155" s="271">
        <v>6403.1666666666661</v>
      </c>
      <c r="H155" s="271">
        <v>6368.7333333333327</v>
      </c>
      <c r="I155" s="271">
        <v>6307.8166666666657</v>
      </c>
      <c r="J155" s="271">
        <v>6498.5166666666664</v>
      </c>
      <c r="K155" s="271">
        <v>6559.4333333333325</v>
      </c>
      <c r="L155" s="271">
        <v>6593.8666666666668</v>
      </c>
      <c r="M155" s="272">
        <v>6525</v>
      </c>
      <c r="N155" s="272">
        <v>6429.65</v>
      </c>
      <c r="O155" s="272">
        <v>1698425</v>
      </c>
      <c r="P155" s="273">
        <v>4.0303192711124723E-2</v>
      </c>
    </row>
    <row r="156" spans="1:16" ht="12.75" customHeight="1">
      <c r="A156" s="264">
        <v>146</v>
      </c>
      <c r="B156" s="277" t="s">
        <v>84</v>
      </c>
      <c r="C156" s="269" t="s">
        <v>198</v>
      </c>
      <c r="D156" s="270">
        <v>45260</v>
      </c>
      <c r="E156" s="269">
        <v>195.75</v>
      </c>
      <c r="F156" s="269">
        <v>196.46666666666667</v>
      </c>
      <c r="G156" s="271">
        <v>194.23333333333335</v>
      </c>
      <c r="H156" s="271">
        <v>192.71666666666667</v>
      </c>
      <c r="I156" s="271">
        <v>190.48333333333335</v>
      </c>
      <c r="J156" s="271">
        <v>197.98333333333335</v>
      </c>
      <c r="K156" s="271">
        <v>200.21666666666664</v>
      </c>
      <c r="L156" s="271">
        <v>201.73333333333335</v>
      </c>
      <c r="M156" s="272">
        <v>198.7</v>
      </c>
      <c r="N156" s="272">
        <v>194.95</v>
      </c>
      <c r="O156" s="272">
        <v>46953000</v>
      </c>
      <c r="P156" s="273">
        <v>1.0198154005034531E-2</v>
      </c>
    </row>
    <row r="157" spans="1:16" ht="12.75" customHeight="1">
      <c r="A157" s="264">
        <v>147</v>
      </c>
      <c r="B157" s="277" t="s">
        <v>68</v>
      </c>
      <c r="C157" s="269" t="s">
        <v>199</v>
      </c>
      <c r="D157" s="270">
        <v>45260</v>
      </c>
      <c r="E157" s="269">
        <v>315.95</v>
      </c>
      <c r="F157" s="269">
        <v>317.2</v>
      </c>
      <c r="G157" s="271">
        <v>310.14999999999998</v>
      </c>
      <c r="H157" s="271">
        <v>304.34999999999997</v>
      </c>
      <c r="I157" s="271">
        <v>297.29999999999995</v>
      </c>
      <c r="J157" s="271">
        <v>323</v>
      </c>
      <c r="K157" s="271">
        <v>330.05000000000007</v>
      </c>
      <c r="L157" s="271">
        <v>335.85</v>
      </c>
      <c r="M157" s="272">
        <v>324.25</v>
      </c>
      <c r="N157" s="272">
        <v>311.39999999999998</v>
      </c>
      <c r="O157" s="272">
        <v>66495000</v>
      </c>
      <c r="P157" s="273">
        <v>-2.5575447570332483E-3</v>
      </c>
    </row>
    <row r="158" spans="1:16" ht="12.75" customHeight="1">
      <c r="A158" s="264">
        <v>148</v>
      </c>
      <c r="B158" s="277" t="s">
        <v>59</v>
      </c>
      <c r="C158" s="269" t="s">
        <v>200</v>
      </c>
      <c r="D158" s="270">
        <v>45260</v>
      </c>
      <c r="E158" s="269">
        <v>2505.5</v>
      </c>
      <c r="F158" s="269">
        <v>2499.4666666666667</v>
      </c>
      <c r="G158" s="271">
        <v>2486.0333333333333</v>
      </c>
      <c r="H158" s="271">
        <v>2466.5666666666666</v>
      </c>
      <c r="I158" s="271">
        <v>2453.1333333333332</v>
      </c>
      <c r="J158" s="271">
        <v>2518.9333333333334</v>
      </c>
      <c r="K158" s="271">
        <v>2532.3666666666668</v>
      </c>
      <c r="L158" s="271">
        <v>2551.8333333333335</v>
      </c>
      <c r="M158" s="272">
        <v>2512.9</v>
      </c>
      <c r="N158" s="272">
        <v>2480</v>
      </c>
      <c r="O158" s="272">
        <v>2678250</v>
      </c>
      <c r="P158" s="273">
        <v>2.5363705972434914E-2</v>
      </c>
    </row>
    <row r="159" spans="1:16" ht="12.75" customHeight="1">
      <c r="A159" s="264">
        <v>149</v>
      </c>
      <c r="B159" s="277" t="s">
        <v>39</v>
      </c>
      <c r="C159" s="269" t="s">
        <v>201</v>
      </c>
      <c r="D159" s="270">
        <v>45260</v>
      </c>
      <c r="E159" s="269">
        <v>3683.25</v>
      </c>
      <c r="F159" s="269">
        <v>3692.3000000000006</v>
      </c>
      <c r="G159" s="271">
        <v>3665.7500000000014</v>
      </c>
      <c r="H159" s="271">
        <v>3648.2500000000009</v>
      </c>
      <c r="I159" s="271">
        <v>3621.7000000000016</v>
      </c>
      <c r="J159" s="271">
        <v>3709.8000000000011</v>
      </c>
      <c r="K159" s="271">
        <v>3736.3500000000004</v>
      </c>
      <c r="L159" s="271">
        <v>3753.8500000000008</v>
      </c>
      <c r="M159" s="272">
        <v>3718.85</v>
      </c>
      <c r="N159" s="272">
        <v>3674.8</v>
      </c>
      <c r="O159" s="272">
        <v>2196750</v>
      </c>
      <c r="P159" s="273">
        <v>-1.7992847563701387E-2</v>
      </c>
    </row>
    <row r="160" spans="1:16" ht="12.75" customHeight="1">
      <c r="A160" s="264">
        <v>150</v>
      </c>
      <c r="B160" s="277" t="s">
        <v>63</v>
      </c>
      <c r="C160" s="269" t="s">
        <v>202</v>
      </c>
      <c r="D160" s="270">
        <v>45260</v>
      </c>
      <c r="E160" s="269">
        <v>78.099999999999994</v>
      </c>
      <c r="F160" s="269">
        <v>78.316666666666663</v>
      </c>
      <c r="G160" s="271">
        <v>77.333333333333329</v>
      </c>
      <c r="H160" s="271">
        <v>76.566666666666663</v>
      </c>
      <c r="I160" s="271">
        <v>75.583333333333329</v>
      </c>
      <c r="J160" s="271">
        <v>79.083333333333329</v>
      </c>
      <c r="K160" s="271">
        <v>80.066666666666677</v>
      </c>
      <c r="L160" s="271">
        <v>80.833333333333329</v>
      </c>
      <c r="M160" s="272">
        <v>79.3</v>
      </c>
      <c r="N160" s="272">
        <v>77.55</v>
      </c>
      <c r="O160" s="272">
        <v>295472000</v>
      </c>
      <c r="P160" s="273">
        <v>1.4099018491405021E-3</v>
      </c>
    </row>
    <row r="161" spans="1:16" ht="12.75" customHeight="1">
      <c r="A161" s="264">
        <v>151</v>
      </c>
      <c r="B161" s="277" t="s">
        <v>45</v>
      </c>
      <c r="C161" s="276" t="s">
        <v>203</v>
      </c>
      <c r="D161" s="270">
        <v>45260</v>
      </c>
      <c r="E161" s="269">
        <v>5333.5</v>
      </c>
      <c r="F161" s="269">
        <v>5338.4000000000005</v>
      </c>
      <c r="G161" s="271">
        <v>5285.3000000000011</v>
      </c>
      <c r="H161" s="271">
        <v>5237.1000000000004</v>
      </c>
      <c r="I161" s="271">
        <v>5184.0000000000009</v>
      </c>
      <c r="J161" s="271">
        <v>5386.6000000000013</v>
      </c>
      <c r="K161" s="271">
        <v>5439.7000000000016</v>
      </c>
      <c r="L161" s="271">
        <v>5487.9000000000015</v>
      </c>
      <c r="M161" s="272">
        <v>5391.5</v>
      </c>
      <c r="N161" s="272">
        <v>5290.2</v>
      </c>
      <c r="O161" s="272">
        <v>2792700</v>
      </c>
      <c r="P161" s="273">
        <v>-1.0741138560687433E-4</v>
      </c>
    </row>
    <row r="162" spans="1:16" ht="12.75" customHeight="1">
      <c r="A162" s="264">
        <v>152</v>
      </c>
      <c r="B162" s="277" t="s">
        <v>190</v>
      </c>
      <c r="C162" s="269" t="s">
        <v>204</v>
      </c>
      <c r="D162" s="270">
        <v>45260</v>
      </c>
      <c r="E162" s="269">
        <v>209.65</v>
      </c>
      <c r="F162" s="269">
        <v>209.70000000000002</v>
      </c>
      <c r="G162" s="271">
        <v>208.50000000000003</v>
      </c>
      <c r="H162" s="271">
        <v>207.35000000000002</v>
      </c>
      <c r="I162" s="271">
        <v>206.15000000000003</v>
      </c>
      <c r="J162" s="271">
        <v>210.85000000000002</v>
      </c>
      <c r="K162" s="271">
        <v>212.05</v>
      </c>
      <c r="L162" s="271">
        <v>213.20000000000002</v>
      </c>
      <c r="M162" s="272">
        <v>210.9</v>
      </c>
      <c r="N162" s="272">
        <v>208.55</v>
      </c>
      <c r="O162" s="272">
        <v>64278000</v>
      </c>
      <c r="P162" s="273">
        <v>-1.5657328188782643E-3</v>
      </c>
    </row>
    <row r="163" spans="1:16" ht="12.75" customHeight="1">
      <c r="A163" s="264">
        <v>153</v>
      </c>
      <c r="B163" s="277" t="s">
        <v>205</v>
      </c>
      <c r="C163" s="269" t="s">
        <v>206</v>
      </c>
      <c r="D163" s="270">
        <v>45260</v>
      </c>
      <c r="E163" s="269">
        <v>1690.95</v>
      </c>
      <c r="F163" s="269">
        <v>1685.3</v>
      </c>
      <c r="G163" s="271">
        <v>1670.75</v>
      </c>
      <c r="H163" s="271">
        <v>1650.55</v>
      </c>
      <c r="I163" s="271">
        <v>1636</v>
      </c>
      <c r="J163" s="271">
        <v>1705.5</v>
      </c>
      <c r="K163" s="271">
        <v>1720.0499999999997</v>
      </c>
      <c r="L163" s="271">
        <v>1740.25</v>
      </c>
      <c r="M163" s="272">
        <v>1699.85</v>
      </c>
      <c r="N163" s="272">
        <v>1665.1</v>
      </c>
      <c r="O163" s="272">
        <v>5970690</v>
      </c>
      <c r="P163" s="273">
        <v>1.0678608336203927E-2</v>
      </c>
    </row>
    <row r="164" spans="1:16" ht="12.75" customHeight="1">
      <c r="A164" s="264">
        <v>154</v>
      </c>
      <c r="B164" s="277" t="s">
        <v>49</v>
      </c>
      <c r="C164" s="269" t="s">
        <v>208</v>
      </c>
      <c r="D164" s="270">
        <v>45260</v>
      </c>
      <c r="E164" s="269">
        <v>986.4</v>
      </c>
      <c r="F164" s="269">
        <v>989.4666666666667</v>
      </c>
      <c r="G164" s="271">
        <v>982.03333333333342</v>
      </c>
      <c r="H164" s="271">
        <v>977.66666666666674</v>
      </c>
      <c r="I164" s="271">
        <v>970.23333333333346</v>
      </c>
      <c r="J164" s="271">
        <v>993.83333333333337</v>
      </c>
      <c r="K164" s="271">
        <v>1001.2666666666668</v>
      </c>
      <c r="L164" s="271">
        <v>1005.6333333333333</v>
      </c>
      <c r="M164" s="272">
        <v>996.9</v>
      </c>
      <c r="N164" s="272">
        <v>985.1</v>
      </c>
      <c r="O164" s="272">
        <v>3547050</v>
      </c>
      <c r="P164" s="273">
        <v>2.9353724716329552E-2</v>
      </c>
    </row>
    <row r="165" spans="1:16" ht="12.75" customHeight="1">
      <c r="A165" s="264">
        <v>155</v>
      </c>
      <c r="B165" s="277" t="s">
        <v>63</v>
      </c>
      <c r="C165" s="269" t="s">
        <v>209</v>
      </c>
      <c r="D165" s="270">
        <v>45260</v>
      </c>
      <c r="E165" s="269">
        <v>236.6</v>
      </c>
      <c r="F165" s="269">
        <v>234.66666666666666</v>
      </c>
      <c r="G165" s="271">
        <v>232.08333333333331</v>
      </c>
      <c r="H165" s="271">
        <v>227.56666666666666</v>
      </c>
      <c r="I165" s="271">
        <v>224.98333333333332</v>
      </c>
      <c r="J165" s="271">
        <v>239.18333333333331</v>
      </c>
      <c r="K165" s="271">
        <v>241.76666666666662</v>
      </c>
      <c r="L165" s="271">
        <v>246.2833333333333</v>
      </c>
      <c r="M165" s="272">
        <v>237.25</v>
      </c>
      <c r="N165" s="272">
        <v>230.15</v>
      </c>
      <c r="O165" s="272">
        <v>58777500</v>
      </c>
      <c r="P165" s="273">
        <v>-2.553156215028806E-2</v>
      </c>
    </row>
    <row r="166" spans="1:16" ht="12.75" customHeight="1">
      <c r="A166" s="264">
        <v>156</v>
      </c>
      <c r="B166" s="277" t="s">
        <v>190</v>
      </c>
      <c r="C166" s="269" t="s">
        <v>210</v>
      </c>
      <c r="D166" s="270">
        <v>45260</v>
      </c>
      <c r="E166" s="269">
        <v>340.6</v>
      </c>
      <c r="F166" s="269">
        <v>341.4666666666667</v>
      </c>
      <c r="G166" s="271">
        <v>332.03333333333342</v>
      </c>
      <c r="H166" s="271">
        <v>323.4666666666667</v>
      </c>
      <c r="I166" s="271">
        <v>314.03333333333342</v>
      </c>
      <c r="J166" s="271">
        <v>350.03333333333342</v>
      </c>
      <c r="K166" s="271">
        <v>359.4666666666667</v>
      </c>
      <c r="L166" s="271">
        <v>368.03333333333342</v>
      </c>
      <c r="M166" s="272">
        <v>350.9</v>
      </c>
      <c r="N166" s="272">
        <v>332.9</v>
      </c>
      <c r="O166" s="272">
        <v>51434000</v>
      </c>
      <c r="P166" s="273">
        <v>-2.9913240286684271E-2</v>
      </c>
    </row>
    <row r="167" spans="1:16" ht="12.75" customHeight="1">
      <c r="A167" s="264">
        <v>157</v>
      </c>
      <c r="B167" s="277" t="s">
        <v>84</v>
      </c>
      <c r="C167" s="269" t="s">
        <v>211</v>
      </c>
      <c r="D167" s="270">
        <v>45260</v>
      </c>
      <c r="E167" s="269">
        <v>2381.5</v>
      </c>
      <c r="F167" s="269">
        <v>2378.0833333333335</v>
      </c>
      <c r="G167" s="271">
        <v>2365.2166666666672</v>
      </c>
      <c r="H167" s="271">
        <v>2348.9333333333338</v>
      </c>
      <c r="I167" s="271">
        <v>2336.0666666666675</v>
      </c>
      <c r="J167" s="271">
        <v>2394.3666666666668</v>
      </c>
      <c r="K167" s="271">
        <v>2407.2333333333327</v>
      </c>
      <c r="L167" s="271">
        <v>2423.5166666666664</v>
      </c>
      <c r="M167" s="272">
        <v>2390.9499999999998</v>
      </c>
      <c r="N167" s="272">
        <v>2361.8000000000002</v>
      </c>
      <c r="O167" s="272">
        <v>44479000</v>
      </c>
      <c r="P167" s="273">
        <v>3.7177657299852758E-3</v>
      </c>
    </row>
    <row r="168" spans="1:16" ht="12.75" customHeight="1">
      <c r="A168" s="264">
        <v>158</v>
      </c>
      <c r="B168" s="277" t="s">
        <v>132</v>
      </c>
      <c r="C168" s="269" t="s">
        <v>212</v>
      </c>
      <c r="D168" s="270">
        <v>45260</v>
      </c>
      <c r="E168" s="269">
        <v>91.05</v>
      </c>
      <c r="F168" s="269">
        <v>91.2</v>
      </c>
      <c r="G168" s="271">
        <v>90.7</v>
      </c>
      <c r="H168" s="271">
        <v>90.35</v>
      </c>
      <c r="I168" s="271">
        <v>89.85</v>
      </c>
      <c r="J168" s="271">
        <v>91.550000000000011</v>
      </c>
      <c r="K168" s="271">
        <v>92.050000000000011</v>
      </c>
      <c r="L168" s="271">
        <v>92.40000000000002</v>
      </c>
      <c r="M168" s="272">
        <v>91.7</v>
      </c>
      <c r="N168" s="272">
        <v>90.85</v>
      </c>
      <c r="O168" s="272">
        <v>135904000</v>
      </c>
      <c r="P168" s="273">
        <v>1.3241083144459024E-2</v>
      </c>
    </row>
    <row r="169" spans="1:16" ht="12.75" customHeight="1">
      <c r="A169" s="264">
        <v>159</v>
      </c>
      <c r="B169" s="277" t="s">
        <v>63</v>
      </c>
      <c r="C169" s="274" t="s">
        <v>213</v>
      </c>
      <c r="D169" s="270">
        <v>45260</v>
      </c>
      <c r="E169" s="269">
        <v>736.65</v>
      </c>
      <c r="F169" s="269">
        <v>739.83333333333337</v>
      </c>
      <c r="G169" s="271">
        <v>732.11666666666679</v>
      </c>
      <c r="H169" s="271">
        <v>727.58333333333337</v>
      </c>
      <c r="I169" s="271">
        <v>719.86666666666679</v>
      </c>
      <c r="J169" s="271">
        <v>744.36666666666679</v>
      </c>
      <c r="K169" s="271">
        <v>752.08333333333326</v>
      </c>
      <c r="L169" s="271">
        <v>756.61666666666679</v>
      </c>
      <c r="M169" s="272">
        <v>747.55</v>
      </c>
      <c r="N169" s="272">
        <v>735.3</v>
      </c>
      <c r="O169" s="272">
        <v>16398400</v>
      </c>
      <c r="P169" s="273">
        <v>4.1459201300680829E-2</v>
      </c>
    </row>
    <row r="170" spans="1:16" ht="12.75" customHeight="1">
      <c r="A170" s="264">
        <v>160</v>
      </c>
      <c r="B170" s="277" t="s">
        <v>68</v>
      </c>
      <c r="C170" s="269" t="s">
        <v>214</v>
      </c>
      <c r="D170" s="270">
        <v>45260</v>
      </c>
      <c r="E170" s="269">
        <v>1425.3</v>
      </c>
      <c r="F170" s="269">
        <v>1414.0833333333333</v>
      </c>
      <c r="G170" s="271">
        <v>1401.5166666666664</v>
      </c>
      <c r="H170" s="271">
        <v>1377.7333333333331</v>
      </c>
      <c r="I170" s="271">
        <v>1365.1666666666663</v>
      </c>
      <c r="J170" s="271">
        <v>1437.8666666666666</v>
      </c>
      <c r="K170" s="271">
        <v>1450.4333333333336</v>
      </c>
      <c r="L170" s="271">
        <v>1474.2166666666667</v>
      </c>
      <c r="M170" s="272">
        <v>1426.65</v>
      </c>
      <c r="N170" s="272">
        <v>1390.3</v>
      </c>
      <c r="O170" s="272">
        <v>7080750</v>
      </c>
      <c r="P170" s="273">
        <v>7.6633595620937398E-2</v>
      </c>
    </row>
    <row r="171" spans="1:16" ht="12.75" customHeight="1">
      <c r="A171" s="264">
        <v>161</v>
      </c>
      <c r="B171" s="277" t="s">
        <v>63</v>
      </c>
      <c r="C171" s="269" t="s">
        <v>215</v>
      </c>
      <c r="D171" s="270">
        <v>45260</v>
      </c>
      <c r="E171" s="269">
        <v>563.70000000000005</v>
      </c>
      <c r="F171" s="269">
        <v>565.01666666666677</v>
      </c>
      <c r="G171" s="271">
        <v>561.93333333333351</v>
      </c>
      <c r="H171" s="271">
        <v>560.16666666666674</v>
      </c>
      <c r="I171" s="271">
        <v>557.08333333333348</v>
      </c>
      <c r="J171" s="271">
        <v>566.78333333333353</v>
      </c>
      <c r="K171" s="271">
        <v>569.86666666666679</v>
      </c>
      <c r="L171" s="271">
        <v>571.63333333333355</v>
      </c>
      <c r="M171" s="272">
        <v>568.1</v>
      </c>
      <c r="N171" s="272">
        <v>563.25</v>
      </c>
      <c r="O171" s="272">
        <v>121414500</v>
      </c>
      <c r="P171" s="273">
        <v>2.5243825205826471E-2</v>
      </c>
    </row>
    <row r="172" spans="1:16" ht="12.75" customHeight="1">
      <c r="A172" s="264">
        <v>162</v>
      </c>
      <c r="B172" s="277" t="s">
        <v>49</v>
      </c>
      <c r="C172" s="269" t="s">
        <v>216</v>
      </c>
      <c r="D172" s="270">
        <v>45260</v>
      </c>
      <c r="E172" s="269">
        <v>26035.1</v>
      </c>
      <c r="F172" s="269">
        <v>26015.116666666669</v>
      </c>
      <c r="G172" s="271">
        <v>25919.983333333337</v>
      </c>
      <c r="H172" s="271">
        <v>25804.866666666669</v>
      </c>
      <c r="I172" s="271">
        <v>25709.733333333337</v>
      </c>
      <c r="J172" s="271">
        <v>26130.233333333337</v>
      </c>
      <c r="K172" s="271">
        <v>26225.366666666669</v>
      </c>
      <c r="L172" s="271">
        <v>26340.483333333337</v>
      </c>
      <c r="M172" s="272">
        <v>26110.25</v>
      </c>
      <c r="N172" s="272">
        <v>25900</v>
      </c>
      <c r="O172" s="272">
        <v>195275</v>
      </c>
      <c r="P172" s="273">
        <v>3.0820598433286247E-3</v>
      </c>
    </row>
    <row r="173" spans="1:16" ht="12.75" customHeight="1">
      <c r="A173" s="264">
        <v>163</v>
      </c>
      <c r="B173" s="277" t="s">
        <v>41</v>
      </c>
      <c r="C173" s="269" t="s">
        <v>217</v>
      </c>
      <c r="D173" s="270">
        <v>45260</v>
      </c>
      <c r="E173" s="269">
        <v>3592.95</v>
      </c>
      <c r="F173" s="269">
        <v>3591.6166666666668</v>
      </c>
      <c r="G173" s="271">
        <v>3566.3333333333335</v>
      </c>
      <c r="H173" s="271">
        <v>3539.7166666666667</v>
      </c>
      <c r="I173" s="271">
        <v>3514.4333333333334</v>
      </c>
      <c r="J173" s="271">
        <v>3618.2333333333336</v>
      </c>
      <c r="K173" s="271">
        <v>3643.5166666666664</v>
      </c>
      <c r="L173" s="271">
        <v>3670.1333333333337</v>
      </c>
      <c r="M173" s="272">
        <v>3616.9</v>
      </c>
      <c r="N173" s="272">
        <v>3565</v>
      </c>
      <c r="O173" s="272">
        <v>2426100</v>
      </c>
      <c r="P173" s="273">
        <v>2.2118301314459049E-2</v>
      </c>
    </row>
    <row r="174" spans="1:16" ht="12.75" customHeight="1">
      <c r="A174" s="264">
        <v>164</v>
      </c>
      <c r="B174" s="277" t="s">
        <v>47</v>
      </c>
      <c r="C174" s="269" t="s">
        <v>218</v>
      </c>
      <c r="D174" s="270">
        <v>45260</v>
      </c>
      <c r="E174" s="269">
        <v>2358.85</v>
      </c>
      <c r="F174" s="269">
        <v>2353.7833333333333</v>
      </c>
      <c r="G174" s="271">
        <v>2344.5666666666666</v>
      </c>
      <c r="H174" s="271">
        <v>2330.2833333333333</v>
      </c>
      <c r="I174" s="271">
        <v>2321.0666666666666</v>
      </c>
      <c r="J174" s="271">
        <v>2368.0666666666666</v>
      </c>
      <c r="K174" s="271">
        <v>2377.2833333333328</v>
      </c>
      <c r="L174" s="271">
        <v>2391.5666666666666</v>
      </c>
      <c r="M174" s="272">
        <v>2363</v>
      </c>
      <c r="N174" s="272">
        <v>2339.5</v>
      </c>
      <c r="O174" s="272">
        <v>3702000</v>
      </c>
      <c r="P174" s="273">
        <v>-1.6181229773462784E-3</v>
      </c>
    </row>
    <row r="175" spans="1:16" ht="12.75" customHeight="1">
      <c r="A175" s="264">
        <v>165</v>
      </c>
      <c r="B175" s="277" t="s">
        <v>68</v>
      </c>
      <c r="C175" s="269" t="s">
        <v>219</v>
      </c>
      <c r="D175" s="270">
        <v>45260</v>
      </c>
      <c r="E175" s="269">
        <v>2006.6</v>
      </c>
      <c r="F175" s="269">
        <v>2005.3999999999999</v>
      </c>
      <c r="G175" s="271">
        <v>1986.3999999999996</v>
      </c>
      <c r="H175" s="271">
        <v>1966.1999999999998</v>
      </c>
      <c r="I175" s="271">
        <v>1947.1999999999996</v>
      </c>
      <c r="J175" s="271">
        <v>2025.5999999999997</v>
      </c>
      <c r="K175" s="271">
        <v>2044.6000000000001</v>
      </c>
      <c r="L175" s="271">
        <v>2064.7999999999997</v>
      </c>
      <c r="M175" s="272">
        <v>2024.4</v>
      </c>
      <c r="N175" s="272">
        <v>1985.2</v>
      </c>
      <c r="O175" s="272">
        <v>7084200</v>
      </c>
      <c r="P175" s="273">
        <v>6.3927719058983973E-3</v>
      </c>
    </row>
    <row r="176" spans="1:16" ht="12.75" customHeight="1">
      <c r="A176" s="264">
        <v>166</v>
      </c>
      <c r="B176" s="277" t="s">
        <v>43</v>
      </c>
      <c r="C176" s="269" t="s">
        <v>220</v>
      </c>
      <c r="D176" s="270">
        <v>45260</v>
      </c>
      <c r="E176" s="269">
        <v>1204.1500000000001</v>
      </c>
      <c r="F176" s="269">
        <v>1199.9833333333333</v>
      </c>
      <c r="G176" s="271">
        <v>1193.9666666666667</v>
      </c>
      <c r="H176" s="271">
        <v>1183.7833333333333</v>
      </c>
      <c r="I176" s="271">
        <v>1177.7666666666667</v>
      </c>
      <c r="J176" s="271">
        <v>1210.1666666666667</v>
      </c>
      <c r="K176" s="271">
        <v>1216.1833333333336</v>
      </c>
      <c r="L176" s="271">
        <v>1226.3666666666668</v>
      </c>
      <c r="M176" s="272">
        <v>1206</v>
      </c>
      <c r="N176" s="272">
        <v>1189.8</v>
      </c>
      <c r="O176" s="272">
        <v>22937600</v>
      </c>
      <c r="P176" s="273">
        <v>1.8525425836130798E-2</v>
      </c>
    </row>
    <row r="177" spans="1:16" ht="12.75" customHeight="1">
      <c r="A177" s="264">
        <v>167</v>
      </c>
      <c r="B177" s="277" t="s">
        <v>205</v>
      </c>
      <c r="C177" s="269" t="s">
        <v>221</v>
      </c>
      <c r="D177" s="270">
        <v>45260</v>
      </c>
      <c r="E177" s="269">
        <v>665.3</v>
      </c>
      <c r="F177" s="269">
        <v>669.44999999999993</v>
      </c>
      <c r="G177" s="271">
        <v>659.89999999999986</v>
      </c>
      <c r="H177" s="271">
        <v>654.49999999999989</v>
      </c>
      <c r="I177" s="271">
        <v>644.94999999999982</v>
      </c>
      <c r="J177" s="271">
        <v>674.84999999999991</v>
      </c>
      <c r="K177" s="271">
        <v>684.39999999999986</v>
      </c>
      <c r="L177" s="271">
        <v>689.8</v>
      </c>
      <c r="M177" s="272">
        <v>679</v>
      </c>
      <c r="N177" s="272">
        <v>664.05</v>
      </c>
      <c r="O177" s="272">
        <v>8211000</v>
      </c>
      <c r="P177" s="273">
        <v>1.0972933430870519E-3</v>
      </c>
    </row>
    <row r="178" spans="1:16" ht="12.75" customHeight="1">
      <c r="A178" s="264">
        <v>168</v>
      </c>
      <c r="B178" s="277" t="s">
        <v>43</v>
      </c>
      <c r="C178" s="276" t="s">
        <v>222</v>
      </c>
      <c r="D178" s="270">
        <v>45260</v>
      </c>
      <c r="E178" s="269">
        <v>725.75</v>
      </c>
      <c r="F178" s="269">
        <v>728.36666666666667</v>
      </c>
      <c r="G178" s="271">
        <v>719.73333333333335</v>
      </c>
      <c r="H178" s="271">
        <v>713.7166666666667</v>
      </c>
      <c r="I178" s="271">
        <v>705.08333333333337</v>
      </c>
      <c r="J178" s="271">
        <v>734.38333333333333</v>
      </c>
      <c r="K178" s="271">
        <v>743.01666666666677</v>
      </c>
      <c r="L178" s="271">
        <v>749.0333333333333</v>
      </c>
      <c r="M178" s="272">
        <v>737</v>
      </c>
      <c r="N178" s="272">
        <v>722.35</v>
      </c>
      <c r="O178" s="272">
        <v>3822000</v>
      </c>
      <c r="P178" s="273">
        <v>3.0744336569579287E-2</v>
      </c>
    </row>
    <row r="179" spans="1:16" ht="12.75" customHeight="1">
      <c r="A179" s="264">
        <v>169</v>
      </c>
      <c r="B179" s="277" t="s">
        <v>39</v>
      </c>
      <c r="C179" s="269" t="s">
        <v>223</v>
      </c>
      <c r="D179" s="270">
        <v>45260</v>
      </c>
      <c r="E179" s="269">
        <v>960.25</v>
      </c>
      <c r="F179" s="269">
        <v>960.83333333333337</v>
      </c>
      <c r="G179" s="271">
        <v>953.41666666666674</v>
      </c>
      <c r="H179" s="271">
        <v>946.58333333333337</v>
      </c>
      <c r="I179" s="271">
        <v>939.16666666666674</v>
      </c>
      <c r="J179" s="271">
        <v>967.66666666666674</v>
      </c>
      <c r="K179" s="271">
        <v>975.08333333333348</v>
      </c>
      <c r="L179" s="271">
        <v>981.91666666666674</v>
      </c>
      <c r="M179" s="272">
        <v>968.25</v>
      </c>
      <c r="N179" s="272">
        <v>954</v>
      </c>
      <c r="O179" s="272">
        <v>13850100</v>
      </c>
      <c r="P179" s="273">
        <v>1.5485119767723203E-2</v>
      </c>
    </row>
    <row r="180" spans="1:16" ht="12.75" customHeight="1">
      <c r="A180" s="264">
        <v>170</v>
      </c>
      <c r="B180" s="277" t="s">
        <v>79</v>
      </c>
      <c r="C180" s="275" t="s">
        <v>224</v>
      </c>
      <c r="D180" s="270">
        <v>45260</v>
      </c>
      <c r="E180" s="269">
        <v>1712.15</v>
      </c>
      <c r="F180" s="269">
        <v>1718.7333333333333</v>
      </c>
      <c r="G180" s="271">
        <v>1703.1666666666667</v>
      </c>
      <c r="H180" s="271">
        <v>1694.1833333333334</v>
      </c>
      <c r="I180" s="271">
        <v>1678.6166666666668</v>
      </c>
      <c r="J180" s="271">
        <v>1727.7166666666667</v>
      </c>
      <c r="K180" s="271">
        <v>1743.2833333333333</v>
      </c>
      <c r="L180" s="271">
        <v>1752.2666666666667</v>
      </c>
      <c r="M180" s="272">
        <v>1734.3</v>
      </c>
      <c r="N180" s="272">
        <v>1709.75</v>
      </c>
      <c r="O180" s="272">
        <v>7062500</v>
      </c>
      <c r="P180" s="273">
        <v>2.8544382145197698E-2</v>
      </c>
    </row>
    <row r="181" spans="1:16" ht="12.75" customHeight="1">
      <c r="A181" s="264">
        <v>171</v>
      </c>
      <c r="B181" s="277" t="s">
        <v>59</v>
      </c>
      <c r="C181" s="269" t="s">
        <v>225</v>
      </c>
      <c r="D181" s="270">
        <v>45260</v>
      </c>
      <c r="E181" s="269">
        <v>931.15</v>
      </c>
      <c r="F181" s="269">
        <v>929.76666666666677</v>
      </c>
      <c r="G181" s="271">
        <v>924.38333333333355</v>
      </c>
      <c r="H181" s="271">
        <v>917.61666666666679</v>
      </c>
      <c r="I181" s="271">
        <v>912.23333333333358</v>
      </c>
      <c r="J181" s="271">
        <v>936.53333333333353</v>
      </c>
      <c r="K181" s="271">
        <v>941.91666666666674</v>
      </c>
      <c r="L181" s="271">
        <v>948.68333333333351</v>
      </c>
      <c r="M181" s="272">
        <v>935.15</v>
      </c>
      <c r="N181" s="272">
        <v>923</v>
      </c>
      <c r="O181" s="272">
        <v>10530000</v>
      </c>
      <c r="P181" s="273">
        <v>3.0864197530864196E-3</v>
      </c>
    </row>
    <row r="182" spans="1:16" ht="12.75" customHeight="1">
      <c r="A182" s="264">
        <v>172</v>
      </c>
      <c r="B182" s="277" t="s">
        <v>56</v>
      </c>
      <c r="C182" s="269" t="s">
        <v>226</v>
      </c>
      <c r="D182" s="270">
        <v>45260</v>
      </c>
      <c r="E182" s="269">
        <v>682.45</v>
      </c>
      <c r="F182" s="269">
        <v>680.68333333333339</v>
      </c>
      <c r="G182" s="271">
        <v>677.01666666666677</v>
      </c>
      <c r="H182" s="271">
        <v>671.58333333333337</v>
      </c>
      <c r="I182" s="271">
        <v>667.91666666666674</v>
      </c>
      <c r="J182" s="271">
        <v>686.11666666666679</v>
      </c>
      <c r="K182" s="271">
        <v>689.7833333333333</v>
      </c>
      <c r="L182" s="271">
        <v>695.21666666666681</v>
      </c>
      <c r="M182" s="272">
        <v>684.35</v>
      </c>
      <c r="N182" s="272">
        <v>675.25</v>
      </c>
      <c r="O182" s="272">
        <v>69179475</v>
      </c>
      <c r="P182" s="273">
        <v>-3.3054118419972079E-3</v>
      </c>
    </row>
    <row r="183" spans="1:16" ht="12.75" customHeight="1">
      <c r="A183" s="264">
        <v>173</v>
      </c>
      <c r="B183" s="277" t="s">
        <v>190</v>
      </c>
      <c r="C183" s="269" t="s">
        <v>227</v>
      </c>
      <c r="D183" s="270">
        <v>45260</v>
      </c>
      <c r="E183" s="269">
        <v>263.35000000000002</v>
      </c>
      <c r="F183" s="269">
        <v>263.38333333333333</v>
      </c>
      <c r="G183" s="271">
        <v>261.06666666666666</v>
      </c>
      <c r="H183" s="271">
        <v>258.78333333333336</v>
      </c>
      <c r="I183" s="271">
        <v>256.4666666666667</v>
      </c>
      <c r="J183" s="271">
        <v>265.66666666666663</v>
      </c>
      <c r="K183" s="271">
        <v>267.98333333333323</v>
      </c>
      <c r="L183" s="271">
        <v>270.26666666666659</v>
      </c>
      <c r="M183" s="272">
        <v>265.7</v>
      </c>
      <c r="N183" s="272">
        <v>261.10000000000002</v>
      </c>
      <c r="O183" s="272">
        <v>93801375</v>
      </c>
      <c r="P183" s="273">
        <v>1.1166342482530078E-3</v>
      </c>
    </row>
    <row r="184" spans="1:16" ht="12.75" customHeight="1">
      <c r="A184" s="264">
        <v>174</v>
      </c>
      <c r="B184" s="277" t="s">
        <v>132</v>
      </c>
      <c r="C184" s="269" t="s">
        <v>228</v>
      </c>
      <c r="D184" s="270">
        <v>45260</v>
      </c>
      <c r="E184" s="269">
        <v>126.65</v>
      </c>
      <c r="F184" s="269">
        <v>126.14999999999999</v>
      </c>
      <c r="G184" s="271">
        <v>125.54999999999998</v>
      </c>
      <c r="H184" s="271">
        <v>124.44999999999999</v>
      </c>
      <c r="I184" s="271">
        <v>123.84999999999998</v>
      </c>
      <c r="J184" s="271">
        <v>127.24999999999999</v>
      </c>
      <c r="K184" s="271">
        <v>127.84999999999998</v>
      </c>
      <c r="L184" s="271">
        <v>128.94999999999999</v>
      </c>
      <c r="M184" s="272">
        <v>126.75</v>
      </c>
      <c r="N184" s="272">
        <v>125.05</v>
      </c>
      <c r="O184" s="272">
        <v>199001000</v>
      </c>
      <c r="P184" s="273">
        <v>3.6337410890127874E-3</v>
      </c>
    </row>
    <row r="185" spans="1:16" ht="12.75" customHeight="1">
      <c r="A185" s="264">
        <v>175</v>
      </c>
      <c r="B185" s="277" t="s">
        <v>87</v>
      </c>
      <c r="C185" s="269" t="s">
        <v>229</v>
      </c>
      <c r="D185" s="270">
        <v>45260</v>
      </c>
      <c r="E185" s="269">
        <v>3511.9</v>
      </c>
      <c r="F185" s="269">
        <v>3519.4166666666665</v>
      </c>
      <c r="G185" s="271">
        <v>3498.0333333333328</v>
      </c>
      <c r="H185" s="271">
        <v>3484.1666666666665</v>
      </c>
      <c r="I185" s="271">
        <v>3462.7833333333328</v>
      </c>
      <c r="J185" s="271">
        <v>3533.2833333333328</v>
      </c>
      <c r="K185" s="271">
        <v>3554.666666666667</v>
      </c>
      <c r="L185" s="271">
        <v>3568.5333333333328</v>
      </c>
      <c r="M185" s="272">
        <v>3540.8</v>
      </c>
      <c r="N185" s="272">
        <v>3505.55</v>
      </c>
      <c r="O185" s="272">
        <v>12457375</v>
      </c>
      <c r="P185" s="273">
        <v>-1.2320841369167373E-2</v>
      </c>
    </row>
    <row r="186" spans="1:16" ht="12.75" customHeight="1">
      <c r="A186" s="264">
        <v>176</v>
      </c>
      <c r="B186" s="277" t="s">
        <v>87</v>
      </c>
      <c r="C186" s="269" t="s">
        <v>230</v>
      </c>
      <c r="D186" s="270">
        <v>45260</v>
      </c>
      <c r="E186" s="269">
        <v>1208.3</v>
      </c>
      <c r="F186" s="269">
        <v>1211.0166666666667</v>
      </c>
      <c r="G186" s="271">
        <v>1200.0833333333333</v>
      </c>
      <c r="H186" s="271">
        <v>1191.8666666666666</v>
      </c>
      <c r="I186" s="271">
        <v>1180.9333333333332</v>
      </c>
      <c r="J186" s="271">
        <v>1219.2333333333333</v>
      </c>
      <c r="K186" s="271">
        <v>1230.1666666666667</v>
      </c>
      <c r="L186" s="271">
        <v>1238.3833333333334</v>
      </c>
      <c r="M186" s="272">
        <v>1221.95</v>
      </c>
      <c r="N186" s="272">
        <v>1202.8</v>
      </c>
      <c r="O186" s="272">
        <v>15176400</v>
      </c>
      <c r="P186" s="273">
        <v>-8.933469163858631E-3</v>
      </c>
    </row>
    <row r="187" spans="1:16" ht="12.75" customHeight="1">
      <c r="A187" s="264">
        <v>177</v>
      </c>
      <c r="B187" s="277" t="s">
        <v>59</v>
      </c>
      <c r="C187" s="269" t="s">
        <v>231</v>
      </c>
      <c r="D187" s="270">
        <v>45260</v>
      </c>
      <c r="E187" s="269">
        <v>3402.25</v>
      </c>
      <c r="F187" s="269">
        <v>3392.8333333333335</v>
      </c>
      <c r="G187" s="271">
        <v>3373.0166666666669</v>
      </c>
      <c r="H187" s="271">
        <v>3343.7833333333333</v>
      </c>
      <c r="I187" s="271">
        <v>3323.9666666666667</v>
      </c>
      <c r="J187" s="271">
        <v>3422.0666666666671</v>
      </c>
      <c r="K187" s="271">
        <v>3441.8833333333337</v>
      </c>
      <c r="L187" s="271">
        <v>3471.1166666666672</v>
      </c>
      <c r="M187" s="272">
        <v>3412.65</v>
      </c>
      <c r="N187" s="272">
        <v>3363.6</v>
      </c>
      <c r="O187" s="272">
        <v>5773300</v>
      </c>
      <c r="P187" s="273">
        <v>1.7621941277822087E-2</v>
      </c>
    </row>
    <row r="188" spans="1:16" ht="12.75" customHeight="1">
      <c r="A188" s="264">
        <v>178</v>
      </c>
      <c r="B188" s="277" t="s">
        <v>43</v>
      </c>
      <c r="C188" s="269" t="s">
        <v>232</v>
      </c>
      <c r="D188" s="270">
        <v>45260</v>
      </c>
      <c r="E188" s="269">
        <v>2124.1999999999998</v>
      </c>
      <c r="F188" s="269">
        <v>2129.333333333333</v>
      </c>
      <c r="G188" s="271">
        <v>2112.0666666666662</v>
      </c>
      <c r="H188" s="271">
        <v>2099.9333333333329</v>
      </c>
      <c r="I188" s="271">
        <v>2082.6666666666661</v>
      </c>
      <c r="J188" s="271">
        <v>2141.4666666666662</v>
      </c>
      <c r="K188" s="271">
        <v>2158.7333333333327</v>
      </c>
      <c r="L188" s="271">
        <v>2170.8666666666663</v>
      </c>
      <c r="M188" s="272">
        <v>2146.6</v>
      </c>
      <c r="N188" s="272">
        <v>2117.1999999999998</v>
      </c>
      <c r="O188" s="272">
        <v>1854000</v>
      </c>
      <c r="P188" s="273">
        <v>2.4330900243309003E-3</v>
      </c>
    </row>
    <row r="189" spans="1:16" ht="12.75" customHeight="1">
      <c r="A189" s="264">
        <v>179</v>
      </c>
      <c r="B189" s="277" t="s">
        <v>45</v>
      </c>
      <c r="C189" s="269" t="s">
        <v>233</v>
      </c>
      <c r="D189" s="270">
        <v>45260</v>
      </c>
      <c r="E189" s="269">
        <v>2623.85</v>
      </c>
      <c r="F189" s="269">
        <v>2631.4166666666665</v>
      </c>
      <c r="G189" s="271">
        <v>2608.833333333333</v>
      </c>
      <c r="H189" s="271">
        <v>2593.8166666666666</v>
      </c>
      <c r="I189" s="271">
        <v>2571.2333333333331</v>
      </c>
      <c r="J189" s="271">
        <v>2646.4333333333329</v>
      </c>
      <c r="K189" s="271">
        <v>2669.016666666666</v>
      </c>
      <c r="L189" s="271">
        <v>2684.0333333333328</v>
      </c>
      <c r="M189" s="272">
        <v>2654</v>
      </c>
      <c r="N189" s="272">
        <v>2616.4</v>
      </c>
      <c r="O189" s="272">
        <v>3736400</v>
      </c>
      <c r="P189" s="273">
        <v>2.7911969940955447E-3</v>
      </c>
    </row>
    <row r="190" spans="1:16" ht="12.75" customHeight="1">
      <c r="A190" s="264">
        <v>180</v>
      </c>
      <c r="B190" s="277" t="s">
        <v>56</v>
      </c>
      <c r="C190" s="269" t="s">
        <v>234</v>
      </c>
      <c r="D190" s="270">
        <v>45260</v>
      </c>
      <c r="E190" s="269">
        <v>1726.8</v>
      </c>
      <c r="F190" s="269">
        <v>1726</v>
      </c>
      <c r="G190" s="271">
        <v>1717.95</v>
      </c>
      <c r="H190" s="271">
        <v>1709.1000000000001</v>
      </c>
      <c r="I190" s="271">
        <v>1701.0500000000002</v>
      </c>
      <c r="J190" s="271">
        <v>1734.85</v>
      </c>
      <c r="K190" s="271">
        <v>1742.9</v>
      </c>
      <c r="L190" s="271">
        <v>1751.7499999999998</v>
      </c>
      <c r="M190" s="272">
        <v>1734.05</v>
      </c>
      <c r="N190" s="272">
        <v>1717.15</v>
      </c>
      <c r="O190" s="272">
        <v>7584850</v>
      </c>
      <c r="P190" s="273">
        <v>1.5082673661529815E-2</v>
      </c>
    </row>
    <row r="191" spans="1:16" ht="12.75" customHeight="1">
      <c r="A191" s="264">
        <v>181</v>
      </c>
      <c r="B191" s="277" t="s">
        <v>59</v>
      </c>
      <c r="C191" s="269" t="s">
        <v>235</v>
      </c>
      <c r="D191" s="270">
        <v>45260</v>
      </c>
      <c r="E191" s="269">
        <v>1588.55</v>
      </c>
      <c r="F191" s="269">
        <v>1584.0666666666668</v>
      </c>
      <c r="G191" s="271">
        <v>1575.1333333333337</v>
      </c>
      <c r="H191" s="271">
        <v>1561.7166666666669</v>
      </c>
      <c r="I191" s="271">
        <v>1552.7833333333338</v>
      </c>
      <c r="J191" s="271">
        <v>1597.4833333333336</v>
      </c>
      <c r="K191" s="271">
        <v>1606.4166666666665</v>
      </c>
      <c r="L191" s="271">
        <v>1619.8333333333335</v>
      </c>
      <c r="M191" s="272">
        <v>1593</v>
      </c>
      <c r="N191" s="272">
        <v>1570.65</v>
      </c>
      <c r="O191" s="272">
        <v>3098800</v>
      </c>
      <c r="P191" s="273">
        <v>0</v>
      </c>
    </row>
    <row r="192" spans="1:16" ht="12.75" customHeight="1">
      <c r="A192" s="264">
        <v>182</v>
      </c>
      <c r="B192" s="277" t="s">
        <v>49</v>
      </c>
      <c r="C192" s="269" t="s">
        <v>236</v>
      </c>
      <c r="D192" s="270">
        <v>45260</v>
      </c>
      <c r="E192" s="269">
        <v>8729.4500000000007</v>
      </c>
      <c r="F192" s="269">
        <v>8723.3166666666675</v>
      </c>
      <c r="G192" s="271">
        <v>8697.4333333333343</v>
      </c>
      <c r="H192" s="271">
        <v>8665.4166666666661</v>
      </c>
      <c r="I192" s="271">
        <v>8639.5333333333328</v>
      </c>
      <c r="J192" s="271">
        <v>8755.3333333333358</v>
      </c>
      <c r="K192" s="271">
        <v>8781.2166666666708</v>
      </c>
      <c r="L192" s="271">
        <v>8813.2333333333372</v>
      </c>
      <c r="M192" s="272">
        <v>8749.2000000000007</v>
      </c>
      <c r="N192" s="272">
        <v>8691.2999999999993</v>
      </c>
      <c r="O192" s="272">
        <v>1168500</v>
      </c>
      <c r="P192" s="273">
        <v>8.0227743271221539E-3</v>
      </c>
    </row>
    <row r="193" spans="1:16" ht="12.75" customHeight="1">
      <c r="A193" s="264">
        <v>183</v>
      </c>
      <c r="B193" s="277" t="s">
        <v>39</v>
      </c>
      <c r="C193" s="269" t="s">
        <v>237</v>
      </c>
      <c r="D193" s="270">
        <v>45260</v>
      </c>
      <c r="E193" s="269">
        <v>563.79999999999995</v>
      </c>
      <c r="F193" s="269">
        <v>562.41666666666663</v>
      </c>
      <c r="G193" s="271">
        <v>560.0333333333333</v>
      </c>
      <c r="H193" s="271">
        <v>556.26666666666665</v>
      </c>
      <c r="I193" s="271">
        <v>553.88333333333333</v>
      </c>
      <c r="J193" s="271">
        <v>566.18333333333328</v>
      </c>
      <c r="K193" s="271">
        <v>568.56666666666672</v>
      </c>
      <c r="L193" s="271">
        <v>572.33333333333326</v>
      </c>
      <c r="M193" s="272">
        <v>564.79999999999995</v>
      </c>
      <c r="N193" s="272">
        <v>558.65</v>
      </c>
      <c r="O193" s="272">
        <v>32301100</v>
      </c>
      <c r="P193" s="273">
        <v>2.0127203928830206E-4</v>
      </c>
    </row>
    <row r="194" spans="1:16" ht="12.75" customHeight="1">
      <c r="A194" s="264">
        <v>184</v>
      </c>
      <c r="B194" s="277" t="s">
        <v>132</v>
      </c>
      <c r="C194" s="269" t="s">
        <v>238</v>
      </c>
      <c r="D194" s="270">
        <v>45260</v>
      </c>
      <c r="E194" s="269">
        <v>241.3</v>
      </c>
      <c r="F194" s="269">
        <v>241.31666666666669</v>
      </c>
      <c r="G194" s="271">
        <v>239.63333333333338</v>
      </c>
      <c r="H194" s="271">
        <v>237.9666666666667</v>
      </c>
      <c r="I194" s="271">
        <v>236.28333333333339</v>
      </c>
      <c r="J194" s="271">
        <v>242.98333333333338</v>
      </c>
      <c r="K194" s="271">
        <v>244.66666666666671</v>
      </c>
      <c r="L194" s="271">
        <v>246.33333333333337</v>
      </c>
      <c r="M194" s="272">
        <v>243</v>
      </c>
      <c r="N194" s="272">
        <v>239.65</v>
      </c>
      <c r="O194" s="272">
        <v>85403100</v>
      </c>
      <c r="P194" s="273">
        <v>4.8026410996424495E-3</v>
      </c>
    </row>
    <row r="195" spans="1:16" ht="12.75" customHeight="1">
      <c r="A195" s="264">
        <v>185</v>
      </c>
      <c r="B195" s="277" t="s">
        <v>41</v>
      </c>
      <c r="C195" s="269" t="s">
        <v>239</v>
      </c>
      <c r="D195" s="270">
        <v>45260</v>
      </c>
      <c r="E195" s="269">
        <v>847.15</v>
      </c>
      <c r="F195" s="269">
        <v>845.25</v>
      </c>
      <c r="G195" s="271">
        <v>835.9</v>
      </c>
      <c r="H195" s="271">
        <v>824.65</v>
      </c>
      <c r="I195" s="271">
        <v>815.3</v>
      </c>
      <c r="J195" s="271">
        <v>856.5</v>
      </c>
      <c r="K195" s="271">
        <v>865.84999999999991</v>
      </c>
      <c r="L195" s="271">
        <v>877.1</v>
      </c>
      <c r="M195" s="272">
        <v>854.6</v>
      </c>
      <c r="N195" s="272">
        <v>834</v>
      </c>
      <c r="O195" s="272">
        <v>8252400</v>
      </c>
      <c r="P195" s="273">
        <v>7.4867145983119721E-2</v>
      </c>
    </row>
    <row r="196" spans="1:16" ht="12.75" customHeight="1">
      <c r="A196" s="264">
        <v>186</v>
      </c>
      <c r="B196" s="277" t="s">
        <v>87</v>
      </c>
      <c r="C196" s="269" t="s">
        <v>240</v>
      </c>
      <c r="D196" s="270">
        <v>45260</v>
      </c>
      <c r="E196" s="269">
        <v>401.05</v>
      </c>
      <c r="F196" s="269">
        <v>401.58333333333331</v>
      </c>
      <c r="G196" s="271">
        <v>400.26666666666665</v>
      </c>
      <c r="H196" s="271">
        <v>399.48333333333335</v>
      </c>
      <c r="I196" s="271">
        <v>398.16666666666669</v>
      </c>
      <c r="J196" s="271">
        <v>402.36666666666662</v>
      </c>
      <c r="K196" s="271">
        <v>403.68333333333334</v>
      </c>
      <c r="L196" s="271">
        <v>404.46666666666658</v>
      </c>
      <c r="M196" s="272">
        <v>402.9</v>
      </c>
      <c r="N196" s="272">
        <v>400.8</v>
      </c>
      <c r="O196" s="272">
        <v>43716000</v>
      </c>
      <c r="P196" s="273">
        <v>-1.0457693874779302E-2</v>
      </c>
    </row>
    <row r="197" spans="1:16" ht="12.75" customHeight="1">
      <c r="A197" s="264">
        <v>187</v>
      </c>
      <c r="B197" s="277" t="s">
        <v>205</v>
      </c>
      <c r="C197" s="269" t="s">
        <v>241</v>
      </c>
      <c r="D197" s="270">
        <v>45260</v>
      </c>
      <c r="E197" s="269">
        <v>252.35</v>
      </c>
      <c r="F197" s="269">
        <v>249.63333333333333</v>
      </c>
      <c r="G197" s="271">
        <v>245.71666666666664</v>
      </c>
      <c r="H197" s="271">
        <v>239.08333333333331</v>
      </c>
      <c r="I197" s="271">
        <v>235.16666666666663</v>
      </c>
      <c r="J197" s="271">
        <v>256.26666666666665</v>
      </c>
      <c r="K197" s="271">
        <v>260.18333333333334</v>
      </c>
      <c r="L197" s="271">
        <v>266.81666666666666</v>
      </c>
      <c r="M197" s="272">
        <v>253.55</v>
      </c>
      <c r="N197" s="272">
        <v>243</v>
      </c>
      <c r="O197" s="272">
        <v>99939000</v>
      </c>
      <c r="P197" s="273">
        <v>-1.4874615566595695E-2</v>
      </c>
    </row>
    <row r="198" spans="1:16" ht="12.75" customHeight="1">
      <c r="A198" s="264">
        <v>188</v>
      </c>
      <c r="B198" s="277" t="s">
        <v>43</v>
      </c>
      <c r="C198" s="269" t="s">
        <v>242</v>
      </c>
      <c r="D198" s="270">
        <v>45260</v>
      </c>
      <c r="E198" s="269">
        <v>641.70000000000005</v>
      </c>
      <c r="F198" s="269">
        <v>642.4</v>
      </c>
      <c r="G198" s="271">
        <v>638</v>
      </c>
      <c r="H198" s="271">
        <v>634.30000000000007</v>
      </c>
      <c r="I198" s="271">
        <v>629.90000000000009</v>
      </c>
      <c r="J198" s="271">
        <v>646.09999999999991</v>
      </c>
      <c r="K198" s="271">
        <v>650.49999999999977</v>
      </c>
      <c r="L198" s="271">
        <v>654.19999999999982</v>
      </c>
      <c r="M198" s="272">
        <v>646.79999999999995</v>
      </c>
      <c r="N198" s="272">
        <v>638.70000000000005</v>
      </c>
      <c r="O198" s="272">
        <v>6007500</v>
      </c>
      <c r="P198" s="273">
        <v>2.9615918556223971E-2</v>
      </c>
    </row>
    <row r="199" spans="1:16" ht="12.75" customHeight="1">
      <c r="A199" s="258"/>
      <c r="B199" s="265"/>
      <c r="C199" s="258"/>
      <c r="D199" s="259"/>
      <c r="E199" s="260"/>
      <c r="F199" s="260"/>
      <c r="G199" s="261"/>
      <c r="H199" s="261"/>
      <c r="I199" s="261"/>
      <c r="J199" s="261"/>
      <c r="K199" s="261"/>
      <c r="L199" s="261"/>
      <c r="M199" s="258"/>
      <c r="N199" s="258"/>
      <c r="O199" s="262"/>
      <c r="P199" s="263"/>
    </row>
    <row r="200" spans="1:16" ht="12.75" customHeight="1">
      <c r="A200" s="258"/>
      <c r="B200" s="265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58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58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58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58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58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58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58"/>
      <c r="B207" s="4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58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58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58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58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58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4140625" defaultRowHeight="15" customHeight="1"/>
  <cols>
    <col min="1" max="1" width="5.6640625" customWidth="1"/>
    <col min="2" max="2" width="14.33203125" customWidth="1"/>
    <col min="3" max="3" width="9" customWidth="1"/>
    <col min="4" max="4" width="9.5546875" customWidth="1"/>
    <col min="5" max="12" width="9.88671875" customWidth="1"/>
    <col min="13" max="13" width="12.6640625" customWidth="1"/>
    <col min="14" max="15" width="9.332031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45252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97" t="s">
        <v>16</v>
      </c>
      <c r="B8" s="399"/>
      <c r="C8" s="402" t="s">
        <v>20</v>
      </c>
      <c r="D8" s="402" t="s">
        <v>21</v>
      </c>
      <c r="E8" s="394" t="s">
        <v>22</v>
      </c>
      <c r="F8" s="395"/>
      <c r="G8" s="396"/>
      <c r="H8" s="394" t="s">
        <v>23</v>
      </c>
      <c r="I8" s="395"/>
      <c r="J8" s="396"/>
      <c r="K8" s="26"/>
      <c r="L8" s="48"/>
      <c r="M8" s="48"/>
      <c r="N8" s="1"/>
      <c r="O8" s="1"/>
    </row>
    <row r="9" spans="1:15" ht="36" customHeight="1">
      <c r="A9" s="398"/>
      <c r="B9" s="401"/>
      <c r="C9" s="401"/>
      <c r="D9" s="401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19783.400000000001</v>
      </c>
      <c r="D10" s="34">
        <v>19788.850000000002</v>
      </c>
      <c r="E10" s="34">
        <v>19748.600000000006</v>
      </c>
      <c r="F10" s="34">
        <v>19713.800000000003</v>
      </c>
      <c r="G10" s="34">
        <v>19673.550000000007</v>
      </c>
      <c r="H10" s="34">
        <v>19823.650000000005</v>
      </c>
      <c r="I10" s="34">
        <v>19863.899999999998</v>
      </c>
      <c r="J10" s="34">
        <v>19898.700000000004</v>
      </c>
      <c r="K10" s="34">
        <v>19829.099999999999</v>
      </c>
      <c r="L10" s="34">
        <v>19754.05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43689.15</v>
      </c>
      <c r="D11" s="34">
        <v>43688.85</v>
      </c>
      <c r="E11" s="34">
        <v>43586.75</v>
      </c>
      <c r="F11" s="34">
        <v>43484.35</v>
      </c>
      <c r="G11" s="34">
        <v>43382.25</v>
      </c>
      <c r="H11" s="34">
        <v>43791.25</v>
      </c>
      <c r="I11" s="34">
        <v>43893.349999999991</v>
      </c>
      <c r="J11" s="34">
        <v>43995.75</v>
      </c>
      <c r="K11" s="34">
        <v>43790.95</v>
      </c>
      <c r="L11" s="34">
        <v>43586.45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4147.45</v>
      </c>
      <c r="D12" s="36">
        <v>4147.166666666667</v>
      </c>
      <c r="E12" s="36">
        <v>4120.1333333333341</v>
      </c>
      <c r="F12" s="36">
        <v>4092.8166666666675</v>
      </c>
      <c r="G12" s="36">
        <v>4065.7833333333347</v>
      </c>
      <c r="H12" s="36">
        <v>4174.4833333333336</v>
      </c>
      <c r="I12" s="36">
        <v>4201.5166666666664</v>
      </c>
      <c r="J12" s="36">
        <v>4228.833333333333</v>
      </c>
      <c r="K12" s="36">
        <v>4174.2</v>
      </c>
      <c r="L12" s="36">
        <v>4119.8500000000004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6438.8</v>
      </c>
      <c r="D13" s="36">
        <v>6437.5333333333328</v>
      </c>
      <c r="E13" s="36">
        <v>6424.0166666666655</v>
      </c>
      <c r="F13" s="36">
        <v>6409.2333333333327</v>
      </c>
      <c r="G13" s="36">
        <v>6395.7166666666653</v>
      </c>
      <c r="H13" s="36">
        <v>6452.3166666666657</v>
      </c>
      <c r="I13" s="36">
        <v>6465.8333333333321</v>
      </c>
      <c r="J13" s="36">
        <v>6480.6166666666659</v>
      </c>
      <c r="K13" s="36">
        <v>6451.05</v>
      </c>
      <c r="L13" s="36">
        <v>6422.75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32325.7</v>
      </c>
      <c r="D14" s="36">
        <v>32404.300000000003</v>
      </c>
      <c r="E14" s="36">
        <v>32221.450000000004</v>
      </c>
      <c r="F14" s="36">
        <v>32117.200000000001</v>
      </c>
      <c r="G14" s="36">
        <v>31934.350000000002</v>
      </c>
      <c r="H14" s="36">
        <v>32508.550000000007</v>
      </c>
      <c r="I14" s="36">
        <v>32691.400000000005</v>
      </c>
      <c r="J14" s="36">
        <v>32795.650000000009</v>
      </c>
      <c r="K14" s="36">
        <v>32587.15</v>
      </c>
      <c r="L14" s="36">
        <v>32300.05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6470</v>
      </c>
      <c r="D15" s="36">
        <v>6480.4833333333336</v>
      </c>
      <c r="E15" s="36">
        <v>6428.7666666666673</v>
      </c>
      <c r="F15" s="36">
        <v>6387.5333333333338</v>
      </c>
      <c r="G15" s="36">
        <v>6335.8166666666675</v>
      </c>
      <c r="H15" s="36">
        <v>6521.7166666666672</v>
      </c>
      <c r="I15" s="36">
        <v>6573.4333333333343</v>
      </c>
      <c r="J15" s="36">
        <v>6614.666666666667</v>
      </c>
      <c r="K15" s="36">
        <v>6532.2</v>
      </c>
      <c r="L15" s="36">
        <v>6439.25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11954.55</v>
      </c>
      <c r="D16" s="36">
        <v>11955.766666666668</v>
      </c>
      <c r="E16" s="36">
        <v>11920.783333333336</v>
      </c>
      <c r="F16" s="36">
        <v>11887.016666666668</v>
      </c>
      <c r="G16" s="36">
        <v>11852.033333333336</v>
      </c>
      <c r="H16" s="36">
        <v>11989.533333333336</v>
      </c>
      <c r="I16" s="36">
        <v>12024.51666666667</v>
      </c>
      <c r="J16" s="36">
        <v>12058.283333333336</v>
      </c>
      <c r="K16" s="36">
        <v>11990.75</v>
      </c>
      <c r="L16" s="36">
        <v>11922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4345.3</v>
      </c>
      <c r="D17" s="36">
        <v>4370.083333333333</v>
      </c>
      <c r="E17" s="36">
        <v>4310.2666666666664</v>
      </c>
      <c r="F17" s="36">
        <v>4275.2333333333336</v>
      </c>
      <c r="G17" s="36">
        <v>4215.416666666667</v>
      </c>
      <c r="H17" s="36">
        <v>4405.1166666666659</v>
      </c>
      <c r="I17" s="36">
        <v>4464.9333333333334</v>
      </c>
      <c r="J17" s="36">
        <v>4499.9666666666653</v>
      </c>
      <c r="K17" s="31">
        <v>4429.8999999999996</v>
      </c>
      <c r="L17" s="31">
        <v>4335.05</v>
      </c>
      <c r="M17" s="31">
        <v>3.4590000000000001</v>
      </c>
      <c r="N17" s="1"/>
      <c r="O17" s="1"/>
    </row>
    <row r="18" spans="1:15" ht="12.75" customHeight="1">
      <c r="A18" s="51">
        <v>9</v>
      </c>
      <c r="B18" s="53" t="s">
        <v>44</v>
      </c>
      <c r="C18" s="31">
        <v>23950.6</v>
      </c>
      <c r="D18" s="36">
        <v>23978.333333333332</v>
      </c>
      <c r="E18" s="36">
        <v>23783.466666666664</v>
      </c>
      <c r="F18" s="36">
        <v>23616.333333333332</v>
      </c>
      <c r="G18" s="36">
        <v>23421.466666666664</v>
      </c>
      <c r="H18" s="36">
        <v>24145.466666666664</v>
      </c>
      <c r="I18" s="36">
        <v>24340.333333333332</v>
      </c>
      <c r="J18" s="36">
        <v>24507.466666666664</v>
      </c>
      <c r="K18" s="31">
        <v>24173.200000000001</v>
      </c>
      <c r="L18" s="31">
        <v>23811.200000000001</v>
      </c>
      <c r="M18" s="31">
        <v>7.4179999999999996E-2</v>
      </c>
      <c r="N18" s="1"/>
      <c r="O18" s="1"/>
    </row>
    <row r="19" spans="1:15" ht="12.75" customHeight="1">
      <c r="A19" s="51">
        <v>10</v>
      </c>
      <c r="B19" s="53" t="s">
        <v>46</v>
      </c>
      <c r="C19" s="31">
        <v>171.65</v>
      </c>
      <c r="D19" s="36">
        <v>171.86666666666665</v>
      </c>
      <c r="E19" s="36">
        <v>170.73333333333329</v>
      </c>
      <c r="F19" s="36">
        <v>169.81666666666663</v>
      </c>
      <c r="G19" s="36">
        <v>168.68333333333328</v>
      </c>
      <c r="H19" s="36">
        <v>172.7833333333333</v>
      </c>
      <c r="I19" s="36">
        <v>173.91666666666669</v>
      </c>
      <c r="J19" s="36">
        <v>174.83333333333331</v>
      </c>
      <c r="K19" s="31">
        <v>173</v>
      </c>
      <c r="L19" s="31">
        <v>170.95</v>
      </c>
      <c r="M19" s="31">
        <v>18.266159999999999</v>
      </c>
      <c r="N19" s="1"/>
      <c r="O19" s="1"/>
    </row>
    <row r="20" spans="1:15" ht="12.75" customHeight="1">
      <c r="A20" s="51">
        <v>11</v>
      </c>
      <c r="B20" s="53" t="s">
        <v>48</v>
      </c>
      <c r="C20" s="31">
        <v>213.55</v>
      </c>
      <c r="D20" s="36">
        <v>214.58333333333334</v>
      </c>
      <c r="E20" s="36">
        <v>212.16666666666669</v>
      </c>
      <c r="F20" s="36">
        <v>210.78333333333333</v>
      </c>
      <c r="G20" s="36">
        <v>208.36666666666667</v>
      </c>
      <c r="H20" s="36">
        <v>215.9666666666667</v>
      </c>
      <c r="I20" s="36">
        <v>218.38333333333338</v>
      </c>
      <c r="J20" s="36">
        <v>219.76666666666671</v>
      </c>
      <c r="K20" s="31">
        <v>217</v>
      </c>
      <c r="L20" s="31">
        <v>213.2</v>
      </c>
      <c r="M20" s="31">
        <v>11.6534</v>
      </c>
      <c r="N20" s="1"/>
      <c r="O20" s="1"/>
    </row>
    <row r="21" spans="1:15" ht="12.75" customHeight="1">
      <c r="A21" s="51">
        <v>12</v>
      </c>
      <c r="B21" s="53" t="s">
        <v>50</v>
      </c>
      <c r="C21" s="31">
        <v>1839.55</v>
      </c>
      <c r="D21" s="36">
        <v>1839.8166666666666</v>
      </c>
      <c r="E21" s="36">
        <v>1829.7333333333331</v>
      </c>
      <c r="F21" s="36">
        <v>1819.9166666666665</v>
      </c>
      <c r="G21" s="36">
        <v>1809.833333333333</v>
      </c>
      <c r="H21" s="36">
        <v>1849.6333333333332</v>
      </c>
      <c r="I21" s="36">
        <v>1859.7166666666667</v>
      </c>
      <c r="J21" s="36">
        <v>1869.5333333333333</v>
      </c>
      <c r="K21" s="31">
        <v>1849.9</v>
      </c>
      <c r="L21" s="31">
        <v>1830</v>
      </c>
      <c r="M21" s="31">
        <v>1.8724099999999999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2196.65</v>
      </c>
      <c r="D22" s="36">
        <v>2195.8500000000004</v>
      </c>
      <c r="E22" s="36">
        <v>2159.1500000000005</v>
      </c>
      <c r="F22" s="36">
        <v>2121.65</v>
      </c>
      <c r="G22" s="36">
        <v>2084.9500000000003</v>
      </c>
      <c r="H22" s="36">
        <v>2233.3500000000008</v>
      </c>
      <c r="I22" s="36">
        <v>2270.0500000000006</v>
      </c>
      <c r="J22" s="36">
        <v>2307.5500000000011</v>
      </c>
      <c r="K22" s="31">
        <v>2232.5500000000002</v>
      </c>
      <c r="L22" s="31">
        <v>2158.35</v>
      </c>
      <c r="M22" s="31">
        <v>18.395019999999999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926.6</v>
      </c>
      <c r="D23" s="36">
        <v>927.81666666666661</v>
      </c>
      <c r="E23" s="36">
        <v>918.78333333333319</v>
      </c>
      <c r="F23" s="36">
        <v>910.96666666666658</v>
      </c>
      <c r="G23" s="36">
        <v>901.93333333333317</v>
      </c>
      <c r="H23" s="36">
        <v>935.63333333333321</v>
      </c>
      <c r="I23" s="36">
        <v>944.66666666666652</v>
      </c>
      <c r="J23" s="36">
        <v>952.48333333333323</v>
      </c>
      <c r="K23" s="31">
        <v>936.85</v>
      </c>
      <c r="L23" s="31">
        <v>920</v>
      </c>
      <c r="M23" s="31">
        <v>3.7789199999999998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801.35</v>
      </c>
      <c r="D24" s="36">
        <v>805.18333333333339</v>
      </c>
      <c r="E24" s="36">
        <v>795.46666666666681</v>
      </c>
      <c r="F24" s="36">
        <v>789.58333333333337</v>
      </c>
      <c r="G24" s="36">
        <v>779.86666666666679</v>
      </c>
      <c r="H24" s="36">
        <v>811.06666666666683</v>
      </c>
      <c r="I24" s="36">
        <v>820.78333333333353</v>
      </c>
      <c r="J24" s="36">
        <v>826.66666666666686</v>
      </c>
      <c r="K24" s="31">
        <v>814.9</v>
      </c>
      <c r="L24" s="31">
        <v>799.3</v>
      </c>
      <c r="M24" s="31">
        <v>36.436639999999997</v>
      </c>
      <c r="N24" s="1"/>
      <c r="O24" s="1"/>
    </row>
    <row r="25" spans="1:15" ht="12.75" customHeight="1">
      <c r="A25" s="51">
        <v>16</v>
      </c>
      <c r="B25" s="53" t="s">
        <v>843</v>
      </c>
      <c r="C25" s="31">
        <v>392.5</v>
      </c>
      <c r="D25" s="36">
        <v>393.11666666666662</v>
      </c>
      <c r="E25" s="36">
        <v>389.58333333333326</v>
      </c>
      <c r="F25" s="36">
        <v>386.66666666666663</v>
      </c>
      <c r="G25" s="36">
        <v>383.13333333333327</v>
      </c>
      <c r="H25" s="36">
        <v>396.03333333333325</v>
      </c>
      <c r="I25" s="36">
        <v>399.56666666666666</v>
      </c>
      <c r="J25" s="36">
        <v>402.48333333333323</v>
      </c>
      <c r="K25" s="31">
        <v>396.65</v>
      </c>
      <c r="L25" s="31">
        <v>390.2</v>
      </c>
      <c r="M25" s="31">
        <v>141.88471999999999</v>
      </c>
      <c r="N25" s="1"/>
      <c r="O25" s="1"/>
    </row>
    <row r="26" spans="1:15" ht="12.75" customHeight="1">
      <c r="A26" s="51">
        <v>17</v>
      </c>
      <c r="B26" s="53" t="s">
        <v>53</v>
      </c>
      <c r="C26" s="31">
        <v>4488.3</v>
      </c>
      <c r="D26" s="36">
        <v>4463.1166666666659</v>
      </c>
      <c r="E26" s="36">
        <v>4426.2333333333318</v>
      </c>
      <c r="F26" s="36">
        <v>4364.1666666666661</v>
      </c>
      <c r="G26" s="36">
        <v>4327.2833333333319</v>
      </c>
      <c r="H26" s="36">
        <v>4525.1833333333316</v>
      </c>
      <c r="I26" s="36">
        <v>4562.0666666666648</v>
      </c>
      <c r="J26" s="36">
        <v>4624.1333333333314</v>
      </c>
      <c r="K26" s="31">
        <v>4500</v>
      </c>
      <c r="L26" s="31">
        <v>4401.05</v>
      </c>
      <c r="M26" s="31">
        <v>2.4603600000000001</v>
      </c>
      <c r="N26" s="1"/>
      <c r="O26" s="1"/>
    </row>
    <row r="27" spans="1:15" ht="12.75" customHeight="1">
      <c r="A27" s="51">
        <v>18</v>
      </c>
      <c r="B27" s="53" t="s">
        <v>54</v>
      </c>
      <c r="C27" s="31">
        <v>420.15</v>
      </c>
      <c r="D27" s="36">
        <v>421.18333333333339</v>
      </c>
      <c r="E27" s="36">
        <v>418.06666666666678</v>
      </c>
      <c r="F27" s="36">
        <v>415.98333333333341</v>
      </c>
      <c r="G27" s="36">
        <v>412.86666666666679</v>
      </c>
      <c r="H27" s="36">
        <v>423.26666666666677</v>
      </c>
      <c r="I27" s="36">
        <v>426.38333333333333</v>
      </c>
      <c r="J27" s="36">
        <v>428.46666666666675</v>
      </c>
      <c r="K27" s="31">
        <v>424.3</v>
      </c>
      <c r="L27" s="31">
        <v>419.1</v>
      </c>
      <c r="M27" s="31">
        <v>10.035539999999999</v>
      </c>
      <c r="N27" s="1"/>
      <c r="O27" s="1"/>
    </row>
    <row r="28" spans="1:15" ht="12.75" customHeight="1">
      <c r="A28" s="51">
        <v>19</v>
      </c>
      <c r="B28" s="53" t="s">
        <v>55</v>
      </c>
      <c r="C28" s="31">
        <v>5466.8</v>
      </c>
      <c r="D28" s="36">
        <v>5469.833333333333</v>
      </c>
      <c r="E28" s="36">
        <v>5419.3666666666659</v>
      </c>
      <c r="F28" s="36">
        <v>5371.9333333333325</v>
      </c>
      <c r="G28" s="36">
        <v>5321.4666666666653</v>
      </c>
      <c r="H28" s="36">
        <v>5517.2666666666664</v>
      </c>
      <c r="I28" s="36">
        <v>5567.7333333333336</v>
      </c>
      <c r="J28" s="36">
        <v>5615.166666666667</v>
      </c>
      <c r="K28" s="31">
        <v>5520.3</v>
      </c>
      <c r="L28" s="31">
        <v>5422.4</v>
      </c>
      <c r="M28" s="31">
        <v>3.82979</v>
      </c>
      <c r="N28" s="1"/>
      <c r="O28" s="1"/>
    </row>
    <row r="29" spans="1:15" ht="12.75" customHeight="1">
      <c r="A29" s="51">
        <v>20</v>
      </c>
      <c r="B29" s="53" t="s">
        <v>57</v>
      </c>
      <c r="C29" s="31">
        <v>424.6</v>
      </c>
      <c r="D29" s="36">
        <v>425.65000000000003</v>
      </c>
      <c r="E29" s="36">
        <v>422.70000000000005</v>
      </c>
      <c r="F29" s="36">
        <v>420.8</v>
      </c>
      <c r="G29" s="36">
        <v>417.85</v>
      </c>
      <c r="H29" s="36">
        <v>427.55000000000007</v>
      </c>
      <c r="I29" s="36">
        <v>430.5</v>
      </c>
      <c r="J29" s="36">
        <v>432.40000000000009</v>
      </c>
      <c r="K29" s="31">
        <v>428.6</v>
      </c>
      <c r="L29" s="31">
        <v>423.75</v>
      </c>
      <c r="M29" s="31">
        <v>8.9855499999999999</v>
      </c>
      <c r="N29" s="1"/>
      <c r="O29" s="1"/>
    </row>
    <row r="30" spans="1:15" ht="12.75" customHeight="1">
      <c r="A30" s="51">
        <v>21</v>
      </c>
      <c r="B30" s="53" t="s">
        <v>58</v>
      </c>
      <c r="C30" s="31">
        <v>178.05</v>
      </c>
      <c r="D30" s="36">
        <v>176.35</v>
      </c>
      <c r="E30" s="36">
        <v>174</v>
      </c>
      <c r="F30" s="36">
        <v>169.95000000000002</v>
      </c>
      <c r="G30" s="36">
        <v>167.60000000000002</v>
      </c>
      <c r="H30" s="36">
        <v>180.39999999999998</v>
      </c>
      <c r="I30" s="36">
        <v>182.74999999999994</v>
      </c>
      <c r="J30" s="36">
        <v>186.79999999999995</v>
      </c>
      <c r="K30" s="31">
        <v>178.7</v>
      </c>
      <c r="L30" s="31">
        <v>172.3</v>
      </c>
      <c r="M30" s="31">
        <v>165.66555</v>
      </c>
      <c r="N30" s="1"/>
      <c r="O30" s="1"/>
    </row>
    <row r="31" spans="1:15" ht="12.75" customHeight="1">
      <c r="A31" s="51">
        <v>22</v>
      </c>
      <c r="B31" s="53" t="s">
        <v>60</v>
      </c>
      <c r="C31" s="31">
        <v>3133.25</v>
      </c>
      <c r="D31" s="36">
        <v>3139.0499999999997</v>
      </c>
      <c r="E31" s="36">
        <v>3121.1999999999994</v>
      </c>
      <c r="F31" s="36">
        <v>3109.1499999999996</v>
      </c>
      <c r="G31" s="36">
        <v>3091.2999999999993</v>
      </c>
      <c r="H31" s="36">
        <v>3151.0999999999995</v>
      </c>
      <c r="I31" s="36">
        <v>3168.95</v>
      </c>
      <c r="J31" s="36">
        <v>3180.9999999999995</v>
      </c>
      <c r="K31" s="31">
        <v>3156.9</v>
      </c>
      <c r="L31" s="31">
        <v>3127</v>
      </c>
      <c r="M31" s="31">
        <v>4.0906900000000004</v>
      </c>
      <c r="N31" s="1"/>
      <c r="O31" s="1"/>
    </row>
    <row r="32" spans="1:15" ht="12.75" customHeight="1">
      <c r="A32" s="51">
        <v>23</v>
      </c>
      <c r="B32" s="53" t="s">
        <v>61</v>
      </c>
      <c r="C32" s="31">
        <v>1941.4</v>
      </c>
      <c r="D32" s="36">
        <v>1924.1833333333334</v>
      </c>
      <c r="E32" s="36">
        <v>1903.3666666666668</v>
      </c>
      <c r="F32" s="36">
        <v>1865.3333333333335</v>
      </c>
      <c r="G32" s="36">
        <v>1844.5166666666669</v>
      </c>
      <c r="H32" s="36">
        <v>1962.2166666666667</v>
      </c>
      <c r="I32" s="36">
        <v>1983.0333333333333</v>
      </c>
      <c r="J32" s="36">
        <v>2021.0666666666666</v>
      </c>
      <c r="K32" s="31">
        <v>1945</v>
      </c>
      <c r="L32" s="31">
        <v>1886.15</v>
      </c>
      <c r="M32" s="31">
        <v>3.7952699999999999</v>
      </c>
      <c r="N32" s="1"/>
      <c r="O32" s="1"/>
    </row>
    <row r="33" spans="1:15" ht="12.75" customHeight="1">
      <c r="A33" s="51">
        <v>24</v>
      </c>
      <c r="B33" s="53" t="s">
        <v>267</v>
      </c>
      <c r="C33" s="31">
        <v>540.54999999999995</v>
      </c>
      <c r="D33" s="36">
        <v>540.88333333333333</v>
      </c>
      <c r="E33" s="36">
        <v>532.76666666666665</v>
      </c>
      <c r="F33" s="36">
        <v>524.98333333333335</v>
      </c>
      <c r="G33" s="36">
        <v>516.86666666666667</v>
      </c>
      <c r="H33" s="36">
        <v>548.66666666666663</v>
      </c>
      <c r="I33" s="36">
        <v>556.78333333333319</v>
      </c>
      <c r="J33" s="36">
        <v>564.56666666666661</v>
      </c>
      <c r="K33" s="31">
        <v>549</v>
      </c>
      <c r="L33" s="31">
        <v>533.1</v>
      </c>
      <c r="M33" s="31">
        <v>6.2836299999999996</v>
      </c>
      <c r="N33" s="1"/>
      <c r="O33" s="1"/>
    </row>
    <row r="34" spans="1:15" ht="12.75" customHeight="1">
      <c r="A34" s="51">
        <v>25</v>
      </c>
      <c r="B34" s="53" t="s">
        <v>64</v>
      </c>
      <c r="C34" s="31">
        <v>719.8</v>
      </c>
      <c r="D34" s="36">
        <v>726.01666666666677</v>
      </c>
      <c r="E34" s="36">
        <v>711.43333333333351</v>
      </c>
      <c r="F34" s="36">
        <v>703.06666666666672</v>
      </c>
      <c r="G34" s="36">
        <v>688.48333333333346</v>
      </c>
      <c r="H34" s="36">
        <v>734.38333333333355</v>
      </c>
      <c r="I34" s="36">
        <v>748.96666666666681</v>
      </c>
      <c r="J34" s="36">
        <v>757.3333333333336</v>
      </c>
      <c r="K34" s="31">
        <v>740.6</v>
      </c>
      <c r="L34" s="31">
        <v>717.65</v>
      </c>
      <c r="M34" s="31">
        <v>10.222910000000001</v>
      </c>
      <c r="N34" s="1"/>
      <c r="O34" s="1"/>
    </row>
    <row r="35" spans="1:15" ht="12.75" customHeight="1">
      <c r="A35" s="51">
        <v>26</v>
      </c>
      <c r="B35" s="53" t="s">
        <v>65</v>
      </c>
      <c r="C35" s="31">
        <v>1027.25</v>
      </c>
      <c r="D35" s="36">
        <v>1018.8333333333334</v>
      </c>
      <c r="E35" s="36">
        <v>1007.1666666666667</v>
      </c>
      <c r="F35" s="36">
        <v>987.08333333333337</v>
      </c>
      <c r="G35" s="36">
        <v>975.41666666666674</v>
      </c>
      <c r="H35" s="36">
        <v>1038.9166666666667</v>
      </c>
      <c r="I35" s="36">
        <v>1050.5833333333335</v>
      </c>
      <c r="J35" s="36">
        <v>1070.6666666666667</v>
      </c>
      <c r="K35" s="31">
        <v>1030.5</v>
      </c>
      <c r="L35" s="31">
        <v>998.75</v>
      </c>
      <c r="M35" s="31">
        <v>15.80297</v>
      </c>
      <c r="N35" s="1"/>
      <c r="O35" s="1"/>
    </row>
    <row r="36" spans="1:15" ht="12.75" customHeight="1">
      <c r="A36" s="51">
        <v>27</v>
      </c>
      <c r="B36" s="53" t="s">
        <v>268</v>
      </c>
      <c r="C36" s="31">
        <v>319.8</v>
      </c>
      <c r="D36" s="36">
        <v>320.43333333333334</v>
      </c>
      <c r="E36" s="36">
        <v>313.36666666666667</v>
      </c>
      <c r="F36" s="36">
        <v>306.93333333333334</v>
      </c>
      <c r="G36" s="36">
        <v>299.86666666666667</v>
      </c>
      <c r="H36" s="36">
        <v>326.86666666666667</v>
      </c>
      <c r="I36" s="36">
        <v>333.93333333333339</v>
      </c>
      <c r="J36" s="36">
        <v>340.36666666666667</v>
      </c>
      <c r="K36" s="31">
        <v>327.5</v>
      </c>
      <c r="L36" s="31">
        <v>314</v>
      </c>
      <c r="M36" s="31">
        <v>65.705680000000001</v>
      </c>
      <c r="N36" s="1"/>
      <c r="O36" s="1"/>
    </row>
    <row r="37" spans="1:15" ht="12.75" customHeight="1">
      <c r="A37" s="51">
        <v>28</v>
      </c>
      <c r="B37" s="53" t="s">
        <v>66</v>
      </c>
      <c r="C37" s="31">
        <v>991.8</v>
      </c>
      <c r="D37" s="36">
        <v>991.98333333333323</v>
      </c>
      <c r="E37" s="36">
        <v>986.46666666666647</v>
      </c>
      <c r="F37" s="36">
        <v>981.13333333333321</v>
      </c>
      <c r="G37" s="36">
        <v>975.61666666666645</v>
      </c>
      <c r="H37" s="36">
        <v>997.31666666666649</v>
      </c>
      <c r="I37" s="36">
        <v>1002.8333333333331</v>
      </c>
      <c r="J37" s="36">
        <v>1008.1666666666665</v>
      </c>
      <c r="K37" s="31">
        <v>997.5</v>
      </c>
      <c r="L37" s="31">
        <v>986.65</v>
      </c>
      <c r="M37" s="31">
        <v>70.616140000000001</v>
      </c>
      <c r="N37" s="1"/>
      <c r="O37" s="1"/>
    </row>
    <row r="38" spans="1:15" ht="12.75" customHeight="1">
      <c r="A38" s="51">
        <v>29</v>
      </c>
      <c r="B38" s="53" t="s">
        <v>67</v>
      </c>
      <c r="C38" s="31">
        <v>5685.95</v>
      </c>
      <c r="D38" s="36">
        <v>5677.7666666666664</v>
      </c>
      <c r="E38" s="36">
        <v>5648.1833333333325</v>
      </c>
      <c r="F38" s="36">
        <v>5610.4166666666661</v>
      </c>
      <c r="G38" s="36">
        <v>5580.8333333333321</v>
      </c>
      <c r="H38" s="36">
        <v>5715.5333333333328</v>
      </c>
      <c r="I38" s="36">
        <v>5745.1166666666668</v>
      </c>
      <c r="J38" s="36">
        <v>5782.8833333333332</v>
      </c>
      <c r="K38" s="31">
        <v>5707.35</v>
      </c>
      <c r="L38" s="31">
        <v>5640</v>
      </c>
      <c r="M38" s="31">
        <v>7.4619299999999997</v>
      </c>
      <c r="N38" s="1"/>
      <c r="O38" s="1"/>
    </row>
    <row r="39" spans="1:15" ht="12.75" customHeight="1">
      <c r="A39" s="51">
        <v>30</v>
      </c>
      <c r="B39" s="53" t="s">
        <v>69</v>
      </c>
      <c r="C39" s="31">
        <v>1610.4</v>
      </c>
      <c r="D39" s="36">
        <v>1606.8166666666668</v>
      </c>
      <c r="E39" s="36">
        <v>1597.1833333333336</v>
      </c>
      <c r="F39" s="36">
        <v>1583.9666666666667</v>
      </c>
      <c r="G39" s="36">
        <v>1574.3333333333335</v>
      </c>
      <c r="H39" s="36">
        <v>1620.0333333333338</v>
      </c>
      <c r="I39" s="36">
        <v>1629.666666666667</v>
      </c>
      <c r="J39" s="36">
        <v>1642.8833333333339</v>
      </c>
      <c r="K39" s="31">
        <v>1616.45</v>
      </c>
      <c r="L39" s="31">
        <v>1593.6</v>
      </c>
      <c r="M39" s="31">
        <v>17.148330000000001</v>
      </c>
      <c r="N39" s="1"/>
      <c r="O39" s="1"/>
    </row>
    <row r="40" spans="1:15" ht="12.75" customHeight="1">
      <c r="A40" s="51">
        <v>31</v>
      </c>
      <c r="B40" s="53" t="s">
        <v>270</v>
      </c>
      <c r="C40" s="31">
        <v>7346</v>
      </c>
      <c r="D40" s="36">
        <v>7311.6833333333334</v>
      </c>
      <c r="E40" s="36">
        <v>7268.3666666666668</v>
      </c>
      <c r="F40" s="36">
        <v>7190.7333333333336</v>
      </c>
      <c r="G40" s="36">
        <v>7147.416666666667</v>
      </c>
      <c r="H40" s="36">
        <v>7389.3166666666666</v>
      </c>
      <c r="I40" s="36">
        <v>7432.6333333333341</v>
      </c>
      <c r="J40" s="36">
        <v>7510.2666666666664</v>
      </c>
      <c r="K40" s="31">
        <v>7355</v>
      </c>
      <c r="L40" s="31">
        <v>7234.05</v>
      </c>
      <c r="M40" s="31">
        <v>0.1143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7103.15</v>
      </c>
      <c r="D41" s="36">
        <v>7087.333333333333</v>
      </c>
      <c r="E41" s="36">
        <v>7045.8166666666657</v>
      </c>
      <c r="F41" s="36">
        <v>6988.4833333333327</v>
      </c>
      <c r="G41" s="36">
        <v>6946.9666666666653</v>
      </c>
      <c r="H41" s="36">
        <v>7144.6666666666661</v>
      </c>
      <c r="I41" s="36">
        <v>7186.1833333333343</v>
      </c>
      <c r="J41" s="36">
        <v>7243.5166666666664</v>
      </c>
      <c r="K41" s="31">
        <v>7128.85</v>
      </c>
      <c r="L41" s="31">
        <v>7030</v>
      </c>
      <c r="M41" s="31">
        <v>16.66225</v>
      </c>
      <c r="N41" s="1"/>
      <c r="O41" s="1"/>
    </row>
    <row r="42" spans="1:15" ht="12.75" customHeight="1">
      <c r="A42" s="51">
        <v>33</v>
      </c>
      <c r="B42" s="53" t="s">
        <v>71</v>
      </c>
      <c r="C42" s="31">
        <v>2466.15</v>
      </c>
      <c r="D42" s="36">
        <v>2480.6833333333334</v>
      </c>
      <c r="E42" s="36">
        <v>2447.4666666666667</v>
      </c>
      <c r="F42" s="36">
        <v>2428.7833333333333</v>
      </c>
      <c r="G42" s="36">
        <v>2395.5666666666666</v>
      </c>
      <c r="H42" s="36">
        <v>2499.3666666666668</v>
      </c>
      <c r="I42" s="36">
        <v>2532.5833333333339</v>
      </c>
      <c r="J42" s="36">
        <v>2551.2666666666669</v>
      </c>
      <c r="K42" s="31">
        <v>2513.9</v>
      </c>
      <c r="L42" s="31">
        <v>2462</v>
      </c>
      <c r="M42" s="31">
        <v>3.5492599999999999</v>
      </c>
      <c r="N42" s="1"/>
      <c r="O42" s="1"/>
    </row>
    <row r="43" spans="1:15" ht="12.75" customHeight="1">
      <c r="A43" s="51">
        <v>34</v>
      </c>
      <c r="B43" s="53" t="s">
        <v>73</v>
      </c>
      <c r="C43" s="31">
        <v>213.9</v>
      </c>
      <c r="D43" s="36">
        <v>214.25</v>
      </c>
      <c r="E43" s="36">
        <v>212.9</v>
      </c>
      <c r="F43" s="36">
        <v>211.9</v>
      </c>
      <c r="G43" s="36">
        <v>210.55</v>
      </c>
      <c r="H43" s="36">
        <v>215.25</v>
      </c>
      <c r="I43" s="36">
        <v>216.60000000000002</v>
      </c>
      <c r="J43" s="36">
        <v>217.6</v>
      </c>
      <c r="K43" s="31">
        <v>215.6</v>
      </c>
      <c r="L43" s="31">
        <v>213.25</v>
      </c>
      <c r="M43" s="31">
        <v>56.415410000000001</v>
      </c>
      <c r="N43" s="1"/>
      <c r="O43" s="1"/>
    </row>
    <row r="44" spans="1:15" ht="12.75" customHeight="1">
      <c r="A44" s="51">
        <v>35</v>
      </c>
      <c r="B44" s="53" t="s">
        <v>74</v>
      </c>
      <c r="C44" s="31">
        <v>195.75</v>
      </c>
      <c r="D44" s="36">
        <v>196.35</v>
      </c>
      <c r="E44" s="36">
        <v>194.04999999999998</v>
      </c>
      <c r="F44" s="36">
        <v>192.35</v>
      </c>
      <c r="G44" s="36">
        <v>190.04999999999998</v>
      </c>
      <c r="H44" s="36">
        <v>198.04999999999998</v>
      </c>
      <c r="I44" s="36">
        <v>200.35</v>
      </c>
      <c r="J44" s="36">
        <v>202.04999999999998</v>
      </c>
      <c r="K44" s="31">
        <v>198.65</v>
      </c>
      <c r="L44" s="31">
        <v>194.65</v>
      </c>
      <c r="M44" s="31">
        <v>89.706819999999993</v>
      </c>
      <c r="N44" s="1"/>
      <c r="O44" s="1"/>
    </row>
    <row r="45" spans="1:15" ht="12.75" customHeight="1">
      <c r="A45" s="51">
        <v>36</v>
      </c>
      <c r="B45" s="53" t="s">
        <v>271</v>
      </c>
      <c r="C45" s="31">
        <v>105.15</v>
      </c>
      <c r="D45" s="36">
        <v>105.15000000000002</v>
      </c>
      <c r="E45" s="36">
        <v>104.40000000000003</v>
      </c>
      <c r="F45" s="36">
        <v>103.65000000000002</v>
      </c>
      <c r="G45" s="36">
        <v>102.90000000000003</v>
      </c>
      <c r="H45" s="36">
        <v>105.90000000000003</v>
      </c>
      <c r="I45" s="36">
        <v>106.65</v>
      </c>
      <c r="J45" s="36">
        <v>107.40000000000003</v>
      </c>
      <c r="K45" s="31">
        <v>105.9</v>
      </c>
      <c r="L45" s="31">
        <v>104.4</v>
      </c>
      <c r="M45" s="31">
        <v>67.326840000000004</v>
      </c>
      <c r="N45" s="1"/>
      <c r="O45" s="1"/>
    </row>
    <row r="46" spans="1:15" ht="12.75" customHeight="1">
      <c r="A46" s="51">
        <v>37</v>
      </c>
      <c r="B46" s="53" t="s">
        <v>75</v>
      </c>
      <c r="C46" s="31">
        <v>1593.65</v>
      </c>
      <c r="D46" s="36">
        <v>1591.6499999999999</v>
      </c>
      <c r="E46" s="36">
        <v>1583.2999999999997</v>
      </c>
      <c r="F46" s="36">
        <v>1572.9499999999998</v>
      </c>
      <c r="G46" s="36">
        <v>1564.5999999999997</v>
      </c>
      <c r="H46" s="36">
        <v>1601.9999999999998</v>
      </c>
      <c r="I46" s="36">
        <v>1610.3499999999997</v>
      </c>
      <c r="J46" s="36">
        <v>1620.6999999999998</v>
      </c>
      <c r="K46" s="31">
        <v>1600</v>
      </c>
      <c r="L46" s="31">
        <v>1581.3</v>
      </c>
      <c r="M46" s="31">
        <v>1.9011899999999999</v>
      </c>
      <c r="N46" s="1"/>
      <c r="O46" s="1"/>
    </row>
    <row r="47" spans="1:15" ht="12.75" customHeight="1">
      <c r="A47" s="51">
        <v>38</v>
      </c>
      <c r="B47" s="53" t="s">
        <v>76</v>
      </c>
      <c r="C47" s="31">
        <v>142.85</v>
      </c>
      <c r="D47" s="36">
        <v>143.21666666666667</v>
      </c>
      <c r="E47" s="36">
        <v>141.88333333333333</v>
      </c>
      <c r="F47" s="36">
        <v>140.91666666666666</v>
      </c>
      <c r="G47" s="36">
        <v>139.58333333333331</v>
      </c>
      <c r="H47" s="36">
        <v>144.18333333333334</v>
      </c>
      <c r="I47" s="36">
        <v>145.51666666666665</v>
      </c>
      <c r="J47" s="36">
        <v>146.48333333333335</v>
      </c>
      <c r="K47" s="31">
        <v>144.55000000000001</v>
      </c>
      <c r="L47" s="31">
        <v>142.25</v>
      </c>
      <c r="M47" s="31">
        <v>99.722350000000006</v>
      </c>
      <c r="N47" s="1"/>
      <c r="O47" s="1"/>
    </row>
    <row r="48" spans="1:15" ht="12.75" customHeight="1">
      <c r="A48" s="51">
        <v>39</v>
      </c>
      <c r="B48" s="53" t="s">
        <v>77</v>
      </c>
      <c r="C48" s="31">
        <v>583.1</v>
      </c>
      <c r="D48" s="36">
        <v>583.15</v>
      </c>
      <c r="E48" s="36">
        <v>579.94999999999993</v>
      </c>
      <c r="F48" s="36">
        <v>576.79999999999995</v>
      </c>
      <c r="G48" s="36">
        <v>573.59999999999991</v>
      </c>
      <c r="H48" s="36">
        <v>586.29999999999995</v>
      </c>
      <c r="I48" s="36">
        <v>589.5</v>
      </c>
      <c r="J48" s="36">
        <v>592.65</v>
      </c>
      <c r="K48" s="31">
        <v>586.35</v>
      </c>
      <c r="L48" s="31">
        <v>580</v>
      </c>
      <c r="M48" s="31">
        <v>3.0387900000000001</v>
      </c>
      <c r="N48" s="1"/>
      <c r="O48" s="1"/>
    </row>
    <row r="49" spans="1:15" ht="12.75" customHeight="1">
      <c r="A49" s="51">
        <v>40</v>
      </c>
      <c r="B49" s="53" t="s">
        <v>78</v>
      </c>
      <c r="C49" s="31">
        <v>1077.75</v>
      </c>
      <c r="D49" s="36">
        <v>1075.4166666666667</v>
      </c>
      <c r="E49" s="36">
        <v>1069.8333333333335</v>
      </c>
      <c r="F49" s="36">
        <v>1061.9166666666667</v>
      </c>
      <c r="G49" s="36">
        <v>1056.3333333333335</v>
      </c>
      <c r="H49" s="36">
        <v>1083.3333333333335</v>
      </c>
      <c r="I49" s="36">
        <v>1088.916666666667</v>
      </c>
      <c r="J49" s="36">
        <v>1096.8333333333335</v>
      </c>
      <c r="K49" s="31">
        <v>1081</v>
      </c>
      <c r="L49" s="31">
        <v>1067.5</v>
      </c>
      <c r="M49" s="31">
        <v>9.5037800000000008</v>
      </c>
      <c r="N49" s="1"/>
      <c r="O49" s="1"/>
    </row>
    <row r="50" spans="1:15" ht="12.75" customHeight="1">
      <c r="A50" s="51">
        <v>41</v>
      </c>
      <c r="B50" s="53" t="s">
        <v>80</v>
      </c>
      <c r="C50" s="31">
        <v>970.85</v>
      </c>
      <c r="D50" s="36">
        <v>969.4</v>
      </c>
      <c r="E50" s="36">
        <v>962.44999999999993</v>
      </c>
      <c r="F50" s="36">
        <v>954.05</v>
      </c>
      <c r="G50" s="36">
        <v>947.09999999999991</v>
      </c>
      <c r="H50" s="36">
        <v>977.8</v>
      </c>
      <c r="I50" s="36">
        <v>984.75</v>
      </c>
      <c r="J50" s="36">
        <v>993.15</v>
      </c>
      <c r="K50" s="31">
        <v>976.35</v>
      </c>
      <c r="L50" s="31">
        <v>961</v>
      </c>
      <c r="M50" s="31">
        <v>57.046439999999997</v>
      </c>
      <c r="N50" s="1"/>
      <c r="O50" s="1"/>
    </row>
    <row r="51" spans="1:15" ht="12.75" customHeight="1">
      <c r="A51" s="51">
        <v>42</v>
      </c>
      <c r="B51" s="53" t="s">
        <v>81</v>
      </c>
      <c r="C51" s="31">
        <v>139.6</v>
      </c>
      <c r="D51" s="36">
        <v>139.11666666666665</v>
      </c>
      <c r="E51" s="36">
        <v>136.68333333333328</v>
      </c>
      <c r="F51" s="36">
        <v>133.76666666666662</v>
      </c>
      <c r="G51" s="36">
        <v>131.33333333333326</v>
      </c>
      <c r="H51" s="36">
        <v>142.0333333333333</v>
      </c>
      <c r="I51" s="36">
        <v>144.46666666666664</v>
      </c>
      <c r="J51" s="36">
        <v>147.38333333333333</v>
      </c>
      <c r="K51" s="31">
        <v>141.55000000000001</v>
      </c>
      <c r="L51" s="31">
        <v>136.19999999999999</v>
      </c>
      <c r="M51" s="31">
        <v>196.89241000000001</v>
      </c>
      <c r="N51" s="1"/>
      <c r="O51" s="1"/>
    </row>
    <row r="52" spans="1:15" ht="12.75" customHeight="1">
      <c r="A52" s="51">
        <v>43</v>
      </c>
      <c r="B52" s="53" t="s">
        <v>82</v>
      </c>
      <c r="C52" s="31">
        <v>233.7</v>
      </c>
      <c r="D52" s="36">
        <v>234.46666666666667</v>
      </c>
      <c r="E52" s="36">
        <v>232.13333333333333</v>
      </c>
      <c r="F52" s="36">
        <v>230.56666666666666</v>
      </c>
      <c r="G52" s="36">
        <v>228.23333333333332</v>
      </c>
      <c r="H52" s="36">
        <v>236.03333333333333</v>
      </c>
      <c r="I52" s="36">
        <v>238.36666666666665</v>
      </c>
      <c r="J52" s="36">
        <v>239.93333333333334</v>
      </c>
      <c r="K52" s="31">
        <v>236.8</v>
      </c>
      <c r="L52" s="31">
        <v>232.9</v>
      </c>
      <c r="M52" s="31">
        <v>16.97203</v>
      </c>
      <c r="N52" s="1"/>
      <c r="O52" s="1"/>
    </row>
    <row r="53" spans="1:15" ht="12.75" customHeight="1">
      <c r="A53" s="51">
        <v>44</v>
      </c>
      <c r="B53" s="53" t="s">
        <v>83</v>
      </c>
      <c r="C53" s="31">
        <v>20718.150000000001</v>
      </c>
      <c r="D53" s="36">
        <v>20710.266666666666</v>
      </c>
      <c r="E53" s="36">
        <v>20587.933333333334</v>
      </c>
      <c r="F53" s="36">
        <v>20457.716666666667</v>
      </c>
      <c r="G53" s="36">
        <v>20335.383333333335</v>
      </c>
      <c r="H53" s="36">
        <v>20840.483333333334</v>
      </c>
      <c r="I53" s="36">
        <v>20962.816666666669</v>
      </c>
      <c r="J53" s="36">
        <v>21093.033333333333</v>
      </c>
      <c r="K53" s="31">
        <v>20832.599999999999</v>
      </c>
      <c r="L53" s="31">
        <v>20580.05</v>
      </c>
      <c r="M53" s="31">
        <v>0.19084999999999999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388</v>
      </c>
      <c r="D54" s="36">
        <v>389.26666666666671</v>
      </c>
      <c r="E54" s="36">
        <v>385.33333333333343</v>
      </c>
      <c r="F54" s="36">
        <v>382.66666666666674</v>
      </c>
      <c r="G54" s="36">
        <v>378.73333333333346</v>
      </c>
      <c r="H54" s="36">
        <v>391.93333333333339</v>
      </c>
      <c r="I54" s="36">
        <v>395.86666666666667</v>
      </c>
      <c r="J54" s="36">
        <v>398.53333333333336</v>
      </c>
      <c r="K54" s="31">
        <v>393.2</v>
      </c>
      <c r="L54" s="31">
        <v>386.6</v>
      </c>
      <c r="M54" s="31">
        <v>22.38607</v>
      </c>
      <c r="N54" s="1"/>
      <c r="O54" s="1"/>
    </row>
    <row r="55" spans="1:15" ht="12.75" customHeight="1">
      <c r="A55" s="51">
        <v>46</v>
      </c>
      <c r="B55" s="53" t="s">
        <v>86</v>
      </c>
      <c r="C55" s="31">
        <v>4699.75</v>
      </c>
      <c r="D55" s="36">
        <v>4698.25</v>
      </c>
      <c r="E55" s="36">
        <v>4666.5</v>
      </c>
      <c r="F55" s="36">
        <v>4633.25</v>
      </c>
      <c r="G55" s="36">
        <v>4601.5</v>
      </c>
      <c r="H55" s="36">
        <v>4731.5</v>
      </c>
      <c r="I55" s="36">
        <v>4763.25</v>
      </c>
      <c r="J55" s="36">
        <v>4796.5</v>
      </c>
      <c r="K55" s="31">
        <v>4730</v>
      </c>
      <c r="L55" s="31">
        <v>4665</v>
      </c>
      <c r="M55" s="31">
        <v>1.2960199999999999</v>
      </c>
      <c r="N55" s="1"/>
      <c r="O55" s="1"/>
    </row>
    <row r="56" spans="1:15" ht="12.75" customHeight="1">
      <c r="A56" s="51">
        <v>47</v>
      </c>
      <c r="B56" s="53" t="s">
        <v>89</v>
      </c>
      <c r="C56" s="31">
        <v>397.2</v>
      </c>
      <c r="D56" s="36">
        <v>398.05</v>
      </c>
      <c r="E56" s="36">
        <v>393.25</v>
      </c>
      <c r="F56" s="36">
        <v>389.3</v>
      </c>
      <c r="G56" s="36">
        <v>384.5</v>
      </c>
      <c r="H56" s="36">
        <v>402</v>
      </c>
      <c r="I56" s="36">
        <v>406.80000000000007</v>
      </c>
      <c r="J56" s="36">
        <v>410.75</v>
      </c>
      <c r="K56" s="31">
        <v>402.85</v>
      </c>
      <c r="L56" s="31">
        <v>394.1</v>
      </c>
      <c r="M56" s="31">
        <v>39.703919999999997</v>
      </c>
      <c r="N56" s="1"/>
      <c r="O56" s="1"/>
    </row>
    <row r="57" spans="1:15" ht="12.75" customHeight="1">
      <c r="A57" s="51">
        <v>48</v>
      </c>
      <c r="B57" s="53" t="s">
        <v>348</v>
      </c>
      <c r="C57" s="31">
        <v>391.15</v>
      </c>
      <c r="D57" s="36">
        <v>392.01666666666671</v>
      </c>
      <c r="E57" s="36">
        <v>388.23333333333341</v>
      </c>
      <c r="F57" s="36">
        <v>385.31666666666672</v>
      </c>
      <c r="G57" s="36">
        <v>381.53333333333342</v>
      </c>
      <c r="H57" s="36">
        <v>394.93333333333339</v>
      </c>
      <c r="I57" s="36">
        <v>398.7166666666667</v>
      </c>
      <c r="J57" s="36">
        <v>401.63333333333338</v>
      </c>
      <c r="K57" s="31">
        <v>395.8</v>
      </c>
      <c r="L57" s="31">
        <v>389.1</v>
      </c>
      <c r="M57" s="31">
        <v>9.4815699999999996</v>
      </c>
      <c r="N57" s="1"/>
      <c r="O57" s="1"/>
    </row>
    <row r="58" spans="1:15" ht="12.75" customHeight="1">
      <c r="A58" s="51">
        <v>49</v>
      </c>
      <c r="B58" s="53" t="s">
        <v>92</v>
      </c>
      <c r="C58" s="31">
        <v>1103.8499999999999</v>
      </c>
      <c r="D58" s="36">
        <v>1111.45</v>
      </c>
      <c r="E58" s="36">
        <v>1090</v>
      </c>
      <c r="F58" s="36">
        <v>1076.1499999999999</v>
      </c>
      <c r="G58" s="36">
        <v>1054.6999999999998</v>
      </c>
      <c r="H58" s="36">
        <v>1125.3000000000002</v>
      </c>
      <c r="I58" s="36">
        <v>1146.7500000000005</v>
      </c>
      <c r="J58" s="36">
        <v>1160.6000000000004</v>
      </c>
      <c r="K58" s="31">
        <v>1132.9000000000001</v>
      </c>
      <c r="L58" s="31">
        <v>1097.5999999999999</v>
      </c>
      <c r="M58" s="31">
        <v>31.19172</v>
      </c>
      <c r="N58" s="1"/>
      <c r="O58" s="1"/>
    </row>
    <row r="59" spans="1:15" ht="12.75" customHeight="1">
      <c r="A59" s="51">
        <v>50</v>
      </c>
      <c r="B59" s="53" t="s">
        <v>93</v>
      </c>
      <c r="C59" s="31">
        <v>1253.25</v>
      </c>
      <c r="D59" s="36">
        <v>1250.1333333333334</v>
      </c>
      <c r="E59" s="36">
        <v>1245.2666666666669</v>
      </c>
      <c r="F59" s="36">
        <v>1237.2833333333335</v>
      </c>
      <c r="G59" s="36">
        <v>1232.416666666667</v>
      </c>
      <c r="H59" s="36">
        <v>1258.1166666666668</v>
      </c>
      <c r="I59" s="36">
        <v>1262.9833333333331</v>
      </c>
      <c r="J59" s="36">
        <v>1270.9666666666667</v>
      </c>
      <c r="K59" s="31">
        <v>1255</v>
      </c>
      <c r="L59" s="31">
        <v>1242.1500000000001</v>
      </c>
      <c r="M59" s="31">
        <v>5.9473799999999999</v>
      </c>
      <c r="N59" s="1"/>
      <c r="O59" s="1"/>
    </row>
    <row r="60" spans="1:15" ht="12.75" customHeight="1">
      <c r="A60" s="51">
        <v>51</v>
      </c>
      <c r="B60" s="53" t="s">
        <v>94</v>
      </c>
      <c r="C60" s="31">
        <v>334.2</v>
      </c>
      <c r="D60" s="36">
        <v>333.85</v>
      </c>
      <c r="E60" s="36">
        <v>329.20000000000005</v>
      </c>
      <c r="F60" s="36">
        <v>324.20000000000005</v>
      </c>
      <c r="G60" s="36">
        <v>319.55000000000007</v>
      </c>
      <c r="H60" s="36">
        <v>338.85</v>
      </c>
      <c r="I60" s="36">
        <v>343.5</v>
      </c>
      <c r="J60" s="36">
        <v>348.5</v>
      </c>
      <c r="K60" s="31">
        <v>338.5</v>
      </c>
      <c r="L60" s="31">
        <v>328.85</v>
      </c>
      <c r="M60" s="31">
        <v>151.48068000000001</v>
      </c>
      <c r="N60" s="1"/>
      <c r="O60" s="1"/>
    </row>
    <row r="61" spans="1:15" ht="12.75" customHeight="1">
      <c r="A61" s="51">
        <v>52</v>
      </c>
      <c r="B61" s="53" t="s">
        <v>95</v>
      </c>
      <c r="C61" s="31">
        <v>5625.4</v>
      </c>
      <c r="D61" s="36">
        <v>5675.8</v>
      </c>
      <c r="E61" s="36">
        <v>5562</v>
      </c>
      <c r="F61" s="36">
        <v>5498.5999999999995</v>
      </c>
      <c r="G61" s="36">
        <v>5384.7999999999993</v>
      </c>
      <c r="H61" s="36">
        <v>5739.2000000000007</v>
      </c>
      <c r="I61" s="36">
        <v>5853.0000000000018</v>
      </c>
      <c r="J61" s="36">
        <v>5916.4000000000015</v>
      </c>
      <c r="K61" s="31">
        <v>5789.6</v>
      </c>
      <c r="L61" s="31">
        <v>5612.4</v>
      </c>
      <c r="M61" s="31">
        <v>2.36253</v>
      </c>
      <c r="N61" s="1"/>
      <c r="O61" s="1"/>
    </row>
    <row r="62" spans="1:15" ht="12.75" customHeight="1">
      <c r="A62" s="51">
        <v>53</v>
      </c>
      <c r="B62" s="53" t="s">
        <v>96</v>
      </c>
      <c r="C62" s="31">
        <v>2178.4</v>
      </c>
      <c r="D62" s="36">
        <v>2175.0833333333335</v>
      </c>
      <c r="E62" s="36">
        <v>2165.166666666667</v>
      </c>
      <c r="F62" s="36">
        <v>2151.9333333333334</v>
      </c>
      <c r="G62" s="36">
        <v>2142.0166666666669</v>
      </c>
      <c r="H62" s="36">
        <v>2188.3166666666671</v>
      </c>
      <c r="I62" s="36">
        <v>2198.233333333334</v>
      </c>
      <c r="J62" s="36">
        <v>2211.4666666666672</v>
      </c>
      <c r="K62" s="31">
        <v>2185</v>
      </c>
      <c r="L62" s="31">
        <v>2161.85</v>
      </c>
      <c r="M62" s="31">
        <v>2.9702600000000001</v>
      </c>
      <c r="N62" s="1"/>
      <c r="O62" s="1"/>
    </row>
    <row r="63" spans="1:15" ht="12.75" customHeight="1">
      <c r="A63" s="51">
        <v>54</v>
      </c>
      <c r="B63" s="53" t="s">
        <v>97</v>
      </c>
      <c r="C63" s="31">
        <v>749.35</v>
      </c>
      <c r="D63" s="36">
        <v>754.7166666666667</v>
      </c>
      <c r="E63" s="36">
        <v>742.53333333333342</v>
      </c>
      <c r="F63" s="36">
        <v>735.7166666666667</v>
      </c>
      <c r="G63" s="36">
        <v>723.53333333333342</v>
      </c>
      <c r="H63" s="36">
        <v>761.53333333333342</v>
      </c>
      <c r="I63" s="36">
        <v>773.71666666666681</v>
      </c>
      <c r="J63" s="36">
        <v>780.53333333333342</v>
      </c>
      <c r="K63" s="31">
        <v>766.9</v>
      </c>
      <c r="L63" s="31">
        <v>747.9</v>
      </c>
      <c r="M63" s="31">
        <v>10.063929999999999</v>
      </c>
      <c r="N63" s="1"/>
      <c r="O63" s="1"/>
    </row>
    <row r="64" spans="1:15" ht="12.75" customHeight="1">
      <c r="A64" s="51">
        <v>55</v>
      </c>
      <c r="B64" s="53" t="s">
        <v>98</v>
      </c>
      <c r="C64" s="31">
        <v>1119.55</v>
      </c>
      <c r="D64" s="36">
        <v>1121.3333333333333</v>
      </c>
      <c r="E64" s="36">
        <v>1109.5166666666664</v>
      </c>
      <c r="F64" s="36">
        <v>1099.4833333333331</v>
      </c>
      <c r="G64" s="36">
        <v>1087.6666666666663</v>
      </c>
      <c r="H64" s="36">
        <v>1131.3666666666666</v>
      </c>
      <c r="I64" s="36">
        <v>1143.1833333333336</v>
      </c>
      <c r="J64" s="36">
        <v>1153.2166666666667</v>
      </c>
      <c r="K64" s="31">
        <v>1133.1500000000001</v>
      </c>
      <c r="L64" s="31">
        <v>1111.3</v>
      </c>
      <c r="M64" s="31">
        <v>2.38747</v>
      </c>
      <c r="N64" s="1"/>
      <c r="O64" s="1"/>
    </row>
    <row r="65" spans="1:15" ht="12.75" customHeight="1">
      <c r="A65" s="51">
        <v>56</v>
      </c>
      <c r="B65" s="53" t="s">
        <v>99</v>
      </c>
      <c r="C65" s="31">
        <v>291.3</v>
      </c>
      <c r="D65" s="36">
        <v>290.45</v>
      </c>
      <c r="E65" s="36">
        <v>287.89999999999998</v>
      </c>
      <c r="F65" s="36">
        <v>284.5</v>
      </c>
      <c r="G65" s="36">
        <v>281.95</v>
      </c>
      <c r="H65" s="36">
        <v>293.84999999999997</v>
      </c>
      <c r="I65" s="36">
        <v>296.40000000000003</v>
      </c>
      <c r="J65" s="36">
        <v>299.79999999999995</v>
      </c>
      <c r="K65" s="31">
        <v>293</v>
      </c>
      <c r="L65" s="31">
        <v>287.05</v>
      </c>
      <c r="M65" s="31">
        <v>17.793949999999999</v>
      </c>
      <c r="N65" s="1"/>
      <c r="O65" s="1"/>
    </row>
    <row r="66" spans="1:15" ht="12.75" customHeight="1">
      <c r="A66" s="51">
        <v>57</v>
      </c>
      <c r="B66" s="53" t="s">
        <v>101</v>
      </c>
      <c r="C66" s="31">
        <v>1871.3</v>
      </c>
      <c r="D66" s="36">
        <v>1874.2833333333335</v>
      </c>
      <c r="E66" s="36">
        <v>1857.3166666666671</v>
      </c>
      <c r="F66" s="36">
        <v>1843.3333333333335</v>
      </c>
      <c r="G66" s="36">
        <v>1826.366666666667</v>
      </c>
      <c r="H66" s="36">
        <v>1888.2666666666671</v>
      </c>
      <c r="I66" s="36">
        <v>1905.2333333333338</v>
      </c>
      <c r="J66" s="36">
        <v>1919.2166666666672</v>
      </c>
      <c r="K66" s="31">
        <v>1891.25</v>
      </c>
      <c r="L66" s="31">
        <v>1860.3</v>
      </c>
      <c r="M66" s="31">
        <v>7.1709199999999997</v>
      </c>
      <c r="N66" s="1"/>
      <c r="O66" s="1"/>
    </row>
    <row r="67" spans="1:15" ht="12.75" customHeight="1">
      <c r="A67" s="51">
        <v>58</v>
      </c>
      <c r="B67" s="53" t="s">
        <v>102</v>
      </c>
      <c r="C67" s="31">
        <v>540.85</v>
      </c>
      <c r="D67" s="36">
        <v>541.91666666666663</v>
      </c>
      <c r="E67" s="36">
        <v>538.18333333333328</v>
      </c>
      <c r="F67" s="36">
        <v>535.51666666666665</v>
      </c>
      <c r="G67" s="36">
        <v>531.7833333333333</v>
      </c>
      <c r="H67" s="36">
        <v>544.58333333333326</v>
      </c>
      <c r="I67" s="36">
        <v>548.31666666666661</v>
      </c>
      <c r="J67" s="36">
        <v>550.98333333333323</v>
      </c>
      <c r="K67" s="31">
        <v>545.65</v>
      </c>
      <c r="L67" s="31">
        <v>539.25</v>
      </c>
      <c r="M67" s="31">
        <v>13.798489999999999</v>
      </c>
      <c r="N67" s="1"/>
      <c r="O67" s="1"/>
    </row>
    <row r="68" spans="1:15" ht="12.75" customHeight="1">
      <c r="A68" s="51">
        <v>59</v>
      </c>
      <c r="B68" s="53" t="s">
        <v>103</v>
      </c>
      <c r="C68" s="31">
        <v>2212.4</v>
      </c>
      <c r="D68" s="36">
        <v>2210.9500000000003</v>
      </c>
      <c r="E68" s="36">
        <v>2193.3000000000006</v>
      </c>
      <c r="F68" s="36">
        <v>2174.2000000000003</v>
      </c>
      <c r="G68" s="36">
        <v>2156.5500000000006</v>
      </c>
      <c r="H68" s="36">
        <v>2230.0500000000006</v>
      </c>
      <c r="I68" s="36">
        <v>2247.7000000000003</v>
      </c>
      <c r="J68" s="36">
        <v>2266.8000000000006</v>
      </c>
      <c r="K68" s="31">
        <v>2228.6</v>
      </c>
      <c r="L68" s="31">
        <v>2191.85</v>
      </c>
      <c r="M68" s="31">
        <v>2.7507299999999999</v>
      </c>
      <c r="N68" s="1"/>
      <c r="O68" s="1"/>
    </row>
    <row r="69" spans="1:15" ht="12.75" customHeight="1">
      <c r="A69" s="51">
        <v>60</v>
      </c>
      <c r="B69" s="53" t="s">
        <v>104</v>
      </c>
      <c r="C69" s="31">
        <v>2125.1</v>
      </c>
      <c r="D69" s="36">
        <v>2134.75</v>
      </c>
      <c r="E69" s="36">
        <v>2105.35</v>
      </c>
      <c r="F69" s="36">
        <v>2085.6</v>
      </c>
      <c r="G69" s="36">
        <v>2056.1999999999998</v>
      </c>
      <c r="H69" s="36">
        <v>2154.5</v>
      </c>
      <c r="I69" s="36">
        <v>2183.8999999999996</v>
      </c>
      <c r="J69" s="36">
        <v>2203.65</v>
      </c>
      <c r="K69" s="31">
        <v>2164.15</v>
      </c>
      <c r="L69" s="31">
        <v>2115</v>
      </c>
      <c r="M69" s="31">
        <v>1.67899</v>
      </c>
      <c r="N69" s="1"/>
      <c r="O69" s="1"/>
    </row>
    <row r="70" spans="1:15" ht="12.75" customHeight="1">
      <c r="A70" s="51">
        <v>61</v>
      </c>
      <c r="B70" s="53" t="s">
        <v>273</v>
      </c>
      <c r="C70" s="31">
        <v>399.7</v>
      </c>
      <c r="D70" s="36">
        <v>398.7166666666667</v>
      </c>
      <c r="E70" s="36">
        <v>396.73333333333341</v>
      </c>
      <c r="F70" s="36">
        <v>393.76666666666671</v>
      </c>
      <c r="G70" s="36">
        <v>391.78333333333342</v>
      </c>
      <c r="H70" s="36">
        <v>401.68333333333339</v>
      </c>
      <c r="I70" s="36">
        <v>403.66666666666674</v>
      </c>
      <c r="J70" s="36">
        <v>406.63333333333338</v>
      </c>
      <c r="K70" s="31">
        <v>400.7</v>
      </c>
      <c r="L70" s="31">
        <v>395.75</v>
      </c>
      <c r="M70" s="31">
        <v>9.5950299999999995</v>
      </c>
      <c r="N70" s="1"/>
      <c r="O70" s="1"/>
    </row>
    <row r="71" spans="1:15" ht="12.75" customHeight="1">
      <c r="A71" s="51">
        <v>62</v>
      </c>
      <c r="B71" s="53" t="s">
        <v>370</v>
      </c>
      <c r="C71" s="31">
        <v>185.3</v>
      </c>
      <c r="D71" s="36">
        <v>185.26666666666665</v>
      </c>
      <c r="E71" s="36">
        <v>182.83333333333331</v>
      </c>
      <c r="F71" s="36">
        <v>180.36666666666667</v>
      </c>
      <c r="G71" s="36">
        <v>177.93333333333334</v>
      </c>
      <c r="H71" s="36">
        <v>187.73333333333329</v>
      </c>
      <c r="I71" s="36">
        <v>190.16666666666663</v>
      </c>
      <c r="J71" s="36">
        <v>192.63333333333327</v>
      </c>
      <c r="K71" s="31">
        <v>187.7</v>
      </c>
      <c r="L71" s="31">
        <v>182.8</v>
      </c>
      <c r="M71" s="31">
        <v>15.82869</v>
      </c>
      <c r="N71" s="1"/>
      <c r="O71" s="1"/>
    </row>
    <row r="72" spans="1:15" ht="12.75" customHeight="1">
      <c r="A72" s="51">
        <v>63</v>
      </c>
      <c r="B72" s="53" t="s">
        <v>106</v>
      </c>
      <c r="C72" s="31">
        <v>3721.6</v>
      </c>
      <c r="D72" s="36">
        <v>3703.2999999999997</v>
      </c>
      <c r="E72" s="36">
        <v>3672.2999999999993</v>
      </c>
      <c r="F72" s="36">
        <v>3622.9999999999995</v>
      </c>
      <c r="G72" s="36">
        <v>3591.9999999999991</v>
      </c>
      <c r="H72" s="36">
        <v>3752.5999999999995</v>
      </c>
      <c r="I72" s="36">
        <v>3783.6000000000004</v>
      </c>
      <c r="J72" s="36">
        <v>3832.8999999999996</v>
      </c>
      <c r="K72" s="31">
        <v>3734.3</v>
      </c>
      <c r="L72" s="31">
        <v>3654</v>
      </c>
      <c r="M72" s="31">
        <v>3.8872900000000001</v>
      </c>
      <c r="N72" s="1"/>
      <c r="O72" s="1"/>
    </row>
    <row r="73" spans="1:15" ht="12.75" customHeight="1">
      <c r="A73" s="51">
        <v>64</v>
      </c>
      <c r="B73" s="53" t="s">
        <v>107</v>
      </c>
      <c r="C73" s="31">
        <v>5461.5</v>
      </c>
      <c r="D73" s="36">
        <v>5478.0666666666657</v>
      </c>
      <c r="E73" s="36">
        <v>5427.3333333333312</v>
      </c>
      <c r="F73" s="36">
        <v>5393.1666666666652</v>
      </c>
      <c r="G73" s="36">
        <v>5342.4333333333307</v>
      </c>
      <c r="H73" s="36">
        <v>5512.2333333333318</v>
      </c>
      <c r="I73" s="36">
        <v>5562.9666666666653</v>
      </c>
      <c r="J73" s="36">
        <v>5597.1333333333323</v>
      </c>
      <c r="K73" s="31">
        <v>5528.8</v>
      </c>
      <c r="L73" s="31">
        <v>5443.9</v>
      </c>
      <c r="M73" s="31">
        <v>2.09091</v>
      </c>
      <c r="N73" s="1"/>
      <c r="O73" s="1"/>
    </row>
    <row r="74" spans="1:15" ht="12.75" customHeight="1">
      <c r="A74" s="51">
        <v>65</v>
      </c>
      <c r="B74" s="53" t="s">
        <v>109</v>
      </c>
      <c r="C74" s="31">
        <v>634.45000000000005</v>
      </c>
      <c r="D74" s="36">
        <v>634.25</v>
      </c>
      <c r="E74" s="36">
        <v>627.29999999999995</v>
      </c>
      <c r="F74" s="36">
        <v>620.15</v>
      </c>
      <c r="G74" s="36">
        <v>613.19999999999993</v>
      </c>
      <c r="H74" s="36">
        <v>641.4</v>
      </c>
      <c r="I74" s="36">
        <v>648.35</v>
      </c>
      <c r="J74" s="36">
        <v>655.5</v>
      </c>
      <c r="K74" s="31">
        <v>641.20000000000005</v>
      </c>
      <c r="L74" s="31">
        <v>627.1</v>
      </c>
      <c r="M74" s="31">
        <v>60.524650000000001</v>
      </c>
      <c r="N74" s="1"/>
      <c r="O74" s="1"/>
    </row>
    <row r="75" spans="1:15" ht="12.75" customHeight="1">
      <c r="A75" s="51">
        <v>66</v>
      </c>
      <c r="B75" s="53" t="s">
        <v>269</v>
      </c>
      <c r="C75" s="31">
        <v>3814.95</v>
      </c>
      <c r="D75" s="36">
        <v>3817.65</v>
      </c>
      <c r="E75" s="36">
        <v>3793.3</v>
      </c>
      <c r="F75" s="36">
        <v>3771.65</v>
      </c>
      <c r="G75" s="36">
        <v>3747.3</v>
      </c>
      <c r="H75" s="36">
        <v>3839.3</v>
      </c>
      <c r="I75" s="36">
        <v>3863.6499999999996</v>
      </c>
      <c r="J75" s="36">
        <v>3885.3</v>
      </c>
      <c r="K75" s="31">
        <v>3842</v>
      </c>
      <c r="L75" s="31">
        <v>3796</v>
      </c>
      <c r="M75" s="31">
        <v>1.9605999999999999</v>
      </c>
      <c r="N75" s="1"/>
      <c r="O75" s="1"/>
    </row>
    <row r="76" spans="1:15" ht="12.75" customHeight="1">
      <c r="A76" s="51">
        <v>67</v>
      </c>
      <c r="B76" s="53" t="s">
        <v>110</v>
      </c>
      <c r="C76" s="31">
        <v>5646.45</v>
      </c>
      <c r="D76" s="36">
        <v>5643.6333333333341</v>
      </c>
      <c r="E76" s="36">
        <v>5608.3166666666684</v>
      </c>
      <c r="F76" s="36">
        <v>5570.1833333333343</v>
      </c>
      <c r="G76" s="36">
        <v>5534.8666666666686</v>
      </c>
      <c r="H76" s="36">
        <v>5681.7666666666682</v>
      </c>
      <c r="I76" s="36">
        <v>5717.0833333333339</v>
      </c>
      <c r="J76" s="36">
        <v>5755.2166666666681</v>
      </c>
      <c r="K76" s="31">
        <v>5678.95</v>
      </c>
      <c r="L76" s="31">
        <v>5605.5</v>
      </c>
      <c r="M76" s="31">
        <v>3.8069299999999999</v>
      </c>
      <c r="N76" s="1"/>
      <c r="O76" s="1"/>
    </row>
    <row r="77" spans="1:15" ht="12.75" customHeight="1">
      <c r="A77" s="51">
        <v>68</v>
      </c>
      <c r="B77" s="53" t="s">
        <v>111</v>
      </c>
      <c r="C77" s="31">
        <v>3844.2</v>
      </c>
      <c r="D77" s="36">
        <v>3845.2833333333328</v>
      </c>
      <c r="E77" s="36">
        <v>3824.9666666666658</v>
      </c>
      <c r="F77" s="36">
        <v>3805.7333333333331</v>
      </c>
      <c r="G77" s="36">
        <v>3785.4166666666661</v>
      </c>
      <c r="H77" s="36">
        <v>3864.5166666666655</v>
      </c>
      <c r="I77" s="36">
        <v>3884.833333333333</v>
      </c>
      <c r="J77" s="36">
        <v>3904.0666666666652</v>
      </c>
      <c r="K77" s="31">
        <v>3865.6</v>
      </c>
      <c r="L77" s="31">
        <v>3826.05</v>
      </c>
      <c r="M77" s="31">
        <v>2.6047500000000001</v>
      </c>
      <c r="N77" s="1"/>
      <c r="O77" s="1"/>
    </row>
    <row r="78" spans="1:15" ht="12.75" customHeight="1">
      <c r="A78" s="51">
        <v>69</v>
      </c>
      <c r="B78" s="53" t="s">
        <v>112</v>
      </c>
      <c r="C78" s="31">
        <v>3261.6</v>
      </c>
      <c r="D78" s="36">
        <v>3248.25</v>
      </c>
      <c r="E78" s="36">
        <v>3203.35</v>
      </c>
      <c r="F78" s="36">
        <v>3145.1</v>
      </c>
      <c r="G78" s="36">
        <v>3100.2</v>
      </c>
      <c r="H78" s="36">
        <v>3306.5</v>
      </c>
      <c r="I78" s="36">
        <v>3351.3999999999996</v>
      </c>
      <c r="J78" s="36">
        <v>3409.65</v>
      </c>
      <c r="K78" s="31">
        <v>3293.15</v>
      </c>
      <c r="L78" s="31">
        <v>3190</v>
      </c>
      <c r="M78" s="31">
        <v>4.0611300000000004</v>
      </c>
      <c r="N78" s="1"/>
      <c r="O78" s="1"/>
    </row>
    <row r="79" spans="1:15" ht="12.75" customHeight="1">
      <c r="A79" s="51">
        <v>70</v>
      </c>
      <c r="B79" s="53" t="s">
        <v>114</v>
      </c>
      <c r="C79" s="31">
        <v>146.69999999999999</v>
      </c>
      <c r="D79" s="36">
        <v>147.13333333333333</v>
      </c>
      <c r="E79" s="36">
        <v>146.06666666666666</v>
      </c>
      <c r="F79" s="36">
        <v>145.43333333333334</v>
      </c>
      <c r="G79" s="36">
        <v>144.36666666666667</v>
      </c>
      <c r="H79" s="36">
        <v>147.76666666666665</v>
      </c>
      <c r="I79" s="36">
        <v>148.83333333333331</v>
      </c>
      <c r="J79" s="36">
        <v>149.46666666666664</v>
      </c>
      <c r="K79" s="31">
        <v>148.19999999999999</v>
      </c>
      <c r="L79" s="31">
        <v>146.5</v>
      </c>
      <c r="M79" s="31">
        <v>77.489720000000005</v>
      </c>
      <c r="N79" s="1"/>
      <c r="O79" s="1"/>
    </row>
    <row r="80" spans="1:15" ht="12.75" customHeight="1">
      <c r="A80" s="51">
        <v>71</v>
      </c>
      <c r="B80" s="53" t="s">
        <v>401</v>
      </c>
      <c r="C80" s="31">
        <v>2782.05</v>
      </c>
      <c r="D80" s="36">
        <v>2777.2166666666667</v>
      </c>
      <c r="E80" s="36">
        <v>2754.4333333333334</v>
      </c>
      <c r="F80" s="36">
        <v>2726.8166666666666</v>
      </c>
      <c r="G80" s="36">
        <v>2704.0333333333333</v>
      </c>
      <c r="H80" s="36">
        <v>2804.8333333333335</v>
      </c>
      <c r="I80" s="36">
        <v>2827.6166666666672</v>
      </c>
      <c r="J80" s="36">
        <v>2855.2333333333336</v>
      </c>
      <c r="K80" s="31">
        <v>2800</v>
      </c>
      <c r="L80" s="31">
        <v>2749.6</v>
      </c>
      <c r="M80" s="31">
        <v>0.99443000000000004</v>
      </c>
      <c r="N80" s="1"/>
      <c r="O80" s="1"/>
    </row>
    <row r="81" spans="1:15" ht="12.75" customHeight="1">
      <c r="A81" s="51">
        <v>72</v>
      </c>
      <c r="B81" s="53" t="s">
        <v>276</v>
      </c>
      <c r="C81" s="31">
        <v>372.4</v>
      </c>
      <c r="D81" s="36">
        <v>368.54999999999995</v>
      </c>
      <c r="E81" s="36">
        <v>362.89999999999992</v>
      </c>
      <c r="F81" s="36">
        <v>353.4</v>
      </c>
      <c r="G81" s="36">
        <v>347.74999999999994</v>
      </c>
      <c r="H81" s="36">
        <v>378.0499999999999</v>
      </c>
      <c r="I81" s="36">
        <v>383.7</v>
      </c>
      <c r="J81" s="36">
        <v>393.19999999999987</v>
      </c>
      <c r="K81" s="31">
        <v>374.2</v>
      </c>
      <c r="L81" s="31">
        <v>359.05</v>
      </c>
      <c r="M81" s="31">
        <v>42.896189999999997</v>
      </c>
      <c r="N81" s="1"/>
      <c r="O81" s="1"/>
    </row>
    <row r="82" spans="1:15" ht="12.75" customHeight="1">
      <c r="A82" s="51">
        <v>73</v>
      </c>
      <c r="B82" s="53" t="s">
        <v>115</v>
      </c>
      <c r="C82" s="31">
        <v>124.95</v>
      </c>
      <c r="D82" s="36">
        <v>124.83333333333333</v>
      </c>
      <c r="E82" s="36">
        <v>124.26666666666665</v>
      </c>
      <c r="F82" s="36">
        <v>123.58333333333333</v>
      </c>
      <c r="G82" s="36">
        <v>123.01666666666665</v>
      </c>
      <c r="H82" s="36">
        <v>125.51666666666665</v>
      </c>
      <c r="I82" s="36">
        <v>126.08333333333334</v>
      </c>
      <c r="J82" s="36">
        <v>126.76666666666665</v>
      </c>
      <c r="K82" s="31">
        <v>125.4</v>
      </c>
      <c r="L82" s="31">
        <v>124.15</v>
      </c>
      <c r="M82" s="31">
        <v>52.895510000000002</v>
      </c>
      <c r="N82" s="1"/>
      <c r="O82" s="1"/>
    </row>
    <row r="83" spans="1:15" ht="12.75" customHeight="1">
      <c r="A83" s="51">
        <v>74</v>
      </c>
      <c r="B83" s="53" t="s">
        <v>277</v>
      </c>
      <c r="C83" s="31">
        <v>1653.3</v>
      </c>
      <c r="D83" s="36">
        <v>1656.4833333333336</v>
      </c>
      <c r="E83" s="36">
        <v>1631.9666666666672</v>
      </c>
      <c r="F83" s="36">
        <v>1610.6333333333337</v>
      </c>
      <c r="G83" s="36">
        <v>1586.1166666666672</v>
      </c>
      <c r="H83" s="36">
        <v>1677.8166666666671</v>
      </c>
      <c r="I83" s="36">
        <v>1702.3333333333335</v>
      </c>
      <c r="J83" s="36">
        <v>1723.666666666667</v>
      </c>
      <c r="K83" s="31">
        <v>1681</v>
      </c>
      <c r="L83" s="31">
        <v>1635.15</v>
      </c>
      <c r="M83" s="31">
        <v>6.0405300000000004</v>
      </c>
      <c r="N83" s="1"/>
      <c r="O83" s="1"/>
    </row>
    <row r="84" spans="1:15" ht="12.75" customHeight="1">
      <c r="A84" s="51">
        <v>75</v>
      </c>
      <c r="B84" s="53" t="s">
        <v>120</v>
      </c>
      <c r="C84" s="31">
        <v>1000.45</v>
      </c>
      <c r="D84" s="36">
        <v>999.4</v>
      </c>
      <c r="E84" s="36">
        <v>994.5</v>
      </c>
      <c r="F84" s="36">
        <v>988.55000000000007</v>
      </c>
      <c r="G84" s="36">
        <v>983.65000000000009</v>
      </c>
      <c r="H84" s="36">
        <v>1005.3499999999999</v>
      </c>
      <c r="I84" s="36">
        <v>1010.2499999999998</v>
      </c>
      <c r="J84" s="36">
        <v>1016.1999999999998</v>
      </c>
      <c r="K84" s="31">
        <v>1004.3</v>
      </c>
      <c r="L84" s="31">
        <v>993.45</v>
      </c>
      <c r="M84" s="31">
        <v>4.2719800000000001</v>
      </c>
      <c r="N84" s="1"/>
      <c r="O84" s="1"/>
    </row>
    <row r="85" spans="1:15" ht="12.75" customHeight="1">
      <c r="A85" s="51">
        <v>76</v>
      </c>
      <c r="B85" s="53" t="s">
        <v>121</v>
      </c>
      <c r="C85" s="31">
        <v>1890.85</v>
      </c>
      <c r="D85" s="36">
        <v>1888.4666666666665</v>
      </c>
      <c r="E85" s="36">
        <v>1862.383333333333</v>
      </c>
      <c r="F85" s="36">
        <v>1833.9166666666665</v>
      </c>
      <c r="G85" s="36">
        <v>1807.833333333333</v>
      </c>
      <c r="H85" s="36">
        <v>1916.9333333333329</v>
      </c>
      <c r="I85" s="36">
        <v>1943.0166666666664</v>
      </c>
      <c r="J85" s="36">
        <v>1971.4833333333329</v>
      </c>
      <c r="K85" s="31">
        <v>1914.55</v>
      </c>
      <c r="L85" s="31">
        <v>1860</v>
      </c>
      <c r="M85" s="31">
        <v>10.21898</v>
      </c>
      <c r="N85" s="1"/>
      <c r="O85" s="1"/>
    </row>
    <row r="86" spans="1:15" ht="12.75" customHeight="1">
      <c r="A86" s="51">
        <v>77</v>
      </c>
      <c r="B86" s="53" t="s">
        <v>123</v>
      </c>
      <c r="C86" s="31">
        <v>1977.45</v>
      </c>
      <c r="D86" s="36">
        <v>1978.1499999999999</v>
      </c>
      <c r="E86" s="36">
        <v>1968.2999999999997</v>
      </c>
      <c r="F86" s="36">
        <v>1959.1499999999999</v>
      </c>
      <c r="G86" s="36">
        <v>1949.2999999999997</v>
      </c>
      <c r="H86" s="36">
        <v>1987.2999999999997</v>
      </c>
      <c r="I86" s="36">
        <v>1997.1499999999996</v>
      </c>
      <c r="J86" s="36">
        <v>2006.2999999999997</v>
      </c>
      <c r="K86" s="31">
        <v>1988</v>
      </c>
      <c r="L86" s="31">
        <v>1969</v>
      </c>
      <c r="M86" s="31">
        <v>3.16716</v>
      </c>
      <c r="N86" s="1"/>
      <c r="O86" s="1"/>
    </row>
    <row r="87" spans="1:15" ht="12.75" customHeight="1">
      <c r="A87" s="51">
        <v>78</v>
      </c>
      <c r="B87" s="53" t="s">
        <v>124</v>
      </c>
      <c r="C87" s="31">
        <v>427.15</v>
      </c>
      <c r="D87" s="36">
        <v>426.95</v>
      </c>
      <c r="E87" s="36">
        <v>424.4</v>
      </c>
      <c r="F87" s="36">
        <v>421.65</v>
      </c>
      <c r="G87" s="36">
        <v>419.09999999999997</v>
      </c>
      <c r="H87" s="36">
        <v>429.7</v>
      </c>
      <c r="I87" s="36">
        <v>432.25000000000006</v>
      </c>
      <c r="J87" s="36">
        <v>435</v>
      </c>
      <c r="K87" s="31">
        <v>429.5</v>
      </c>
      <c r="L87" s="31">
        <v>424.2</v>
      </c>
      <c r="M87" s="31">
        <v>7.9118500000000003</v>
      </c>
      <c r="N87" s="1"/>
      <c r="O87" s="1"/>
    </row>
    <row r="88" spans="1:15" ht="12.75" customHeight="1">
      <c r="A88" s="51">
        <v>79</v>
      </c>
      <c r="B88" s="53" t="s">
        <v>125</v>
      </c>
      <c r="C88" s="31">
        <v>2144.3000000000002</v>
      </c>
      <c r="D88" s="36">
        <v>2147.0833333333335</v>
      </c>
      <c r="E88" s="36">
        <v>2132.2166666666672</v>
      </c>
      <c r="F88" s="36">
        <v>2120.1333333333337</v>
      </c>
      <c r="G88" s="36">
        <v>2105.2666666666673</v>
      </c>
      <c r="H88" s="36">
        <v>2159.166666666667</v>
      </c>
      <c r="I88" s="36">
        <v>2174.0333333333328</v>
      </c>
      <c r="J88" s="36">
        <v>2186.1166666666668</v>
      </c>
      <c r="K88" s="31">
        <v>2161.9499999999998</v>
      </c>
      <c r="L88" s="31">
        <v>2135</v>
      </c>
      <c r="M88" s="31">
        <v>8.3272499999999994</v>
      </c>
      <c r="N88" s="1"/>
      <c r="O88" s="1"/>
    </row>
    <row r="89" spans="1:15" ht="12.75" customHeight="1">
      <c r="A89" s="51">
        <v>80</v>
      </c>
      <c r="B89" s="53" t="s">
        <v>126</v>
      </c>
      <c r="C89" s="31">
        <v>1298.9000000000001</v>
      </c>
      <c r="D89" s="36">
        <v>1294.0666666666666</v>
      </c>
      <c r="E89" s="36">
        <v>1280.5833333333333</v>
      </c>
      <c r="F89" s="36">
        <v>1262.2666666666667</v>
      </c>
      <c r="G89" s="36">
        <v>1248.7833333333333</v>
      </c>
      <c r="H89" s="36">
        <v>1312.3833333333332</v>
      </c>
      <c r="I89" s="36">
        <v>1325.8666666666668</v>
      </c>
      <c r="J89" s="36">
        <v>1344.1833333333332</v>
      </c>
      <c r="K89" s="31">
        <v>1307.55</v>
      </c>
      <c r="L89" s="31">
        <v>1275.75</v>
      </c>
      <c r="M89" s="31">
        <v>9.1934400000000007</v>
      </c>
      <c r="N89" s="1"/>
      <c r="O89" s="1"/>
    </row>
    <row r="90" spans="1:15" ht="12.75" customHeight="1">
      <c r="A90" s="51">
        <v>81</v>
      </c>
      <c r="B90" s="53" t="s">
        <v>127</v>
      </c>
      <c r="C90" s="31">
        <v>1326.6</v>
      </c>
      <c r="D90" s="36">
        <v>1328.1333333333332</v>
      </c>
      <c r="E90" s="36">
        <v>1320.2666666666664</v>
      </c>
      <c r="F90" s="36">
        <v>1313.9333333333332</v>
      </c>
      <c r="G90" s="36">
        <v>1306.0666666666664</v>
      </c>
      <c r="H90" s="36">
        <v>1334.4666666666665</v>
      </c>
      <c r="I90" s="36">
        <v>1342.3333333333333</v>
      </c>
      <c r="J90" s="36">
        <v>1348.6666666666665</v>
      </c>
      <c r="K90" s="31">
        <v>1336</v>
      </c>
      <c r="L90" s="31">
        <v>1321.8</v>
      </c>
      <c r="M90" s="31">
        <v>15.14256</v>
      </c>
      <c r="N90" s="1"/>
      <c r="O90" s="1"/>
    </row>
    <row r="91" spans="1:15" ht="12.75" customHeight="1">
      <c r="A91" s="51">
        <v>82</v>
      </c>
      <c r="B91" s="53" t="s">
        <v>128</v>
      </c>
      <c r="C91" s="31">
        <v>2878.7</v>
      </c>
      <c r="D91" s="36">
        <v>2889.3666666666668</v>
      </c>
      <c r="E91" s="36">
        <v>2860.7333333333336</v>
      </c>
      <c r="F91" s="36">
        <v>2842.7666666666669</v>
      </c>
      <c r="G91" s="36">
        <v>2814.1333333333337</v>
      </c>
      <c r="H91" s="36">
        <v>2907.3333333333335</v>
      </c>
      <c r="I91" s="36">
        <v>2935.9666666666667</v>
      </c>
      <c r="J91" s="36">
        <v>2953.9333333333334</v>
      </c>
      <c r="K91" s="31">
        <v>2918</v>
      </c>
      <c r="L91" s="31">
        <v>2871.4</v>
      </c>
      <c r="M91" s="31">
        <v>4.4289199999999997</v>
      </c>
      <c r="N91" s="1"/>
      <c r="O91" s="1"/>
    </row>
    <row r="92" spans="1:15" ht="12.75" customHeight="1">
      <c r="A92" s="51">
        <v>83</v>
      </c>
      <c r="B92" s="53" t="s">
        <v>129</v>
      </c>
      <c r="C92" s="31">
        <v>1517.95</v>
      </c>
      <c r="D92" s="36">
        <v>1517.3499999999997</v>
      </c>
      <c r="E92" s="36">
        <v>1512.6999999999994</v>
      </c>
      <c r="F92" s="36">
        <v>1507.4499999999996</v>
      </c>
      <c r="G92" s="36">
        <v>1502.7999999999993</v>
      </c>
      <c r="H92" s="36">
        <v>1522.5999999999995</v>
      </c>
      <c r="I92" s="36">
        <v>1527.2499999999995</v>
      </c>
      <c r="J92" s="36">
        <v>1532.4999999999995</v>
      </c>
      <c r="K92" s="31">
        <v>1522</v>
      </c>
      <c r="L92" s="31">
        <v>1512.1</v>
      </c>
      <c r="M92" s="31">
        <v>124.79986</v>
      </c>
      <c r="N92" s="1"/>
      <c r="O92" s="1"/>
    </row>
    <row r="93" spans="1:15" ht="12.75" customHeight="1">
      <c r="A93" s="51">
        <v>84</v>
      </c>
      <c r="B93" s="53" t="s">
        <v>130</v>
      </c>
      <c r="C93" s="31">
        <v>667.9</v>
      </c>
      <c r="D93" s="36">
        <v>664.73333333333323</v>
      </c>
      <c r="E93" s="36">
        <v>657.41666666666652</v>
      </c>
      <c r="F93" s="36">
        <v>646.93333333333328</v>
      </c>
      <c r="G93" s="36">
        <v>639.61666666666656</v>
      </c>
      <c r="H93" s="36">
        <v>675.21666666666647</v>
      </c>
      <c r="I93" s="36">
        <v>682.5333333333333</v>
      </c>
      <c r="J93" s="36">
        <v>693.01666666666642</v>
      </c>
      <c r="K93" s="31">
        <v>672.05</v>
      </c>
      <c r="L93" s="31">
        <v>654.25</v>
      </c>
      <c r="M93" s="31">
        <v>50.77816</v>
      </c>
      <c r="N93" s="1"/>
      <c r="O93" s="1"/>
    </row>
    <row r="94" spans="1:15" ht="12.75" customHeight="1">
      <c r="A94" s="51">
        <v>85</v>
      </c>
      <c r="B94" s="53" t="s">
        <v>131</v>
      </c>
      <c r="C94" s="31">
        <v>3376.5</v>
      </c>
      <c r="D94" s="36">
        <v>3367.1833333333329</v>
      </c>
      <c r="E94" s="36">
        <v>3339.3666666666659</v>
      </c>
      <c r="F94" s="36">
        <v>3302.2333333333331</v>
      </c>
      <c r="G94" s="36">
        <v>3274.4166666666661</v>
      </c>
      <c r="H94" s="36">
        <v>3404.3166666666657</v>
      </c>
      <c r="I94" s="36">
        <v>3432.1333333333323</v>
      </c>
      <c r="J94" s="36">
        <v>3469.2666666666655</v>
      </c>
      <c r="K94" s="31">
        <v>3395</v>
      </c>
      <c r="L94" s="31">
        <v>3330.05</v>
      </c>
      <c r="M94" s="31">
        <v>7.4229399999999996</v>
      </c>
      <c r="N94" s="1"/>
      <c r="O94" s="1"/>
    </row>
    <row r="95" spans="1:15" ht="12.75" customHeight="1">
      <c r="A95" s="51">
        <v>86</v>
      </c>
      <c r="B95" s="53" t="s">
        <v>133</v>
      </c>
      <c r="C95" s="31">
        <v>506.85</v>
      </c>
      <c r="D95" s="36">
        <v>506.56666666666661</v>
      </c>
      <c r="E95" s="36">
        <v>502.18333333333322</v>
      </c>
      <c r="F95" s="36">
        <v>497.51666666666659</v>
      </c>
      <c r="G95" s="36">
        <v>493.13333333333321</v>
      </c>
      <c r="H95" s="36">
        <v>511.23333333333323</v>
      </c>
      <c r="I95" s="36">
        <v>515.61666666666667</v>
      </c>
      <c r="J95" s="36">
        <v>520.2833333333333</v>
      </c>
      <c r="K95" s="31">
        <v>510.95</v>
      </c>
      <c r="L95" s="31">
        <v>501.9</v>
      </c>
      <c r="M95" s="31">
        <v>71.544759999999997</v>
      </c>
      <c r="N95" s="1"/>
      <c r="O95" s="1"/>
    </row>
    <row r="96" spans="1:15" ht="12.75" customHeight="1">
      <c r="A96" s="51">
        <v>87</v>
      </c>
      <c r="B96" s="53" t="s">
        <v>135</v>
      </c>
      <c r="C96" s="31">
        <v>304.95</v>
      </c>
      <c r="D96" s="36">
        <v>304.98333333333335</v>
      </c>
      <c r="E96" s="36">
        <v>300.26666666666671</v>
      </c>
      <c r="F96" s="36">
        <v>295.58333333333337</v>
      </c>
      <c r="G96" s="36">
        <v>290.86666666666673</v>
      </c>
      <c r="H96" s="36">
        <v>309.66666666666669</v>
      </c>
      <c r="I96" s="36">
        <v>314.38333333333338</v>
      </c>
      <c r="J96" s="36">
        <v>319.06666666666666</v>
      </c>
      <c r="K96" s="31">
        <v>309.7</v>
      </c>
      <c r="L96" s="31">
        <v>300.3</v>
      </c>
      <c r="M96" s="31">
        <v>54.292929999999998</v>
      </c>
      <c r="N96" s="1"/>
      <c r="O96" s="1"/>
    </row>
    <row r="97" spans="1:15" ht="12.75" customHeight="1">
      <c r="A97" s="51">
        <v>88</v>
      </c>
      <c r="B97" s="53" t="s">
        <v>136</v>
      </c>
      <c r="C97" s="31">
        <v>2505.25</v>
      </c>
      <c r="D97" s="36">
        <v>2506.75</v>
      </c>
      <c r="E97" s="36">
        <v>2496.5</v>
      </c>
      <c r="F97" s="36">
        <v>2487.75</v>
      </c>
      <c r="G97" s="36">
        <v>2477.5</v>
      </c>
      <c r="H97" s="36">
        <v>2515.5</v>
      </c>
      <c r="I97" s="36">
        <v>2525.75</v>
      </c>
      <c r="J97" s="36">
        <v>2534.5</v>
      </c>
      <c r="K97" s="31">
        <v>2517</v>
      </c>
      <c r="L97" s="31">
        <v>2498</v>
      </c>
      <c r="M97" s="31">
        <v>10.888059999999999</v>
      </c>
      <c r="N97" s="1"/>
      <c r="O97" s="1"/>
    </row>
    <row r="98" spans="1:15" ht="12.75" customHeight="1">
      <c r="A98" s="51">
        <v>89</v>
      </c>
      <c r="B98" s="53" t="s">
        <v>279</v>
      </c>
      <c r="C98" s="31">
        <v>303.85000000000002</v>
      </c>
      <c r="D98" s="36">
        <v>304.81666666666666</v>
      </c>
      <c r="E98" s="36">
        <v>302.33333333333331</v>
      </c>
      <c r="F98" s="36">
        <v>300.81666666666666</v>
      </c>
      <c r="G98" s="36">
        <v>298.33333333333331</v>
      </c>
      <c r="H98" s="36">
        <v>306.33333333333331</v>
      </c>
      <c r="I98" s="36">
        <v>308.81666666666666</v>
      </c>
      <c r="J98" s="36">
        <v>310.33333333333331</v>
      </c>
      <c r="K98" s="31">
        <v>307.3</v>
      </c>
      <c r="L98" s="31">
        <v>303.3</v>
      </c>
      <c r="M98" s="31">
        <v>1.42123</v>
      </c>
      <c r="N98" s="1"/>
      <c r="O98" s="1"/>
    </row>
    <row r="99" spans="1:15" ht="12.75" customHeight="1">
      <c r="A99" s="51">
        <v>90</v>
      </c>
      <c r="B99" s="53" t="s">
        <v>280</v>
      </c>
      <c r="C99" s="31">
        <v>36877.9</v>
      </c>
      <c r="D99" s="36">
        <v>36956.65</v>
      </c>
      <c r="E99" s="36">
        <v>36633.75</v>
      </c>
      <c r="F99" s="36">
        <v>36389.599999999999</v>
      </c>
      <c r="G99" s="36">
        <v>36066.699999999997</v>
      </c>
      <c r="H99" s="36">
        <v>37200.800000000003</v>
      </c>
      <c r="I99" s="36">
        <v>37523.700000000012</v>
      </c>
      <c r="J99" s="36">
        <v>37767.850000000006</v>
      </c>
      <c r="K99" s="31">
        <v>37279.550000000003</v>
      </c>
      <c r="L99" s="31">
        <v>36712.5</v>
      </c>
      <c r="M99" s="31">
        <v>5.2040000000000003E-2</v>
      </c>
      <c r="N99" s="1"/>
      <c r="O99" s="1"/>
    </row>
    <row r="100" spans="1:15" ht="12.75" customHeight="1">
      <c r="A100" s="51">
        <v>91</v>
      </c>
      <c r="B100" s="53" t="s">
        <v>138</v>
      </c>
      <c r="C100" s="31">
        <v>926.1</v>
      </c>
      <c r="D100" s="36">
        <v>925.38333333333333</v>
      </c>
      <c r="E100" s="36">
        <v>922.7166666666667</v>
      </c>
      <c r="F100" s="36">
        <v>919.33333333333337</v>
      </c>
      <c r="G100" s="36">
        <v>916.66666666666674</v>
      </c>
      <c r="H100" s="36">
        <v>928.76666666666665</v>
      </c>
      <c r="I100" s="36">
        <v>931.43333333333339</v>
      </c>
      <c r="J100" s="36">
        <v>934.81666666666661</v>
      </c>
      <c r="K100" s="31">
        <v>928.05</v>
      </c>
      <c r="L100" s="31">
        <v>922</v>
      </c>
      <c r="M100" s="31">
        <v>89.895719999999997</v>
      </c>
      <c r="N100" s="1"/>
      <c r="O100" s="1"/>
    </row>
    <row r="101" spans="1:15" ht="12.75" customHeight="1">
      <c r="A101" s="51">
        <v>92</v>
      </c>
      <c r="B101" s="53" t="s">
        <v>139</v>
      </c>
      <c r="C101" s="31">
        <v>1464.75</v>
      </c>
      <c r="D101" s="36">
        <v>1466.0666666666666</v>
      </c>
      <c r="E101" s="36">
        <v>1447.1333333333332</v>
      </c>
      <c r="F101" s="36">
        <v>1429.5166666666667</v>
      </c>
      <c r="G101" s="36">
        <v>1410.5833333333333</v>
      </c>
      <c r="H101" s="36">
        <v>1483.6833333333332</v>
      </c>
      <c r="I101" s="36">
        <v>1502.6166666666666</v>
      </c>
      <c r="J101" s="36">
        <v>1520.2333333333331</v>
      </c>
      <c r="K101" s="31">
        <v>1485</v>
      </c>
      <c r="L101" s="31">
        <v>1448.45</v>
      </c>
      <c r="M101" s="31">
        <v>7.5734899999999996</v>
      </c>
      <c r="N101" s="1"/>
      <c r="O101" s="1"/>
    </row>
    <row r="102" spans="1:15" ht="12.75" customHeight="1">
      <c r="A102" s="51">
        <v>93</v>
      </c>
      <c r="B102" s="53" t="s">
        <v>140</v>
      </c>
      <c r="C102" s="31">
        <v>555.75</v>
      </c>
      <c r="D102" s="36">
        <v>555.18333333333328</v>
      </c>
      <c r="E102" s="36">
        <v>548.01666666666654</v>
      </c>
      <c r="F102" s="36">
        <v>540.2833333333333</v>
      </c>
      <c r="G102" s="36">
        <v>533.11666666666656</v>
      </c>
      <c r="H102" s="36">
        <v>562.91666666666652</v>
      </c>
      <c r="I102" s="36">
        <v>570.08333333333326</v>
      </c>
      <c r="J102" s="36">
        <v>577.81666666666649</v>
      </c>
      <c r="K102" s="31">
        <v>562.35</v>
      </c>
      <c r="L102" s="31">
        <v>547.45000000000005</v>
      </c>
      <c r="M102" s="31">
        <v>25.45683</v>
      </c>
      <c r="N102" s="1"/>
      <c r="O102" s="1"/>
    </row>
    <row r="103" spans="1:15" ht="12.75" customHeight="1">
      <c r="A103" s="51">
        <v>94</v>
      </c>
      <c r="B103" s="53" t="s">
        <v>141</v>
      </c>
      <c r="C103" s="31">
        <v>13.85</v>
      </c>
      <c r="D103" s="36">
        <v>13.966666666666667</v>
      </c>
      <c r="E103" s="36">
        <v>13.583333333333334</v>
      </c>
      <c r="F103" s="36">
        <v>13.316666666666666</v>
      </c>
      <c r="G103" s="36">
        <v>12.933333333333334</v>
      </c>
      <c r="H103" s="36">
        <v>14.233333333333334</v>
      </c>
      <c r="I103" s="36">
        <v>14.616666666666667</v>
      </c>
      <c r="J103" s="36">
        <v>14.883333333333335</v>
      </c>
      <c r="K103" s="31">
        <v>14.35</v>
      </c>
      <c r="L103" s="31">
        <v>13.7</v>
      </c>
      <c r="M103" s="31">
        <v>2108.6339800000001</v>
      </c>
      <c r="N103" s="1"/>
      <c r="O103" s="1"/>
    </row>
    <row r="104" spans="1:15" ht="12.75" customHeight="1">
      <c r="A104" s="51">
        <v>95</v>
      </c>
      <c r="B104" s="53" t="s">
        <v>143</v>
      </c>
      <c r="C104" s="31">
        <v>84.6</v>
      </c>
      <c r="D104" s="36">
        <v>84.7</v>
      </c>
      <c r="E104" s="36">
        <v>84.300000000000011</v>
      </c>
      <c r="F104" s="36">
        <v>84.000000000000014</v>
      </c>
      <c r="G104" s="36">
        <v>83.600000000000023</v>
      </c>
      <c r="H104" s="36">
        <v>85</v>
      </c>
      <c r="I104" s="36">
        <v>85.4</v>
      </c>
      <c r="J104" s="36">
        <v>85.699999999999989</v>
      </c>
      <c r="K104" s="31">
        <v>85.1</v>
      </c>
      <c r="L104" s="31">
        <v>84.4</v>
      </c>
      <c r="M104" s="31">
        <v>137.20052000000001</v>
      </c>
      <c r="N104" s="1"/>
      <c r="O104" s="1"/>
    </row>
    <row r="105" spans="1:15" ht="12.75" customHeight="1">
      <c r="A105" s="51">
        <v>96</v>
      </c>
      <c r="B105" s="53" t="s">
        <v>145</v>
      </c>
      <c r="C105" s="31">
        <v>388.5</v>
      </c>
      <c r="D105" s="36">
        <v>389.61666666666662</v>
      </c>
      <c r="E105" s="36">
        <v>385.48333333333323</v>
      </c>
      <c r="F105" s="36">
        <v>382.46666666666664</v>
      </c>
      <c r="G105" s="36">
        <v>378.33333333333326</v>
      </c>
      <c r="H105" s="36">
        <v>392.63333333333321</v>
      </c>
      <c r="I105" s="36">
        <v>396.76666666666654</v>
      </c>
      <c r="J105" s="36">
        <v>399.78333333333319</v>
      </c>
      <c r="K105" s="31">
        <v>393.75</v>
      </c>
      <c r="L105" s="31">
        <v>386.6</v>
      </c>
      <c r="M105" s="31">
        <v>22.71724</v>
      </c>
      <c r="N105" s="1"/>
      <c r="O105" s="1"/>
    </row>
    <row r="106" spans="1:15" ht="12.75" customHeight="1">
      <c r="A106" s="51">
        <v>97</v>
      </c>
      <c r="B106" s="53" t="s">
        <v>146</v>
      </c>
      <c r="C106" s="31">
        <v>420.8</v>
      </c>
      <c r="D106" s="36">
        <v>420.16666666666669</v>
      </c>
      <c r="E106" s="36">
        <v>418.53333333333336</v>
      </c>
      <c r="F106" s="36">
        <v>416.26666666666665</v>
      </c>
      <c r="G106" s="36">
        <v>414.63333333333333</v>
      </c>
      <c r="H106" s="36">
        <v>422.43333333333339</v>
      </c>
      <c r="I106" s="36">
        <v>424.06666666666672</v>
      </c>
      <c r="J106" s="36">
        <v>426.33333333333343</v>
      </c>
      <c r="K106" s="31">
        <v>421.8</v>
      </c>
      <c r="L106" s="31">
        <v>417.9</v>
      </c>
      <c r="M106" s="31">
        <v>20.86054</v>
      </c>
      <c r="N106" s="1"/>
      <c r="O106" s="1"/>
    </row>
    <row r="107" spans="1:15" ht="12.75" customHeight="1">
      <c r="A107" s="51">
        <v>98</v>
      </c>
      <c r="B107" s="53" t="s">
        <v>282</v>
      </c>
      <c r="C107" s="31">
        <v>420.85</v>
      </c>
      <c r="D107" s="36">
        <v>423.5333333333333</v>
      </c>
      <c r="E107" s="36">
        <v>417.31666666666661</v>
      </c>
      <c r="F107" s="36">
        <v>413.7833333333333</v>
      </c>
      <c r="G107" s="36">
        <v>407.56666666666661</v>
      </c>
      <c r="H107" s="36">
        <v>427.06666666666661</v>
      </c>
      <c r="I107" s="36">
        <v>433.2833333333333</v>
      </c>
      <c r="J107" s="36">
        <v>436.81666666666661</v>
      </c>
      <c r="K107" s="31">
        <v>429.75</v>
      </c>
      <c r="L107" s="31">
        <v>420</v>
      </c>
      <c r="M107" s="31">
        <v>5.1649700000000003</v>
      </c>
      <c r="N107" s="1"/>
      <c r="O107" s="1"/>
    </row>
    <row r="108" spans="1:15" ht="12.75" customHeight="1">
      <c r="A108" s="51">
        <v>99</v>
      </c>
      <c r="B108" s="53" t="s">
        <v>149</v>
      </c>
      <c r="C108" s="31">
        <v>2625.85</v>
      </c>
      <c r="D108" s="36">
        <v>2619.9</v>
      </c>
      <c r="E108" s="36">
        <v>2600</v>
      </c>
      <c r="F108" s="36">
        <v>2574.15</v>
      </c>
      <c r="G108" s="36">
        <v>2554.25</v>
      </c>
      <c r="H108" s="36">
        <v>2645.75</v>
      </c>
      <c r="I108" s="36">
        <v>2665.6500000000005</v>
      </c>
      <c r="J108" s="36">
        <v>2691.5</v>
      </c>
      <c r="K108" s="31">
        <v>2639.8</v>
      </c>
      <c r="L108" s="31">
        <v>2594.0500000000002</v>
      </c>
      <c r="M108" s="31">
        <v>3.5940099999999999</v>
      </c>
      <c r="N108" s="1"/>
      <c r="O108" s="1"/>
    </row>
    <row r="109" spans="1:15" ht="12.75" customHeight="1">
      <c r="A109" s="51">
        <v>100</v>
      </c>
      <c r="B109" s="53" t="s">
        <v>150</v>
      </c>
      <c r="C109" s="31">
        <v>1502.05</v>
      </c>
      <c r="D109" s="36">
        <v>1501.2</v>
      </c>
      <c r="E109" s="36">
        <v>1494.95</v>
      </c>
      <c r="F109" s="36">
        <v>1487.85</v>
      </c>
      <c r="G109" s="36">
        <v>1481.6</v>
      </c>
      <c r="H109" s="36">
        <v>1508.3000000000002</v>
      </c>
      <c r="I109" s="36">
        <v>1514.5500000000002</v>
      </c>
      <c r="J109" s="36">
        <v>1521.6500000000003</v>
      </c>
      <c r="K109" s="31">
        <v>1507.45</v>
      </c>
      <c r="L109" s="31">
        <v>1494.1</v>
      </c>
      <c r="M109" s="31">
        <v>16.61103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187.35</v>
      </c>
      <c r="D110" s="36">
        <v>189.33333333333334</v>
      </c>
      <c r="E110" s="36">
        <v>184.7166666666667</v>
      </c>
      <c r="F110" s="36">
        <v>182.08333333333334</v>
      </c>
      <c r="G110" s="36">
        <v>177.4666666666667</v>
      </c>
      <c r="H110" s="36">
        <v>191.9666666666667</v>
      </c>
      <c r="I110" s="36">
        <v>196.58333333333331</v>
      </c>
      <c r="J110" s="36">
        <v>199.2166666666667</v>
      </c>
      <c r="K110" s="31">
        <v>193.95</v>
      </c>
      <c r="L110" s="31">
        <v>186.7</v>
      </c>
      <c r="M110" s="31">
        <v>68.237350000000006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1439</v>
      </c>
      <c r="D111" s="36">
        <v>1441.9166666666667</v>
      </c>
      <c r="E111" s="36">
        <v>1433.8333333333335</v>
      </c>
      <c r="F111" s="36">
        <v>1428.6666666666667</v>
      </c>
      <c r="G111" s="36">
        <v>1420.5833333333335</v>
      </c>
      <c r="H111" s="36">
        <v>1447.0833333333335</v>
      </c>
      <c r="I111" s="36">
        <v>1455.166666666667</v>
      </c>
      <c r="J111" s="36">
        <v>1460.3333333333335</v>
      </c>
      <c r="K111" s="31">
        <v>1450</v>
      </c>
      <c r="L111" s="31">
        <v>1436.75</v>
      </c>
      <c r="M111" s="31">
        <v>37.931350000000002</v>
      </c>
      <c r="N111" s="1"/>
      <c r="O111" s="1"/>
    </row>
    <row r="112" spans="1:15" ht="12.75" customHeight="1">
      <c r="A112" s="51">
        <v>103</v>
      </c>
      <c r="B112" s="53" t="s">
        <v>154</v>
      </c>
      <c r="C112" s="31">
        <v>101.05</v>
      </c>
      <c r="D112" s="36">
        <v>101.7</v>
      </c>
      <c r="E112" s="36">
        <v>100.2</v>
      </c>
      <c r="F112" s="36">
        <v>99.35</v>
      </c>
      <c r="G112" s="36">
        <v>97.85</v>
      </c>
      <c r="H112" s="36">
        <v>102.55000000000001</v>
      </c>
      <c r="I112" s="36">
        <v>104.05000000000001</v>
      </c>
      <c r="J112" s="36">
        <v>104.90000000000002</v>
      </c>
      <c r="K112" s="31">
        <v>103.2</v>
      </c>
      <c r="L112" s="31">
        <v>100.85</v>
      </c>
      <c r="M112" s="31">
        <v>204.29383000000001</v>
      </c>
      <c r="N112" s="1"/>
      <c r="O112" s="1"/>
    </row>
    <row r="113" spans="1:15" ht="12.75" customHeight="1">
      <c r="A113" s="51">
        <v>104</v>
      </c>
      <c r="B113" s="53" t="s">
        <v>155</v>
      </c>
      <c r="C113" s="31">
        <v>1074.9000000000001</v>
      </c>
      <c r="D113" s="36">
        <v>1067.8500000000001</v>
      </c>
      <c r="E113" s="36">
        <v>1052.6000000000004</v>
      </c>
      <c r="F113" s="36">
        <v>1030.3000000000002</v>
      </c>
      <c r="G113" s="36">
        <v>1015.0500000000004</v>
      </c>
      <c r="H113" s="36">
        <v>1090.1500000000003</v>
      </c>
      <c r="I113" s="36">
        <v>1105.3999999999999</v>
      </c>
      <c r="J113" s="36">
        <v>1127.7000000000003</v>
      </c>
      <c r="K113" s="31">
        <v>1083.0999999999999</v>
      </c>
      <c r="L113" s="31">
        <v>1045.55</v>
      </c>
      <c r="M113" s="31">
        <v>2.6194299999999999</v>
      </c>
      <c r="N113" s="1"/>
      <c r="O113" s="1"/>
    </row>
    <row r="114" spans="1:15" ht="12.75" customHeight="1">
      <c r="A114" s="51">
        <v>105</v>
      </c>
      <c r="B114" s="53" t="s">
        <v>156</v>
      </c>
      <c r="C114" s="31">
        <v>708.95</v>
      </c>
      <c r="D114" s="36">
        <v>710.7833333333333</v>
      </c>
      <c r="E114" s="36">
        <v>701.66666666666663</v>
      </c>
      <c r="F114" s="36">
        <v>694.38333333333333</v>
      </c>
      <c r="G114" s="36">
        <v>685.26666666666665</v>
      </c>
      <c r="H114" s="36">
        <v>718.06666666666661</v>
      </c>
      <c r="I114" s="36">
        <v>727.18333333333339</v>
      </c>
      <c r="J114" s="36">
        <v>734.46666666666658</v>
      </c>
      <c r="K114" s="31">
        <v>719.9</v>
      </c>
      <c r="L114" s="31">
        <v>703.5</v>
      </c>
      <c r="M114" s="31">
        <v>43.241160000000001</v>
      </c>
      <c r="N114" s="1"/>
      <c r="O114" s="1"/>
    </row>
    <row r="115" spans="1:15" ht="12.75" customHeight="1">
      <c r="A115" s="51">
        <v>106</v>
      </c>
      <c r="B115" s="53" t="s">
        <v>421</v>
      </c>
      <c r="C115" s="31">
        <v>76.849999999999994</v>
      </c>
      <c r="D115" s="36">
        <v>77.13333333333334</v>
      </c>
      <c r="E115" s="36">
        <v>76.066666666666677</v>
      </c>
      <c r="F115" s="36">
        <v>75.283333333333331</v>
      </c>
      <c r="G115" s="36">
        <v>74.216666666666669</v>
      </c>
      <c r="H115" s="36">
        <v>77.916666666666686</v>
      </c>
      <c r="I115" s="36">
        <v>78.983333333333348</v>
      </c>
      <c r="J115" s="36">
        <v>79.766666666666694</v>
      </c>
      <c r="K115" s="31">
        <v>78.2</v>
      </c>
      <c r="L115" s="31">
        <v>76.349999999999994</v>
      </c>
      <c r="M115" s="31">
        <v>498.93619999999999</v>
      </c>
      <c r="N115" s="1"/>
      <c r="O115" s="1"/>
    </row>
    <row r="116" spans="1:15" ht="12.75" customHeight="1">
      <c r="A116" s="51">
        <v>107</v>
      </c>
      <c r="B116" s="53" t="s">
        <v>157</v>
      </c>
      <c r="C116" s="31">
        <v>436.25</v>
      </c>
      <c r="D116" s="36">
        <v>437.01666666666665</v>
      </c>
      <c r="E116" s="36">
        <v>434.73333333333329</v>
      </c>
      <c r="F116" s="36">
        <v>433.21666666666664</v>
      </c>
      <c r="G116" s="36">
        <v>430.93333333333328</v>
      </c>
      <c r="H116" s="36">
        <v>438.5333333333333</v>
      </c>
      <c r="I116" s="36">
        <v>440.81666666666661</v>
      </c>
      <c r="J116" s="36">
        <v>442.33333333333331</v>
      </c>
      <c r="K116" s="31">
        <v>439.3</v>
      </c>
      <c r="L116" s="31">
        <v>435.5</v>
      </c>
      <c r="M116" s="31">
        <v>59.978099999999998</v>
      </c>
      <c r="N116" s="1"/>
      <c r="O116" s="1"/>
    </row>
    <row r="117" spans="1:15" ht="12.75" customHeight="1">
      <c r="A117" s="51">
        <v>108</v>
      </c>
      <c r="B117" s="53" t="s">
        <v>158</v>
      </c>
      <c r="C117" s="31">
        <v>654.65</v>
      </c>
      <c r="D117" s="36">
        <v>655.95</v>
      </c>
      <c r="E117" s="36">
        <v>651.40000000000009</v>
      </c>
      <c r="F117" s="36">
        <v>648.15000000000009</v>
      </c>
      <c r="G117" s="36">
        <v>643.60000000000014</v>
      </c>
      <c r="H117" s="36">
        <v>659.2</v>
      </c>
      <c r="I117" s="36">
        <v>663.75</v>
      </c>
      <c r="J117" s="36">
        <v>667</v>
      </c>
      <c r="K117" s="31">
        <v>660.5</v>
      </c>
      <c r="L117" s="31">
        <v>652.70000000000005</v>
      </c>
      <c r="M117" s="31">
        <v>12.609540000000001</v>
      </c>
      <c r="N117" s="1"/>
      <c r="O117" s="1"/>
    </row>
    <row r="118" spans="1:15" ht="12.75" customHeight="1">
      <c r="A118" s="51">
        <v>109</v>
      </c>
      <c r="B118" s="53" t="s">
        <v>283</v>
      </c>
      <c r="C118" s="31">
        <v>400.4</v>
      </c>
      <c r="D118" s="36">
        <v>401.21666666666664</v>
      </c>
      <c r="E118" s="36">
        <v>397.23333333333329</v>
      </c>
      <c r="F118" s="36">
        <v>394.06666666666666</v>
      </c>
      <c r="G118" s="36">
        <v>390.08333333333331</v>
      </c>
      <c r="H118" s="36">
        <v>404.38333333333327</v>
      </c>
      <c r="I118" s="36">
        <v>408.36666666666662</v>
      </c>
      <c r="J118" s="36">
        <v>411.53333333333325</v>
      </c>
      <c r="K118" s="31">
        <v>405.2</v>
      </c>
      <c r="L118" s="31">
        <v>398.05</v>
      </c>
      <c r="M118" s="31">
        <v>23.186710000000001</v>
      </c>
      <c r="N118" s="1"/>
      <c r="O118" s="1"/>
    </row>
    <row r="119" spans="1:15" ht="12.75" customHeight="1">
      <c r="A119" s="51">
        <v>110</v>
      </c>
      <c r="B119" s="53" t="s">
        <v>160</v>
      </c>
      <c r="C119" s="31">
        <v>775.8</v>
      </c>
      <c r="D119" s="36">
        <v>773.78333333333342</v>
      </c>
      <c r="E119" s="36">
        <v>767.96666666666681</v>
      </c>
      <c r="F119" s="36">
        <v>760.13333333333344</v>
      </c>
      <c r="G119" s="36">
        <v>754.31666666666683</v>
      </c>
      <c r="H119" s="36">
        <v>781.61666666666679</v>
      </c>
      <c r="I119" s="36">
        <v>787.43333333333339</v>
      </c>
      <c r="J119" s="36">
        <v>795.26666666666677</v>
      </c>
      <c r="K119" s="31">
        <v>779.6</v>
      </c>
      <c r="L119" s="31">
        <v>765.95</v>
      </c>
      <c r="M119" s="31">
        <v>18.468340000000001</v>
      </c>
      <c r="N119" s="1"/>
      <c r="O119" s="1"/>
    </row>
    <row r="120" spans="1:15" ht="12.75" customHeight="1">
      <c r="A120" s="51">
        <v>111</v>
      </c>
      <c r="B120" s="53" t="s">
        <v>161</v>
      </c>
      <c r="C120" s="31">
        <v>518.45000000000005</v>
      </c>
      <c r="D120" s="36">
        <v>520.0333333333333</v>
      </c>
      <c r="E120" s="36">
        <v>515.41666666666663</v>
      </c>
      <c r="F120" s="36">
        <v>512.38333333333333</v>
      </c>
      <c r="G120" s="36">
        <v>507.76666666666665</v>
      </c>
      <c r="H120" s="36">
        <v>523.06666666666661</v>
      </c>
      <c r="I120" s="36">
        <v>527.68333333333339</v>
      </c>
      <c r="J120" s="36">
        <v>530.71666666666658</v>
      </c>
      <c r="K120" s="31">
        <v>524.65</v>
      </c>
      <c r="L120" s="31">
        <v>517</v>
      </c>
      <c r="M120" s="31">
        <v>6.9852400000000001</v>
      </c>
      <c r="N120" s="1"/>
      <c r="O120" s="1"/>
    </row>
    <row r="121" spans="1:15" ht="12.75" customHeight="1">
      <c r="A121" s="51">
        <v>112</v>
      </c>
      <c r="B121" s="53" t="s">
        <v>162</v>
      </c>
      <c r="C121" s="31">
        <v>1767.2</v>
      </c>
      <c r="D121" s="36">
        <v>1768.9333333333334</v>
      </c>
      <c r="E121" s="36">
        <v>1758.9166666666667</v>
      </c>
      <c r="F121" s="36">
        <v>1750.6333333333334</v>
      </c>
      <c r="G121" s="36">
        <v>1740.6166666666668</v>
      </c>
      <c r="H121" s="36">
        <v>1777.2166666666667</v>
      </c>
      <c r="I121" s="36">
        <v>1787.2333333333331</v>
      </c>
      <c r="J121" s="36">
        <v>1795.5166666666667</v>
      </c>
      <c r="K121" s="31">
        <v>1778.95</v>
      </c>
      <c r="L121" s="31">
        <v>1760.65</v>
      </c>
      <c r="M121" s="31">
        <v>27.057649999999999</v>
      </c>
      <c r="N121" s="1"/>
      <c r="O121" s="1"/>
    </row>
    <row r="122" spans="1:15" ht="12.75" customHeight="1">
      <c r="A122" s="51">
        <v>113</v>
      </c>
      <c r="B122" s="53" t="s">
        <v>163</v>
      </c>
      <c r="C122" s="31">
        <v>141.65</v>
      </c>
      <c r="D122" s="36">
        <v>141.15</v>
      </c>
      <c r="E122" s="36">
        <v>139.85000000000002</v>
      </c>
      <c r="F122" s="36">
        <v>138.05000000000001</v>
      </c>
      <c r="G122" s="36">
        <v>136.75000000000003</v>
      </c>
      <c r="H122" s="36">
        <v>142.95000000000002</v>
      </c>
      <c r="I122" s="36">
        <v>144.25000000000003</v>
      </c>
      <c r="J122" s="36">
        <v>146.05000000000001</v>
      </c>
      <c r="K122" s="31">
        <v>142.44999999999999</v>
      </c>
      <c r="L122" s="31">
        <v>139.35</v>
      </c>
      <c r="M122" s="31">
        <v>68.434669999999997</v>
      </c>
      <c r="N122" s="1"/>
      <c r="O122" s="1"/>
    </row>
    <row r="123" spans="1:15" ht="12.75" customHeight="1">
      <c r="A123" s="51">
        <v>114</v>
      </c>
      <c r="B123" s="53" t="s">
        <v>164</v>
      </c>
      <c r="C123" s="31">
        <v>2714.05</v>
      </c>
      <c r="D123" s="36">
        <v>2718.7833333333333</v>
      </c>
      <c r="E123" s="36">
        <v>2693.1166666666668</v>
      </c>
      <c r="F123" s="36">
        <v>2672.1833333333334</v>
      </c>
      <c r="G123" s="36">
        <v>2646.5166666666669</v>
      </c>
      <c r="H123" s="36">
        <v>2739.7166666666667</v>
      </c>
      <c r="I123" s="36">
        <v>2765.3833333333337</v>
      </c>
      <c r="J123" s="36">
        <v>2786.3166666666666</v>
      </c>
      <c r="K123" s="31">
        <v>2744.45</v>
      </c>
      <c r="L123" s="31">
        <v>2697.85</v>
      </c>
      <c r="M123" s="31">
        <v>1.55108</v>
      </c>
      <c r="N123" s="1"/>
      <c r="O123" s="1"/>
    </row>
    <row r="124" spans="1:15" ht="12.75" customHeight="1">
      <c r="A124" s="51">
        <v>115</v>
      </c>
      <c r="B124" s="53" t="s">
        <v>165</v>
      </c>
      <c r="C124" s="31">
        <v>373.7</v>
      </c>
      <c r="D124" s="36">
        <v>374.89999999999992</v>
      </c>
      <c r="E124" s="36">
        <v>366.89999999999986</v>
      </c>
      <c r="F124" s="36">
        <v>360.09999999999997</v>
      </c>
      <c r="G124" s="36">
        <v>352.09999999999991</v>
      </c>
      <c r="H124" s="36">
        <v>381.69999999999982</v>
      </c>
      <c r="I124" s="36">
        <v>389.69999999999993</v>
      </c>
      <c r="J124" s="36">
        <v>396.49999999999977</v>
      </c>
      <c r="K124" s="31">
        <v>382.9</v>
      </c>
      <c r="L124" s="31">
        <v>368.1</v>
      </c>
      <c r="M124" s="31">
        <v>24.984919999999999</v>
      </c>
      <c r="N124" s="1"/>
      <c r="O124" s="1"/>
    </row>
    <row r="125" spans="1:15" ht="12.75" customHeight="1">
      <c r="A125" s="51">
        <v>116</v>
      </c>
      <c r="B125" s="53" t="s">
        <v>166</v>
      </c>
      <c r="C125" s="31">
        <v>462.05</v>
      </c>
      <c r="D125" s="36">
        <v>463.40000000000003</v>
      </c>
      <c r="E125" s="36">
        <v>459.15000000000009</v>
      </c>
      <c r="F125" s="36">
        <v>456.25000000000006</v>
      </c>
      <c r="G125" s="36">
        <v>452.00000000000011</v>
      </c>
      <c r="H125" s="36">
        <v>466.30000000000007</v>
      </c>
      <c r="I125" s="36">
        <v>470.54999999999995</v>
      </c>
      <c r="J125" s="36">
        <v>473.45000000000005</v>
      </c>
      <c r="K125" s="31">
        <v>467.65</v>
      </c>
      <c r="L125" s="31">
        <v>460.5</v>
      </c>
      <c r="M125" s="31">
        <v>8.7477400000000003</v>
      </c>
      <c r="N125" s="1"/>
      <c r="O125" s="1"/>
    </row>
    <row r="126" spans="1:15" ht="12.75" customHeight="1">
      <c r="A126" s="51">
        <v>117</v>
      </c>
      <c r="B126" s="53" t="s">
        <v>284</v>
      </c>
      <c r="C126" s="31">
        <v>610.9</v>
      </c>
      <c r="D126" s="36">
        <v>612.19999999999993</v>
      </c>
      <c r="E126" s="36">
        <v>608.69999999999982</v>
      </c>
      <c r="F126" s="36">
        <v>606.49999999999989</v>
      </c>
      <c r="G126" s="36">
        <v>602.99999999999977</v>
      </c>
      <c r="H126" s="36">
        <v>614.39999999999986</v>
      </c>
      <c r="I126" s="36">
        <v>617.90000000000009</v>
      </c>
      <c r="J126" s="36">
        <v>620.09999999999991</v>
      </c>
      <c r="K126" s="31">
        <v>615.70000000000005</v>
      </c>
      <c r="L126" s="31">
        <v>610</v>
      </c>
      <c r="M126" s="31">
        <v>7.1857100000000003</v>
      </c>
      <c r="N126" s="1"/>
      <c r="O126" s="1"/>
    </row>
    <row r="127" spans="1:15" ht="12.75" customHeight="1">
      <c r="A127" s="51">
        <v>118</v>
      </c>
      <c r="B127" s="53" t="s">
        <v>167</v>
      </c>
      <c r="C127" s="31">
        <v>3074.85</v>
      </c>
      <c r="D127" s="36">
        <v>3078.7666666666664</v>
      </c>
      <c r="E127" s="36">
        <v>3058.5333333333328</v>
      </c>
      <c r="F127" s="36">
        <v>3042.2166666666662</v>
      </c>
      <c r="G127" s="36">
        <v>3021.9833333333327</v>
      </c>
      <c r="H127" s="36">
        <v>3095.083333333333</v>
      </c>
      <c r="I127" s="36">
        <v>3115.3166666666666</v>
      </c>
      <c r="J127" s="36">
        <v>3131.6333333333332</v>
      </c>
      <c r="K127" s="31">
        <v>3099</v>
      </c>
      <c r="L127" s="31">
        <v>3062.45</v>
      </c>
      <c r="M127" s="31">
        <v>18.847819999999999</v>
      </c>
      <c r="N127" s="1"/>
      <c r="O127" s="1"/>
    </row>
    <row r="128" spans="1:15" ht="12.75" customHeight="1">
      <c r="A128" s="51">
        <v>119</v>
      </c>
      <c r="B128" s="53" t="s">
        <v>168</v>
      </c>
      <c r="C128" s="31">
        <v>5520.25</v>
      </c>
      <c r="D128" s="36">
        <v>5547.416666666667</v>
      </c>
      <c r="E128" s="36">
        <v>5482.8333333333339</v>
      </c>
      <c r="F128" s="36">
        <v>5445.416666666667</v>
      </c>
      <c r="G128" s="36">
        <v>5380.8333333333339</v>
      </c>
      <c r="H128" s="36">
        <v>5584.8333333333339</v>
      </c>
      <c r="I128" s="36">
        <v>5649.4166666666679</v>
      </c>
      <c r="J128" s="36">
        <v>5686.8333333333339</v>
      </c>
      <c r="K128" s="31">
        <v>5612</v>
      </c>
      <c r="L128" s="31">
        <v>5510</v>
      </c>
      <c r="M128" s="31">
        <v>2.6808999999999998</v>
      </c>
      <c r="N128" s="1"/>
      <c r="O128" s="1"/>
    </row>
    <row r="129" spans="1:15" ht="12.75" customHeight="1">
      <c r="A129" s="51">
        <v>120</v>
      </c>
      <c r="B129" s="53" t="s">
        <v>169</v>
      </c>
      <c r="C129" s="31">
        <v>4596.5</v>
      </c>
      <c r="D129" s="36">
        <v>4578.75</v>
      </c>
      <c r="E129" s="36">
        <v>4552.75</v>
      </c>
      <c r="F129" s="36">
        <v>4509</v>
      </c>
      <c r="G129" s="36">
        <v>4483</v>
      </c>
      <c r="H129" s="36">
        <v>4622.5</v>
      </c>
      <c r="I129" s="36">
        <v>4648.5</v>
      </c>
      <c r="J129" s="36">
        <v>4692.25</v>
      </c>
      <c r="K129" s="31">
        <v>4604.75</v>
      </c>
      <c r="L129" s="31">
        <v>4535</v>
      </c>
      <c r="M129" s="31">
        <v>1.8278799999999999</v>
      </c>
      <c r="N129" s="1"/>
      <c r="O129" s="1"/>
    </row>
    <row r="130" spans="1:15" ht="12.75" customHeight="1">
      <c r="A130" s="51">
        <v>121</v>
      </c>
      <c r="B130" s="53" t="s">
        <v>170</v>
      </c>
      <c r="C130" s="31">
        <v>1221.55</v>
      </c>
      <c r="D130" s="36">
        <v>1215.3333333333333</v>
      </c>
      <c r="E130" s="36">
        <v>1204.7166666666665</v>
      </c>
      <c r="F130" s="36">
        <v>1187.8833333333332</v>
      </c>
      <c r="G130" s="36">
        <v>1177.2666666666664</v>
      </c>
      <c r="H130" s="36">
        <v>1232.1666666666665</v>
      </c>
      <c r="I130" s="36">
        <v>1242.7833333333333</v>
      </c>
      <c r="J130" s="36">
        <v>1259.6166666666666</v>
      </c>
      <c r="K130" s="31">
        <v>1225.95</v>
      </c>
      <c r="L130" s="31">
        <v>1198.5</v>
      </c>
      <c r="M130" s="31">
        <v>13.718349999999999</v>
      </c>
      <c r="N130" s="1"/>
      <c r="O130" s="1"/>
    </row>
    <row r="131" spans="1:15" ht="12.75" customHeight="1">
      <c r="A131" s="51">
        <v>122</v>
      </c>
      <c r="B131" s="53" t="s">
        <v>171</v>
      </c>
      <c r="C131" s="31">
        <v>1559.75</v>
      </c>
      <c r="D131" s="36">
        <v>1560.1000000000001</v>
      </c>
      <c r="E131" s="36">
        <v>1548.8000000000002</v>
      </c>
      <c r="F131" s="36">
        <v>1537.8500000000001</v>
      </c>
      <c r="G131" s="36">
        <v>1526.5500000000002</v>
      </c>
      <c r="H131" s="36">
        <v>1571.0500000000002</v>
      </c>
      <c r="I131" s="36">
        <v>1582.35</v>
      </c>
      <c r="J131" s="36">
        <v>1593.3000000000002</v>
      </c>
      <c r="K131" s="31">
        <v>1571.4</v>
      </c>
      <c r="L131" s="31">
        <v>1549.15</v>
      </c>
      <c r="M131" s="31">
        <v>22.131440000000001</v>
      </c>
      <c r="N131" s="1"/>
      <c r="O131" s="1"/>
    </row>
    <row r="132" spans="1:15" ht="12.75" customHeight="1">
      <c r="A132" s="51">
        <v>123</v>
      </c>
      <c r="B132" s="53" t="s">
        <v>172</v>
      </c>
      <c r="C132" s="31">
        <v>275.14999999999998</v>
      </c>
      <c r="D132" s="36">
        <v>274.86666666666667</v>
      </c>
      <c r="E132" s="36">
        <v>272.68333333333334</v>
      </c>
      <c r="F132" s="36">
        <v>270.21666666666664</v>
      </c>
      <c r="G132" s="36">
        <v>268.0333333333333</v>
      </c>
      <c r="H132" s="36">
        <v>277.33333333333337</v>
      </c>
      <c r="I132" s="36">
        <v>279.51666666666677</v>
      </c>
      <c r="J132" s="36">
        <v>281.98333333333341</v>
      </c>
      <c r="K132" s="31">
        <v>277.05</v>
      </c>
      <c r="L132" s="31">
        <v>272.39999999999998</v>
      </c>
      <c r="M132" s="31">
        <v>20.54954</v>
      </c>
      <c r="N132" s="1"/>
      <c r="O132" s="1"/>
    </row>
    <row r="133" spans="1:15" ht="12.75" customHeight="1">
      <c r="A133" s="51">
        <v>124</v>
      </c>
      <c r="B133" s="53" t="s">
        <v>862</v>
      </c>
      <c r="C133" s="31">
        <v>1946.65</v>
      </c>
      <c r="D133" s="36">
        <v>1971.0333333333335</v>
      </c>
      <c r="E133" s="36">
        <v>1900.916666666667</v>
      </c>
      <c r="F133" s="36">
        <v>1855.1833333333334</v>
      </c>
      <c r="G133" s="36">
        <v>1785.0666666666668</v>
      </c>
      <c r="H133" s="36">
        <v>2016.7666666666671</v>
      </c>
      <c r="I133" s="36">
        <v>2086.8833333333332</v>
      </c>
      <c r="J133" s="36">
        <v>2132.6166666666672</v>
      </c>
      <c r="K133" s="31">
        <v>2041.15</v>
      </c>
      <c r="L133" s="31">
        <v>1925.3</v>
      </c>
      <c r="M133" s="31">
        <v>2.95838</v>
      </c>
      <c r="N133" s="1"/>
      <c r="O133" s="1"/>
    </row>
    <row r="134" spans="1:15" ht="12.75" customHeight="1">
      <c r="A134" s="51">
        <v>125</v>
      </c>
      <c r="B134" s="53" t="s">
        <v>174</v>
      </c>
      <c r="C134" s="31">
        <v>526.6</v>
      </c>
      <c r="D134" s="36">
        <v>526.9666666666667</v>
      </c>
      <c r="E134" s="36">
        <v>524.38333333333344</v>
      </c>
      <c r="F134" s="36">
        <v>522.16666666666674</v>
      </c>
      <c r="G134" s="36">
        <v>519.58333333333348</v>
      </c>
      <c r="H134" s="36">
        <v>529.18333333333339</v>
      </c>
      <c r="I134" s="36">
        <v>531.76666666666665</v>
      </c>
      <c r="J134" s="36">
        <v>533.98333333333335</v>
      </c>
      <c r="K134" s="31">
        <v>529.54999999999995</v>
      </c>
      <c r="L134" s="31">
        <v>524.75</v>
      </c>
      <c r="M134" s="31">
        <v>7.4139900000000001</v>
      </c>
      <c r="N134" s="1"/>
      <c r="O134" s="1"/>
    </row>
    <row r="135" spans="1:15" ht="12.75" customHeight="1">
      <c r="A135" s="51">
        <v>126</v>
      </c>
      <c r="B135" s="53" t="s">
        <v>175</v>
      </c>
      <c r="C135" s="31">
        <v>10535.15</v>
      </c>
      <c r="D135" s="36">
        <v>10551.383333333333</v>
      </c>
      <c r="E135" s="36">
        <v>10483.766666666666</v>
      </c>
      <c r="F135" s="36">
        <v>10432.383333333333</v>
      </c>
      <c r="G135" s="36">
        <v>10364.766666666666</v>
      </c>
      <c r="H135" s="36">
        <v>10602.766666666666</v>
      </c>
      <c r="I135" s="36">
        <v>10670.383333333331</v>
      </c>
      <c r="J135" s="36">
        <v>10721.766666666666</v>
      </c>
      <c r="K135" s="31">
        <v>10619</v>
      </c>
      <c r="L135" s="31">
        <v>10500</v>
      </c>
      <c r="M135" s="31">
        <v>3.12242</v>
      </c>
      <c r="N135" s="1"/>
      <c r="O135" s="1"/>
    </row>
    <row r="136" spans="1:15" ht="12.75" customHeight="1">
      <c r="A136" s="51">
        <v>127</v>
      </c>
      <c r="B136" s="53" t="s">
        <v>286</v>
      </c>
      <c r="C136" s="31">
        <v>604.29999999999995</v>
      </c>
      <c r="D136" s="36">
        <v>608.75</v>
      </c>
      <c r="E136" s="36">
        <v>598.5</v>
      </c>
      <c r="F136" s="36">
        <v>592.70000000000005</v>
      </c>
      <c r="G136" s="36">
        <v>582.45000000000005</v>
      </c>
      <c r="H136" s="36">
        <v>614.54999999999995</v>
      </c>
      <c r="I136" s="36">
        <v>624.79999999999995</v>
      </c>
      <c r="J136" s="36">
        <v>630.59999999999991</v>
      </c>
      <c r="K136" s="31">
        <v>619</v>
      </c>
      <c r="L136" s="31">
        <v>602.95000000000005</v>
      </c>
      <c r="M136" s="31">
        <v>14.015739999999999</v>
      </c>
      <c r="N136" s="1"/>
      <c r="O136" s="1"/>
    </row>
    <row r="137" spans="1:15" ht="12.75" customHeight="1">
      <c r="A137" s="51">
        <v>128</v>
      </c>
      <c r="B137" s="53" t="s">
        <v>176</v>
      </c>
      <c r="C137" s="31">
        <v>1053.0999999999999</v>
      </c>
      <c r="D137" s="36">
        <v>1054.2833333333333</v>
      </c>
      <c r="E137" s="36">
        <v>1043.0666666666666</v>
      </c>
      <c r="F137" s="36">
        <v>1033.0333333333333</v>
      </c>
      <c r="G137" s="36">
        <v>1021.8166666666666</v>
      </c>
      <c r="H137" s="36">
        <v>1064.3166666666666</v>
      </c>
      <c r="I137" s="36">
        <v>1075.5333333333333</v>
      </c>
      <c r="J137" s="36">
        <v>1085.5666666666666</v>
      </c>
      <c r="K137" s="31">
        <v>1065.5</v>
      </c>
      <c r="L137" s="31">
        <v>1044.25</v>
      </c>
      <c r="M137" s="31">
        <v>4.0567799999999998</v>
      </c>
      <c r="N137" s="1"/>
      <c r="O137" s="1"/>
    </row>
    <row r="138" spans="1:15" ht="12.75" customHeight="1">
      <c r="A138" s="51">
        <v>129</v>
      </c>
      <c r="B138" s="53" t="s">
        <v>179</v>
      </c>
      <c r="C138" s="31">
        <v>979.25</v>
      </c>
      <c r="D138" s="36">
        <v>972.55000000000007</v>
      </c>
      <c r="E138" s="36">
        <v>955.95000000000016</v>
      </c>
      <c r="F138" s="36">
        <v>932.65000000000009</v>
      </c>
      <c r="G138" s="36">
        <v>916.05000000000018</v>
      </c>
      <c r="H138" s="36">
        <v>995.85000000000014</v>
      </c>
      <c r="I138" s="36">
        <v>1012.45</v>
      </c>
      <c r="J138" s="36">
        <v>1035.75</v>
      </c>
      <c r="K138" s="31">
        <v>989.15</v>
      </c>
      <c r="L138" s="31">
        <v>949.25</v>
      </c>
      <c r="M138" s="31">
        <v>20.032309999999999</v>
      </c>
      <c r="N138" s="1"/>
      <c r="O138" s="1"/>
    </row>
    <row r="139" spans="1:15" ht="12.75" customHeight="1">
      <c r="A139" s="51">
        <v>130</v>
      </c>
      <c r="B139" s="53" t="s">
        <v>181</v>
      </c>
      <c r="C139" s="31">
        <v>88.5</v>
      </c>
      <c r="D139" s="36">
        <v>88.733333333333334</v>
      </c>
      <c r="E139" s="36">
        <v>88.016666666666666</v>
      </c>
      <c r="F139" s="36">
        <v>87.533333333333331</v>
      </c>
      <c r="G139" s="36">
        <v>86.816666666666663</v>
      </c>
      <c r="H139" s="36">
        <v>89.216666666666669</v>
      </c>
      <c r="I139" s="36">
        <v>89.933333333333337</v>
      </c>
      <c r="J139" s="36">
        <v>90.416666666666671</v>
      </c>
      <c r="K139" s="31">
        <v>89.45</v>
      </c>
      <c r="L139" s="31">
        <v>88.25</v>
      </c>
      <c r="M139" s="31">
        <v>64.803479999999993</v>
      </c>
      <c r="N139" s="1"/>
      <c r="O139" s="1"/>
    </row>
    <row r="140" spans="1:15" ht="12.75" customHeight="1">
      <c r="A140" s="51">
        <v>131</v>
      </c>
      <c r="B140" s="53" t="s">
        <v>182</v>
      </c>
      <c r="C140" s="31">
        <v>2336.1</v>
      </c>
      <c r="D140" s="36">
        <v>2342.4166666666665</v>
      </c>
      <c r="E140" s="36">
        <v>2313.083333333333</v>
      </c>
      <c r="F140" s="36">
        <v>2290.0666666666666</v>
      </c>
      <c r="G140" s="36">
        <v>2260.7333333333331</v>
      </c>
      <c r="H140" s="36">
        <v>2365.4333333333329</v>
      </c>
      <c r="I140" s="36">
        <v>2394.766666666666</v>
      </c>
      <c r="J140" s="36">
        <v>2417.7833333333328</v>
      </c>
      <c r="K140" s="31">
        <v>2371.75</v>
      </c>
      <c r="L140" s="31">
        <v>2319.4</v>
      </c>
      <c r="M140" s="31">
        <v>2.6104500000000002</v>
      </c>
      <c r="N140" s="1"/>
      <c r="O140" s="1"/>
    </row>
    <row r="141" spans="1:15" ht="12.75" customHeight="1">
      <c r="A141" s="51">
        <v>132</v>
      </c>
      <c r="B141" s="53" t="s">
        <v>183</v>
      </c>
      <c r="C141" s="31">
        <v>111434.3</v>
      </c>
      <c r="D141" s="36">
        <v>111355.65000000001</v>
      </c>
      <c r="E141" s="36">
        <v>110961.35000000002</v>
      </c>
      <c r="F141" s="36">
        <v>110488.40000000001</v>
      </c>
      <c r="G141" s="36">
        <v>110094.10000000002</v>
      </c>
      <c r="H141" s="36">
        <v>111828.60000000002</v>
      </c>
      <c r="I141" s="36">
        <v>112222.90000000001</v>
      </c>
      <c r="J141" s="36">
        <v>112695.85000000002</v>
      </c>
      <c r="K141" s="31">
        <v>111749.95</v>
      </c>
      <c r="L141" s="31">
        <v>110882.7</v>
      </c>
      <c r="M141" s="31">
        <v>2.8879999999999999E-2</v>
      </c>
      <c r="N141" s="1"/>
      <c r="O141" s="1"/>
    </row>
    <row r="142" spans="1:15" ht="12.75" customHeight="1">
      <c r="A142" s="51">
        <v>133</v>
      </c>
      <c r="B142" s="53" t="s">
        <v>287</v>
      </c>
      <c r="C142" s="31">
        <v>60.4</v>
      </c>
      <c r="D142" s="36">
        <v>60.5</v>
      </c>
      <c r="E142" s="36">
        <v>60</v>
      </c>
      <c r="F142" s="36">
        <v>59.6</v>
      </c>
      <c r="G142" s="36">
        <v>59.1</v>
      </c>
      <c r="H142" s="36">
        <v>60.9</v>
      </c>
      <c r="I142" s="36">
        <v>61.4</v>
      </c>
      <c r="J142" s="36">
        <v>61.8</v>
      </c>
      <c r="K142" s="31">
        <v>61</v>
      </c>
      <c r="L142" s="31">
        <v>60.1</v>
      </c>
      <c r="M142" s="31">
        <v>20.466180000000001</v>
      </c>
      <c r="N142" s="1"/>
      <c r="O142" s="1"/>
    </row>
    <row r="143" spans="1:15" ht="12.75" customHeight="1">
      <c r="A143" s="51">
        <v>134</v>
      </c>
      <c r="B143" s="53" t="s">
        <v>184</v>
      </c>
      <c r="C143" s="31">
        <v>1329.35</v>
      </c>
      <c r="D143" s="36">
        <v>1328.5</v>
      </c>
      <c r="E143" s="36">
        <v>1319</v>
      </c>
      <c r="F143" s="36">
        <v>1308.6500000000001</v>
      </c>
      <c r="G143" s="36">
        <v>1299.1500000000001</v>
      </c>
      <c r="H143" s="36">
        <v>1338.85</v>
      </c>
      <c r="I143" s="36">
        <v>1348.35</v>
      </c>
      <c r="J143" s="36">
        <v>1358.6999999999998</v>
      </c>
      <c r="K143" s="31">
        <v>1338</v>
      </c>
      <c r="L143" s="31">
        <v>1318.15</v>
      </c>
      <c r="M143" s="31">
        <v>3.5293999999999999</v>
      </c>
      <c r="N143" s="1"/>
      <c r="O143" s="1"/>
    </row>
    <row r="144" spans="1:15" ht="12.75" customHeight="1">
      <c r="A144" s="51">
        <v>135</v>
      </c>
      <c r="B144" s="53" t="s">
        <v>186</v>
      </c>
      <c r="C144" s="31">
        <v>4739.05</v>
      </c>
      <c r="D144" s="36">
        <v>4755.916666666667</v>
      </c>
      <c r="E144" s="36">
        <v>4708.1833333333343</v>
      </c>
      <c r="F144" s="36">
        <v>4677.3166666666675</v>
      </c>
      <c r="G144" s="36">
        <v>4629.5833333333348</v>
      </c>
      <c r="H144" s="36">
        <v>4786.7833333333338</v>
      </c>
      <c r="I144" s="36">
        <v>4834.5166666666655</v>
      </c>
      <c r="J144" s="36">
        <v>4865.3833333333332</v>
      </c>
      <c r="K144" s="31">
        <v>4803.6499999999996</v>
      </c>
      <c r="L144" s="31">
        <v>4725.05</v>
      </c>
      <c r="M144" s="31">
        <v>1.39907</v>
      </c>
      <c r="N144" s="1"/>
      <c r="O144" s="1"/>
    </row>
    <row r="145" spans="1:15" ht="12.75" customHeight="1">
      <c r="A145" s="51">
        <v>136</v>
      </c>
      <c r="B145" s="53" t="s">
        <v>187</v>
      </c>
      <c r="C145" s="31">
        <v>3626.75</v>
      </c>
      <c r="D145" s="36">
        <v>3634.9500000000003</v>
      </c>
      <c r="E145" s="36">
        <v>3603.9000000000005</v>
      </c>
      <c r="F145" s="36">
        <v>3581.05</v>
      </c>
      <c r="G145" s="36">
        <v>3550.0000000000005</v>
      </c>
      <c r="H145" s="36">
        <v>3657.8000000000006</v>
      </c>
      <c r="I145" s="36">
        <v>3688.8500000000008</v>
      </c>
      <c r="J145" s="36">
        <v>3711.7000000000007</v>
      </c>
      <c r="K145" s="31">
        <v>3666</v>
      </c>
      <c r="L145" s="31">
        <v>3612.1</v>
      </c>
      <c r="M145" s="31">
        <v>0.79701999999999995</v>
      </c>
      <c r="N145" s="1"/>
      <c r="O145" s="1"/>
    </row>
    <row r="146" spans="1:15" ht="12.75" customHeight="1">
      <c r="A146" s="51">
        <v>137</v>
      </c>
      <c r="B146" s="53" t="s">
        <v>188</v>
      </c>
      <c r="C146" s="31">
        <v>24373.45</v>
      </c>
      <c r="D146" s="36">
        <v>24324.516666666666</v>
      </c>
      <c r="E146" s="36">
        <v>24229.183333333334</v>
      </c>
      <c r="F146" s="36">
        <v>24084.916666666668</v>
      </c>
      <c r="G146" s="36">
        <v>23989.583333333336</v>
      </c>
      <c r="H146" s="36">
        <v>24468.783333333333</v>
      </c>
      <c r="I146" s="36">
        <v>24564.116666666669</v>
      </c>
      <c r="J146" s="36">
        <v>24708.383333333331</v>
      </c>
      <c r="K146" s="31">
        <v>24419.85</v>
      </c>
      <c r="L146" s="31">
        <v>24180.25</v>
      </c>
      <c r="M146" s="31">
        <v>0.45329000000000003</v>
      </c>
      <c r="N146" s="1"/>
      <c r="O146" s="1"/>
    </row>
    <row r="147" spans="1:15" ht="12.75" customHeight="1">
      <c r="A147" s="51">
        <v>138</v>
      </c>
      <c r="B147" s="53" t="s">
        <v>466</v>
      </c>
      <c r="C147" s="31">
        <v>54.4</v>
      </c>
      <c r="D147" s="36">
        <v>53.933333333333337</v>
      </c>
      <c r="E147" s="36">
        <v>52.716666666666676</v>
      </c>
      <c r="F147" s="36">
        <v>51.033333333333339</v>
      </c>
      <c r="G147" s="36">
        <v>49.816666666666677</v>
      </c>
      <c r="H147" s="36">
        <v>55.616666666666674</v>
      </c>
      <c r="I147" s="36">
        <v>56.833333333333343</v>
      </c>
      <c r="J147" s="36">
        <v>58.516666666666673</v>
      </c>
      <c r="K147" s="31">
        <v>55.15</v>
      </c>
      <c r="L147" s="31">
        <v>52.25</v>
      </c>
      <c r="M147" s="31">
        <v>380.78347000000002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169.7</v>
      </c>
      <c r="D148" s="36">
        <v>169.70000000000002</v>
      </c>
      <c r="E148" s="36">
        <v>167.15000000000003</v>
      </c>
      <c r="F148" s="36">
        <v>164.60000000000002</v>
      </c>
      <c r="G148" s="36">
        <v>162.05000000000004</v>
      </c>
      <c r="H148" s="36">
        <v>172.25000000000003</v>
      </c>
      <c r="I148" s="36">
        <v>174.80000000000004</v>
      </c>
      <c r="J148" s="36">
        <v>177.35000000000002</v>
      </c>
      <c r="K148" s="31">
        <v>172.25</v>
      </c>
      <c r="L148" s="31">
        <v>167.15</v>
      </c>
      <c r="M148" s="31">
        <v>121.52333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250</v>
      </c>
      <c r="D149" s="36">
        <v>250.03333333333333</v>
      </c>
      <c r="E149" s="36">
        <v>247.26666666666665</v>
      </c>
      <c r="F149" s="36">
        <v>244.53333333333333</v>
      </c>
      <c r="G149" s="36">
        <v>241.76666666666665</v>
      </c>
      <c r="H149" s="36">
        <v>252.76666666666665</v>
      </c>
      <c r="I149" s="36">
        <v>255.53333333333336</v>
      </c>
      <c r="J149" s="36">
        <v>258.26666666666665</v>
      </c>
      <c r="K149" s="31">
        <v>252.8</v>
      </c>
      <c r="L149" s="31">
        <v>247.3</v>
      </c>
      <c r="M149" s="31">
        <v>68.518690000000007</v>
      </c>
      <c r="N149" s="1"/>
      <c r="O149" s="1"/>
    </row>
    <row r="150" spans="1:15" ht="12.75" customHeight="1">
      <c r="A150" s="51">
        <v>141</v>
      </c>
      <c r="B150" s="53" t="s">
        <v>275</v>
      </c>
      <c r="C150" s="31">
        <v>171.1</v>
      </c>
      <c r="D150" s="36">
        <v>171.31666666666669</v>
      </c>
      <c r="E150" s="36">
        <v>169.08333333333337</v>
      </c>
      <c r="F150" s="36">
        <v>167.06666666666669</v>
      </c>
      <c r="G150" s="36">
        <v>164.83333333333337</v>
      </c>
      <c r="H150" s="36">
        <v>173.33333333333337</v>
      </c>
      <c r="I150" s="36">
        <v>175.56666666666666</v>
      </c>
      <c r="J150" s="36">
        <v>177.58333333333337</v>
      </c>
      <c r="K150" s="31">
        <v>173.55</v>
      </c>
      <c r="L150" s="31">
        <v>169.3</v>
      </c>
      <c r="M150" s="31">
        <v>127.97989</v>
      </c>
      <c r="N150" s="1"/>
      <c r="O150" s="1"/>
    </row>
    <row r="151" spans="1:15" ht="12.75" customHeight="1">
      <c r="A151" s="51">
        <v>142</v>
      </c>
      <c r="B151" s="53" t="s">
        <v>192</v>
      </c>
      <c r="C151" s="31">
        <v>1406.6</v>
      </c>
      <c r="D151" s="36">
        <v>1395.2333333333333</v>
      </c>
      <c r="E151" s="36">
        <v>1375.0666666666666</v>
      </c>
      <c r="F151" s="36">
        <v>1343.5333333333333</v>
      </c>
      <c r="G151" s="36">
        <v>1323.3666666666666</v>
      </c>
      <c r="H151" s="36">
        <v>1426.7666666666667</v>
      </c>
      <c r="I151" s="36">
        <v>1446.9333333333332</v>
      </c>
      <c r="J151" s="36">
        <v>1478.4666666666667</v>
      </c>
      <c r="K151" s="31">
        <v>1415.4</v>
      </c>
      <c r="L151" s="31">
        <v>1363.7</v>
      </c>
      <c r="M151" s="31">
        <v>25.827459999999999</v>
      </c>
      <c r="N151" s="1"/>
      <c r="O151" s="1"/>
    </row>
    <row r="152" spans="1:15" ht="12.75" customHeight="1">
      <c r="A152" s="51">
        <v>143</v>
      </c>
      <c r="B152" s="53" t="s">
        <v>193</v>
      </c>
      <c r="C152" s="31">
        <v>4153.7</v>
      </c>
      <c r="D152" s="36">
        <v>4183.6500000000005</v>
      </c>
      <c r="E152" s="36">
        <v>4114.5500000000011</v>
      </c>
      <c r="F152" s="36">
        <v>4075.4000000000005</v>
      </c>
      <c r="G152" s="36">
        <v>4006.3000000000011</v>
      </c>
      <c r="H152" s="36">
        <v>4222.8000000000011</v>
      </c>
      <c r="I152" s="36">
        <v>4291.9000000000015</v>
      </c>
      <c r="J152" s="36">
        <v>4331.0500000000011</v>
      </c>
      <c r="K152" s="31">
        <v>4252.75</v>
      </c>
      <c r="L152" s="31">
        <v>4144.5</v>
      </c>
      <c r="M152" s="31">
        <v>0.63141999999999998</v>
      </c>
      <c r="N152" s="1"/>
      <c r="O152" s="1"/>
    </row>
    <row r="153" spans="1:15" ht="12.75" customHeight="1">
      <c r="A153" s="51">
        <v>144</v>
      </c>
      <c r="B153" s="53" t="s">
        <v>289</v>
      </c>
      <c r="C153" s="31">
        <v>307.5</v>
      </c>
      <c r="D153" s="36">
        <v>310.58333333333331</v>
      </c>
      <c r="E153" s="36">
        <v>304.06666666666661</v>
      </c>
      <c r="F153" s="36">
        <v>300.63333333333327</v>
      </c>
      <c r="G153" s="36">
        <v>294.11666666666656</v>
      </c>
      <c r="H153" s="36">
        <v>314.01666666666665</v>
      </c>
      <c r="I153" s="36">
        <v>320.53333333333342</v>
      </c>
      <c r="J153" s="36">
        <v>323.9666666666667</v>
      </c>
      <c r="K153" s="31">
        <v>317.10000000000002</v>
      </c>
      <c r="L153" s="31">
        <v>307.14999999999998</v>
      </c>
      <c r="M153" s="31">
        <v>12.68953</v>
      </c>
      <c r="N153" s="1"/>
      <c r="O153" s="1"/>
    </row>
    <row r="154" spans="1:15" ht="12.75" customHeight="1">
      <c r="A154" s="51">
        <v>145</v>
      </c>
      <c r="B154" s="53" t="s">
        <v>194</v>
      </c>
      <c r="C154" s="31">
        <v>191.2</v>
      </c>
      <c r="D154" s="36">
        <v>192.04999999999998</v>
      </c>
      <c r="E154" s="36">
        <v>190.14999999999998</v>
      </c>
      <c r="F154" s="36">
        <v>189.1</v>
      </c>
      <c r="G154" s="36">
        <v>187.2</v>
      </c>
      <c r="H154" s="36">
        <v>193.09999999999997</v>
      </c>
      <c r="I154" s="36">
        <v>195</v>
      </c>
      <c r="J154" s="36">
        <v>196.04999999999995</v>
      </c>
      <c r="K154" s="31">
        <v>193.95</v>
      </c>
      <c r="L154" s="31">
        <v>191</v>
      </c>
      <c r="M154" s="31">
        <v>107.20353</v>
      </c>
      <c r="N154" s="1"/>
      <c r="O154" s="1"/>
    </row>
    <row r="155" spans="1:15" ht="12.75" customHeight="1">
      <c r="A155" s="51">
        <v>146</v>
      </c>
      <c r="B155" s="53" t="s">
        <v>195</v>
      </c>
      <c r="C155" s="31">
        <v>37704.35</v>
      </c>
      <c r="D155" s="36">
        <v>37759.800000000003</v>
      </c>
      <c r="E155" s="36">
        <v>37447.600000000006</v>
      </c>
      <c r="F155" s="36">
        <v>37190.850000000006</v>
      </c>
      <c r="G155" s="36">
        <v>36878.650000000009</v>
      </c>
      <c r="H155" s="36">
        <v>38016.550000000003</v>
      </c>
      <c r="I155" s="36">
        <v>38328.75</v>
      </c>
      <c r="J155" s="36">
        <v>38585.5</v>
      </c>
      <c r="K155" s="31">
        <v>38072</v>
      </c>
      <c r="L155" s="31">
        <v>37503.050000000003</v>
      </c>
      <c r="M155" s="31">
        <v>0.14227000000000001</v>
      </c>
      <c r="N155" s="1"/>
      <c r="O155" s="1"/>
    </row>
    <row r="156" spans="1:15" ht="12.75" customHeight="1">
      <c r="A156" s="51">
        <v>147</v>
      </c>
      <c r="B156" s="53" t="s">
        <v>292</v>
      </c>
      <c r="C156" s="31">
        <v>1367.55</v>
      </c>
      <c r="D156" s="36">
        <v>1374.1333333333332</v>
      </c>
      <c r="E156" s="36">
        <v>1344.4166666666665</v>
      </c>
      <c r="F156" s="36">
        <v>1321.2833333333333</v>
      </c>
      <c r="G156" s="36">
        <v>1291.5666666666666</v>
      </c>
      <c r="H156" s="36">
        <v>1397.2666666666664</v>
      </c>
      <c r="I156" s="36">
        <v>1426.9833333333331</v>
      </c>
      <c r="J156" s="36">
        <v>1450.1166666666663</v>
      </c>
      <c r="K156" s="31">
        <v>1403.85</v>
      </c>
      <c r="L156" s="31">
        <v>1351</v>
      </c>
      <c r="M156" s="31">
        <v>3.3866499999999999</v>
      </c>
      <c r="N156" s="1"/>
      <c r="O156" s="1"/>
    </row>
    <row r="157" spans="1:15" ht="12.75" customHeight="1">
      <c r="A157" s="51">
        <v>148</v>
      </c>
      <c r="B157" s="53" t="s">
        <v>290</v>
      </c>
      <c r="C157" s="31">
        <v>912.45</v>
      </c>
      <c r="D157" s="36">
        <v>908</v>
      </c>
      <c r="E157" s="36">
        <v>898.45</v>
      </c>
      <c r="F157" s="36">
        <v>884.45</v>
      </c>
      <c r="G157" s="36">
        <v>874.90000000000009</v>
      </c>
      <c r="H157" s="36">
        <v>922</v>
      </c>
      <c r="I157" s="36">
        <v>931.55</v>
      </c>
      <c r="J157" s="36">
        <v>945.55</v>
      </c>
      <c r="K157" s="31">
        <v>917.55</v>
      </c>
      <c r="L157" s="31">
        <v>894</v>
      </c>
      <c r="M157" s="31">
        <v>24.606490000000001</v>
      </c>
      <c r="N157" s="1"/>
      <c r="O157" s="1"/>
    </row>
    <row r="158" spans="1:15" ht="12.75" customHeight="1">
      <c r="A158" s="51">
        <v>149</v>
      </c>
      <c r="B158" s="53" t="s">
        <v>196</v>
      </c>
      <c r="C158" s="31">
        <v>927.4</v>
      </c>
      <c r="D158" s="36">
        <v>929.91666666666663</v>
      </c>
      <c r="E158" s="36">
        <v>922.48333333333323</v>
      </c>
      <c r="F158" s="36">
        <v>917.56666666666661</v>
      </c>
      <c r="G158" s="36">
        <v>910.13333333333321</v>
      </c>
      <c r="H158" s="36">
        <v>934.83333333333326</v>
      </c>
      <c r="I158" s="36">
        <v>942.26666666666665</v>
      </c>
      <c r="J158" s="36">
        <v>947.18333333333328</v>
      </c>
      <c r="K158" s="31">
        <v>937.35</v>
      </c>
      <c r="L158" s="31">
        <v>925</v>
      </c>
      <c r="M158" s="31">
        <v>5.5003599999999997</v>
      </c>
      <c r="N158" s="1"/>
      <c r="O158" s="1"/>
    </row>
    <row r="159" spans="1:15" ht="12.75" customHeight="1">
      <c r="A159" s="51">
        <v>150</v>
      </c>
      <c r="B159" s="53" t="s">
        <v>197</v>
      </c>
      <c r="C159" s="31">
        <v>6465.6</v>
      </c>
      <c r="D159" s="36">
        <v>6491.55</v>
      </c>
      <c r="E159" s="36">
        <v>6407.1</v>
      </c>
      <c r="F159" s="36">
        <v>6348.6</v>
      </c>
      <c r="G159" s="36">
        <v>6264.1500000000005</v>
      </c>
      <c r="H159" s="36">
        <v>6550.05</v>
      </c>
      <c r="I159" s="36">
        <v>6634.4999999999991</v>
      </c>
      <c r="J159" s="36">
        <v>6693</v>
      </c>
      <c r="K159" s="31">
        <v>6576</v>
      </c>
      <c r="L159" s="31">
        <v>6433.05</v>
      </c>
      <c r="M159" s="31">
        <v>4.71699</v>
      </c>
      <c r="N159" s="1"/>
      <c r="O159" s="1"/>
    </row>
    <row r="160" spans="1:15" ht="12.75" customHeight="1">
      <c r="A160" s="51">
        <v>151</v>
      </c>
      <c r="B160" s="53" t="s">
        <v>198</v>
      </c>
      <c r="C160" s="31">
        <v>194.95</v>
      </c>
      <c r="D160" s="36">
        <v>195.9</v>
      </c>
      <c r="E160" s="36">
        <v>193.85000000000002</v>
      </c>
      <c r="F160" s="36">
        <v>192.75000000000003</v>
      </c>
      <c r="G160" s="36">
        <v>190.70000000000005</v>
      </c>
      <c r="H160" s="36">
        <v>197</v>
      </c>
      <c r="I160" s="36">
        <v>199.05</v>
      </c>
      <c r="J160" s="36">
        <v>200.14999999999998</v>
      </c>
      <c r="K160" s="31">
        <v>197.95</v>
      </c>
      <c r="L160" s="31">
        <v>194.8</v>
      </c>
      <c r="M160" s="31">
        <v>134.71767</v>
      </c>
      <c r="N160" s="1"/>
      <c r="O160" s="1"/>
    </row>
    <row r="161" spans="1:15" ht="12.75" customHeight="1">
      <c r="A161" s="51">
        <v>152</v>
      </c>
      <c r="B161" s="53" t="s">
        <v>199</v>
      </c>
      <c r="C161" s="31">
        <v>319.55</v>
      </c>
      <c r="D161" s="36">
        <v>321.26666666666671</v>
      </c>
      <c r="E161" s="36">
        <v>313.88333333333344</v>
      </c>
      <c r="F161" s="36">
        <v>308.21666666666675</v>
      </c>
      <c r="G161" s="36">
        <v>300.83333333333348</v>
      </c>
      <c r="H161" s="36">
        <v>326.93333333333339</v>
      </c>
      <c r="I161" s="36">
        <v>334.31666666666672</v>
      </c>
      <c r="J161" s="36">
        <v>339.98333333333335</v>
      </c>
      <c r="K161" s="31">
        <v>328.65</v>
      </c>
      <c r="L161" s="31">
        <v>315.60000000000002</v>
      </c>
      <c r="M161" s="31">
        <v>224.53701000000001</v>
      </c>
      <c r="N161" s="1"/>
      <c r="O161" s="1"/>
    </row>
    <row r="162" spans="1:15" ht="12.75" customHeight="1">
      <c r="A162" s="51">
        <v>153</v>
      </c>
      <c r="B162" s="53" t="s">
        <v>295</v>
      </c>
      <c r="C162" s="31">
        <v>17876.5</v>
      </c>
      <c r="D162" s="36">
        <v>18030.633333333335</v>
      </c>
      <c r="E162" s="36">
        <v>17568.116666666669</v>
      </c>
      <c r="F162" s="36">
        <v>17259.733333333334</v>
      </c>
      <c r="G162" s="36">
        <v>16797.216666666667</v>
      </c>
      <c r="H162" s="36">
        <v>18339.01666666667</v>
      </c>
      <c r="I162" s="36">
        <v>18801.53333333334</v>
      </c>
      <c r="J162" s="36">
        <v>19109.916666666672</v>
      </c>
      <c r="K162" s="31">
        <v>18493.150000000001</v>
      </c>
      <c r="L162" s="31">
        <v>17722.25</v>
      </c>
      <c r="M162" s="31">
        <v>6.9650000000000004E-2</v>
      </c>
      <c r="N162" s="1"/>
      <c r="O162" s="1"/>
    </row>
    <row r="163" spans="1:15" ht="12.75" customHeight="1">
      <c r="A163" s="51">
        <v>154</v>
      </c>
      <c r="B163" s="53" t="s">
        <v>200</v>
      </c>
      <c r="C163" s="31">
        <v>2495.6</v>
      </c>
      <c r="D163" s="36">
        <v>2490.6666666666665</v>
      </c>
      <c r="E163" s="36">
        <v>2476.583333333333</v>
      </c>
      <c r="F163" s="36">
        <v>2457.5666666666666</v>
      </c>
      <c r="G163" s="36">
        <v>2443.4833333333331</v>
      </c>
      <c r="H163" s="36">
        <v>2509.6833333333329</v>
      </c>
      <c r="I163" s="36">
        <v>2523.766666666666</v>
      </c>
      <c r="J163" s="36">
        <v>2542.7833333333328</v>
      </c>
      <c r="K163" s="31">
        <v>2504.75</v>
      </c>
      <c r="L163" s="31">
        <v>2471.65</v>
      </c>
      <c r="M163" s="31">
        <v>2.2599300000000002</v>
      </c>
      <c r="N163" s="1"/>
      <c r="O163" s="1"/>
    </row>
    <row r="164" spans="1:15" ht="12.75" customHeight="1">
      <c r="A164" s="51">
        <v>155</v>
      </c>
      <c r="B164" s="53" t="s">
        <v>201</v>
      </c>
      <c r="C164" s="31">
        <v>3680</v>
      </c>
      <c r="D164" s="36">
        <v>3685.5</v>
      </c>
      <c r="E164" s="36">
        <v>3659.55</v>
      </c>
      <c r="F164" s="36">
        <v>3639.1000000000004</v>
      </c>
      <c r="G164" s="36">
        <v>3613.1500000000005</v>
      </c>
      <c r="H164" s="36">
        <v>3705.95</v>
      </c>
      <c r="I164" s="36">
        <v>3731.8999999999996</v>
      </c>
      <c r="J164" s="36">
        <v>3752.3499999999995</v>
      </c>
      <c r="K164" s="31">
        <v>3711.45</v>
      </c>
      <c r="L164" s="31">
        <v>3665.05</v>
      </c>
      <c r="M164" s="31">
        <v>1.20594</v>
      </c>
      <c r="N164" s="1"/>
      <c r="O164" s="1"/>
    </row>
    <row r="165" spans="1:15" ht="12.75" customHeight="1">
      <c r="A165" s="51">
        <v>156</v>
      </c>
      <c r="B165" s="53" t="s">
        <v>202</v>
      </c>
      <c r="C165" s="31">
        <v>78.05</v>
      </c>
      <c r="D165" s="36">
        <v>78.3</v>
      </c>
      <c r="E165" s="36">
        <v>77.25</v>
      </c>
      <c r="F165" s="36">
        <v>76.45</v>
      </c>
      <c r="G165" s="36">
        <v>75.400000000000006</v>
      </c>
      <c r="H165" s="36">
        <v>79.099999999999994</v>
      </c>
      <c r="I165" s="36">
        <v>80.149999999999977</v>
      </c>
      <c r="J165" s="36">
        <v>80.949999999999989</v>
      </c>
      <c r="K165" s="31">
        <v>79.349999999999994</v>
      </c>
      <c r="L165" s="31">
        <v>77.5</v>
      </c>
      <c r="M165" s="31">
        <v>239.14986999999999</v>
      </c>
      <c r="N165" s="1"/>
      <c r="O165" s="1"/>
    </row>
    <row r="166" spans="1:15" ht="12.75" customHeight="1">
      <c r="A166" s="51">
        <v>157</v>
      </c>
      <c r="B166" s="53" t="s">
        <v>291</v>
      </c>
      <c r="C166" s="31">
        <v>816.85</v>
      </c>
      <c r="D166" s="36">
        <v>822.96666666666658</v>
      </c>
      <c r="E166" s="36">
        <v>799.43333333333317</v>
      </c>
      <c r="F166" s="36">
        <v>782.01666666666654</v>
      </c>
      <c r="G166" s="36">
        <v>758.48333333333312</v>
      </c>
      <c r="H166" s="36">
        <v>840.38333333333321</v>
      </c>
      <c r="I166" s="36">
        <v>863.91666666666674</v>
      </c>
      <c r="J166" s="36">
        <v>881.33333333333326</v>
      </c>
      <c r="K166" s="31">
        <v>846.5</v>
      </c>
      <c r="L166" s="31">
        <v>805.55</v>
      </c>
      <c r="M166" s="31">
        <v>21.519390000000001</v>
      </c>
      <c r="N166" s="1"/>
      <c r="O166" s="1"/>
    </row>
    <row r="167" spans="1:15" ht="12.75" customHeight="1">
      <c r="A167" s="51">
        <v>158</v>
      </c>
      <c r="B167" s="53" t="s">
        <v>203</v>
      </c>
      <c r="C167" s="31">
        <v>5314.4</v>
      </c>
      <c r="D167" s="36">
        <v>5334.7333333333336</v>
      </c>
      <c r="E167" s="36">
        <v>5280.666666666667</v>
      </c>
      <c r="F167" s="36">
        <v>5246.9333333333334</v>
      </c>
      <c r="G167" s="36">
        <v>5192.8666666666668</v>
      </c>
      <c r="H167" s="36">
        <v>5368.4666666666672</v>
      </c>
      <c r="I167" s="36">
        <v>5422.5333333333328</v>
      </c>
      <c r="J167" s="36">
        <v>5456.2666666666673</v>
      </c>
      <c r="K167" s="31">
        <v>5388.8</v>
      </c>
      <c r="L167" s="31">
        <v>5301</v>
      </c>
      <c r="M167" s="31">
        <v>3.7931499999999998</v>
      </c>
      <c r="N167" s="1"/>
      <c r="O167" s="1"/>
    </row>
    <row r="168" spans="1:15" ht="12.75" customHeight="1">
      <c r="A168" s="51">
        <v>159</v>
      </c>
      <c r="B168" s="53" t="s">
        <v>293</v>
      </c>
      <c r="C168" s="31">
        <v>360.4</v>
      </c>
      <c r="D168" s="36">
        <v>362.59999999999997</v>
      </c>
      <c r="E168" s="36">
        <v>356.04999999999995</v>
      </c>
      <c r="F168" s="36">
        <v>351.7</v>
      </c>
      <c r="G168" s="36">
        <v>345.15</v>
      </c>
      <c r="H168" s="36">
        <v>366.94999999999993</v>
      </c>
      <c r="I168" s="36">
        <v>373.5</v>
      </c>
      <c r="J168" s="36">
        <v>377.84999999999991</v>
      </c>
      <c r="K168" s="31">
        <v>369.15</v>
      </c>
      <c r="L168" s="31">
        <v>358.25</v>
      </c>
      <c r="M168" s="31">
        <v>24.574339999999999</v>
      </c>
      <c r="N168" s="1"/>
      <c r="O168" s="1"/>
    </row>
    <row r="169" spans="1:15" ht="12.75" customHeight="1">
      <c r="A169" s="51">
        <v>160</v>
      </c>
      <c r="B169" s="53" t="s">
        <v>204</v>
      </c>
      <c r="C169" s="31">
        <v>208.95</v>
      </c>
      <c r="D169" s="36">
        <v>209.01666666666665</v>
      </c>
      <c r="E169" s="36">
        <v>207.8833333333333</v>
      </c>
      <c r="F169" s="36">
        <v>206.81666666666663</v>
      </c>
      <c r="G169" s="36">
        <v>205.68333333333328</v>
      </c>
      <c r="H169" s="36">
        <v>210.08333333333331</v>
      </c>
      <c r="I169" s="36">
        <v>211.21666666666664</v>
      </c>
      <c r="J169" s="36">
        <v>212.28333333333333</v>
      </c>
      <c r="K169" s="31">
        <v>210.15</v>
      </c>
      <c r="L169" s="31">
        <v>207.95</v>
      </c>
      <c r="M169" s="31">
        <v>96.08081</v>
      </c>
      <c r="N169" s="1"/>
      <c r="O169" s="1"/>
    </row>
    <row r="170" spans="1:15" ht="12.75" customHeight="1">
      <c r="A170" s="51">
        <v>161</v>
      </c>
      <c r="B170" s="53" t="s">
        <v>294</v>
      </c>
      <c r="C170" s="31">
        <v>904.75</v>
      </c>
      <c r="D170" s="36">
        <v>903.55000000000007</v>
      </c>
      <c r="E170" s="36">
        <v>892.20000000000016</v>
      </c>
      <c r="F170" s="36">
        <v>879.65000000000009</v>
      </c>
      <c r="G170" s="36">
        <v>868.30000000000018</v>
      </c>
      <c r="H170" s="36">
        <v>916.10000000000014</v>
      </c>
      <c r="I170" s="36">
        <v>927.45</v>
      </c>
      <c r="J170" s="36">
        <v>940.00000000000011</v>
      </c>
      <c r="K170" s="31">
        <v>914.9</v>
      </c>
      <c r="L170" s="31">
        <v>891</v>
      </c>
      <c r="M170" s="31">
        <v>5.6240199999999998</v>
      </c>
      <c r="N170" s="1"/>
      <c r="O170" s="1"/>
    </row>
    <row r="171" spans="1:15" ht="12.75" customHeight="1">
      <c r="A171" s="51">
        <v>162</v>
      </c>
      <c r="B171" s="53" t="s">
        <v>208</v>
      </c>
      <c r="C171" s="31">
        <v>981.85</v>
      </c>
      <c r="D171" s="36">
        <v>984.9</v>
      </c>
      <c r="E171" s="36">
        <v>977</v>
      </c>
      <c r="F171" s="36">
        <v>972.15</v>
      </c>
      <c r="G171" s="36">
        <v>964.25</v>
      </c>
      <c r="H171" s="36">
        <v>989.75</v>
      </c>
      <c r="I171" s="36">
        <v>997.64999999999986</v>
      </c>
      <c r="J171" s="36">
        <v>1002.5</v>
      </c>
      <c r="K171" s="31">
        <v>992.8</v>
      </c>
      <c r="L171" s="31">
        <v>980.05</v>
      </c>
      <c r="M171" s="31">
        <v>4.3325199999999997</v>
      </c>
      <c r="N171" s="1"/>
      <c r="O171" s="1"/>
    </row>
    <row r="172" spans="1:15" ht="12.75" customHeight="1">
      <c r="A172" s="51">
        <v>163</v>
      </c>
      <c r="B172" s="53" t="s">
        <v>210</v>
      </c>
      <c r="C172" s="31">
        <v>339.1</v>
      </c>
      <c r="D172" s="36">
        <v>340.78333333333336</v>
      </c>
      <c r="E172" s="36">
        <v>330.56666666666672</v>
      </c>
      <c r="F172" s="36">
        <v>322.03333333333336</v>
      </c>
      <c r="G172" s="36">
        <v>311.81666666666672</v>
      </c>
      <c r="H172" s="36">
        <v>349.31666666666672</v>
      </c>
      <c r="I172" s="36">
        <v>359.5333333333333</v>
      </c>
      <c r="J172" s="36">
        <v>368.06666666666672</v>
      </c>
      <c r="K172" s="31">
        <v>351</v>
      </c>
      <c r="L172" s="31">
        <v>332.25</v>
      </c>
      <c r="M172" s="31">
        <v>184.13395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2378.9</v>
      </c>
      <c r="D173" s="36">
        <v>2375.6999999999998</v>
      </c>
      <c r="E173" s="36">
        <v>2363.3999999999996</v>
      </c>
      <c r="F173" s="36">
        <v>2347.8999999999996</v>
      </c>
      <c r="G173" s="36">
        <v>2335.5999999999995</v>
      </c>
      <c r="H173" s="36">
        <v>2391.1999999999998</v>
      </c>
      <c r="I173" s="36">
        <v>2403.5</v>
      </c>
      <c r="J173" s="36">
        <v>2419</v>
      </c>
      <c r="K173" s="31">
        <v>2388</v>
      </c>
      <c r="L173" s="31">
        <v>2360.1999999999998</v>
      </c>
      <c r="M173" s="31">
        <v>41.072249999999997</v>
      </c>
      <c r="N173" s="1"/>
      <c r="O173" s="1"/>
    </row>
    <row r="174" spans="1:15" ht="12.75" customHeight="1">
      <c r="A174" s="51">
        <v>165</v>
      </c>
      <c r="B174" s="53" t="s">
        <v>212</v>
      </c>
      <c r="C174" s="31">
        <v>90.65</v>
      </c>
      <c r="D174" s="36">
        <v>90.883333333333326</v>
      </c>
      <c r="E174" s="36">
        <v>90.266666666666652</v>
      </c>
      <c r="F174" s="36">
        <v>89.883333333333326</v>
      </c>
      <c r="G174" s="36">
        <v>89.266666666666652</v>
      </c>
      <c r="H174" s="36">
        <v>91.266666666666652</v>
      </c>
      <c r="I174" s="36">
        <v>91.883333333333326</v>
      </c>
      <c r="J174" s="36">
        <v>92.266666666666652</v>
      </c>
      <c r="K174" s="31">
        <v>91.5</v>
      </c>
      <c r="L174" s="31">
        <v>90.5</v>
      </c>
      <c r="M174" s="31">
        <v>133.84773000000001</v>
      </c>
      <c r="N174" s="1"/>
      <c r="O174" s="1"/>
    </row>
    <row r="175" spans="1:15" ht="12.75" customHeight="1">
      <c r="A175" s="51">
        <v>166</v>
      </c>
      <c r="B175" t="s">
        <v>213</v>
      </c>
      <c r="C175" s="31">
        <v>734.75</v>
      </c>
      <c r="D175" s="36">
        <v>738.0333333333333</v>
      </c>
      <c r="E175" s="36">
        <v>730.56666666666661</v>
      </c>
      <c r="F175" s="36">
        <v>726.38333333333333</v>
      </c>
      <c r="G175" s="36">
        <v>718.91666666666663</v>
      </c>
      <c r="H175" s="36">
        <v>742.21666666666658</v>
      </c>
      <c r="I175" s="36">
        <v>749.68333333333328</v>
      </c>
      <c r="J175" s="36">
        <v>753.86666666666656</v>
      </c>
      <c r="K175" s="31">
        <v>745.5</v>
      </c>
      <c r="L175" s="31">
        <v>733.85</v>
      </c>
      <c r="M175" s="31">
        <v>19.490010000000002</v>
      </c>
      <c r="N175" s="1"/>
      <c r="O175" s="1"/>
    </row>
    <row r="176" spans="1:15" ht="12.75" customHeight="1">
      <c r="A176" s="51">
        <v>167</v>
      </c>
      <c r="B176" s="53" t="s">
        <v>214</v>
      </c>
      <c r="C176" s="31">
        <v>1423.65</v>
      </c>
      <c r="D176" s="36">
        <v>1411.9666666666665</v>
      </c>
      <c r="E176" s="36">
        <v>1398.7833333333328</v>
      </c>
      <c r="F176" s="36">
        <v>1373.9166666666663</v>
      </c>
      <c r="G176" s="36">
        <v>1360.7333333333327</v>
      </c>
      <c r="H176" s="36">
        <v>1436.833333333333</v>
      </c>
      <c r="I176" s="36">
        <v>1450.0166666666669</v>
      </c>
      <c r="J176" s="36">
        <v>1474.8833333333332</v>
      </c>
      <c r="K176" s="31">
        <v>1425.15</v>
      </c>
      <c r="L176" s="31">
        <v>1387.1</v>
      </c>
      <c r="M176" s="31">
        <v>20.491320000000002</v>
      </c>
      <c r="N176" s="1"/>
      <c r="O176" s="1"/>
    </row>
    <row r="177" spans="1:15" ht="12.75" customHeight="1">
      <c r="A177" s="51">
        <v>168</v>
      </c>
      <c r="B177" s="53" t="s">
        <v>215</v>
      </c>
      <c r="C177" s="31">
        <v>561.5</v>
      </c>
      <c r="D177" s="36">
        <v>563.05000000000007</v>
      </c>
      <c r="E177" s="36">
        <v>559.45000000000016</v>
      </c>
      <c r="F177" s="36">
        <v>557.40000000000009</v>
      </c>
      <c r="G177" s="36">
        <v>553.80000000000018</v>
      </c>
      <c r="H177" s="36">
        <v>565.10000000000014</v>
      </c>
      <c r="I177" s="36">
        <v>568.70000000000005</v>
      </c>
      <c r="J177" s="36">
        <v>570.75000000000011</v>
      </c>
      <c r="K177" s="31">
        <v>566.65</v>
      </c>
      <c r="L177" s="31">
        <v>561</v>
      </c>
      <c r="M177" s="31">
        <v>142.80013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25937.05</v>
      </c>
      <c r="D178" s="36">
        <v>25996.466666666664</v>
      </c>
      <c r="E178" s="36">
        <v>25797.533333333326</v>
      </c>
      <c r="F178" s="36">
        <v>25658.016666666663</v>
      </c>
      <c r="G178" s="36">
        <v>25459.083333333325</v>
      </c>
      <c r="H178" s="36">
        <v>26135.983333333326</v>
      </c>
      <c r="I178" s="36">
        <v>26334.916666666668</v>
      </c>
      <c r="J178" s="36">
        <v>26474.433333333327</v>
      </c>
      <c r="K178" s="31">
        <v>26195.4</v>
      </c>
      <c r="L178" s="31">
        <v>25856.95</v>
      </c>
      <c r="M178" s="31">
        <v>0.12026000000000001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1999.85</v>
      </c>
      <c r="D179" s="36">
        <v>1999.9499999999998</v>
      </c>
      <c r="E179" s="36">
        <v>1980.0999999999997</v>
      </c>
      <c r="F179" s="36">
        <v>1960.35</v>
      </c>
      <c r="G179" s="36">
        <v>1940.4999999999998</v>
      </c>
      <c r="H179" s="36">
        <v>2019.6999999999996</v>
      </c>
      <c r="I179" s="36">
        <v>2039.55</v>
      </c>
      <c r="J179" s="36">
        <v>2059.2999999999993</v>
      </c>
      <c r="K179" s="31">
        <v>2019.8</v>
      </c>
      <c r="L179" s="31">
        <v>1980.2</v>
      </c>
      <c r="M179" s="31">
        <v>10.17891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3589.05</v>
      </c>
      <c r="D180" s="36">
        <v>3586.6833333333329</v>
      </c>
      <c r="E180" s="36">
        <v>3563.766666666666</v>
      </c>
      <c r="F180" s="36">
        <v>3538.4833333333331</v>
      </c>
      <c r="G180" s="36">
        <v>3515.5666666666662</v>
      </c>
      <c r="H180" s="36">
        <v>3611.9666666666658</v>
      </c>
      <c r="I180" s="36">
        <v>3634.8833333333328</v>
      </c>
      <c r="J180" s="36">
        <v>3660.1666666666656</v>
      </c>
      <c r="K180" s="31">
        <v>3609.6</v>
      </c>
      <c r="L180" s="31">
        <v>3561.4</v>
      </c>
      <c r="M180" s="31">
        <v>1.7635000000000001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585.5</v>
      </c>
      <c r="D181" s="36">
        <v>584.26666666666677</v>
      </c>
      <c r="E181" s="36">
        <v>570.13333333333355</v>
      </c>
      <c r="F181" s="36">
        <v>554.76666666666677</v>
      </c>
      <c r="G181" s="36">
        <v>540.63333333333355</v>
      </c>
      <c r="H181" s="36">
        <v>599.63333333333355</v>
      </c>
      <c r="I181" s="36">
        <v>613.76666666666677</v>
      </c>
      <c r="J181" s="36">
        <v>629.13333333333355</v>
      </c>
      <c r="K181" s="31">
        <v>598.4</v>
      </c>
      <c r="L181" s="31">
        <v>568.9</v>
      </c>
      <c r="M181" s="31">
        <v>16.562629999999999</v>
      </c>
      <c r="N181" s="1"/>
      <c r="O181" s="1"/>
    </row>
    <row r="182" spans="1:15" ht="12.75" customHeight="1">
      <c r="A182" s="51">
        <v>173</v>
      </c>
      <c r="B182" s="53" t="s">
        <v>218</v>
      </c>
      <c r="C182" s="31">
        <v>2353.5500000000002</v>
      </c>
      <c r="D182" s="36">
        <v>2348.5333333333333</v>
      </c>
      <c r="E182" s="36">
        <v>2338.4666666666667</v>
      </c>
      <c r="F182" s="36">
        <v>2323.3833333333332</v>
      </c>
      <c r="G182" s="36">
        <v>2313.3166666666666</v>
      </c>
      <c r="H182" s="36">
        <v>2363.6166666666668</v>
      </c>
      <c r="I182" s="36">
        <v>2373.6833333333334</v>
      </c>
      <c r="J182" s="36">
        <v>2388.7666666666669</v>
      </c>
      <c r="K182" s="31">
        <v>2358.6</v>
      </c>
      <c r="L182" s="31">
        <v>2333.4499999999998</v>
      </c>
      <c r="M182" s="31">
        <v>1.056</v>
      </c>
      <c r="N182" s="1"/>
      <c r="O182" s="1"/>
    </row>
    <row r="183" spans="1:15" ht="12.75" customHeight="1">
      <c r="A183" s="51">
        <v>174</v>
      </c>
      <c r="B183" s="53" t="s">
        <v>220</v>
      </c>
      <c r="C183" s="31">
        <v>1201.4000000000001</v>
      </c>
      <c r="D183" s="36">
        <v>1197.55</v>
      </c>
      <c r="E183" s="36">
        <v>1190.0999999999999</v>
      </c>
      <c r="F183" s="36">
        <v>1178.8</v>
      </c>
      <c r="G183" s="36">
        <v>1171.3499999999999</v>
      </c>
      <c r="H183" s="36">
        <v>1208.8499999999999</v>
      </c>
      <c r="I183" s="36">
        <v>1216.3000000000002</v>
      </c>
      <c r="J183" s="36">
        <v>1227.5999999999999</v>
      </c>
      <c r="K183" s="31">
        <v>1205</v>
      </c>
      <c r="L183" s="31">
        <v>1186.25</v>
      </c>
      <c r="M183" s="31">
        <v>9.9913500000000006</v>
      </c>
      <c r="N183" s="1"/>
      <c r="O183" s="1"/>
    </row>
    <row r="184" spans="1:15" ht="12.75" customHeight="1">
      <c r="A184" s="51">
        <v>175</v>
      </c>
      <c r="B184" s="53" t="s">
        <v>221</v>
      </c>
      <c r="C184" s="31">
        <v>662.55</v>
      </c>
      <c r="D184" s="36">
        <v>667.56666666666661</v>
      </c>
      <c r="E184" s="36">
        <v>655.48333333333323</v>
      </c>
      <c r="F184" s="36">
        <v>648.41666666666663</v>
      </c>
      <c r="G184" s="36">
        <v>636.33333333333326</v>
      </c>
      <c r="H184" s="36">
        <v>674.63333333333321</v>
      </c>
      <c r="I184" s="36">
        <v>686.7166666666667</v>
      </c>
      <c r="J184" s="36">
        <v>693.78333333333319</v>
      </c>
      <c r="K184" s="31">
        <v>679.65</v>
      </c>
      <c r="L184" s="31">
        <v>660.5</v>
      </c>
      <c r="M184" s="31">
        <v>4.6766699999999997</v>
      </c>
      <c r="N184" s="1"/>
      <c r="O184" s="1"/>
    </row>
    <row r="185" spans="1:15" ht="12.75" customHeight="1">
      <c r="A185" s="51">
        <v>176</v>
      </c>
      <c r="B185" s="53" t="s">
        <v>222</v>
      </c>
      <c r="C185" s="31">
        <v>722.6</v>
      </c>
      <c r="D185" s="36">
        <v>725.1</v>
      </c>
      <c r="E185" s="36">
        <v>716.5</v>
      </c>
      <c r="F185" s="36">
        <v>710.4</v>
      </c>
      <c r="G185" s="36">
        <v>701.8</v>
      </c>
      <c r="H185" s="36">
        <v>731.2</v>
      </c>
      <c r="I185" s="36">
        <v>739.80000000000018</v>
      </c>
      <c r="J185" s="36">
        <v>745.90000000000009</v>
      </c>
      <c r="K185" s="31">
        <v>733.7</v>
      </c>
      <c r="L185" s="31">
        <v>719</v>
      </c>
      <c r="M185" s="31">
        <v>3.7244299999999999</v>
      </c>
      <c r="N185" s="1"/>
      <c r="O185" s="1"/>
    </row>
    <row r="186" spans="1:15" ht="12.75" customHeight="1">
      <c r="A186" s="51">
        <v>177</v>
      </c>
      <c r="B186" s="53" t="s">
        <v>223</v>
      </c>
      <c r="C186" s="31">
        <v>961.3</v>
      </c>
      <c r="D186" s="36">
        <v>963.1</v>
      </c>
      <c r="E186" s="36">
        <v>955.2</v>
      </c>
      <c r="F186" s="36">
        <v>949.1</v>
      </c>
      <c r="G186" s="36">
        <v>941.2</v>
      </c>
      <c r="H186" s="36">
        <v>969.2</v>
      </c>
      <c r="I186" s="36">
        <v>977.09999999999991</v>
      </c>
      <c r="J186" s="36">
        <v>983.2</v>
      </c>
      <c r="K186" s="31">
        <v>971</v>
      </c>
      <c r="L186" s="31">
        <v>957</v>
      </c>
      <c r="M186" s="31">
        <v>3.8596300000000001</v>
      </c>
      <c r="N186" s="1"/>
      <c r="O186" s="1"/>
    </row>
    <row r="187" spans="1:15" ht="12.75" customHeight="1">
      <c r="A187" s="51">
        <v>178</v>
      </c>
      <c r="B187" s="53" t="s">
        <v>224</v>
      </c>
      <c r="C187" s="31">
        <v>1707.3</v>
      </c>
      <c r="D187" s="36">
        <v>1715.4000000000003</v>
      </c>
      <c r="E187" s="36">
        <v>1696.8000000000006</v>
      </c>
      <c r="F187" s="36">
        <v>1686.3000000000004</v>
      </c>
      <c r="G187" s="36">
        <v>1667.7000000000007</v>
      </c>
      <c r="H187" s="36">
        <v>1725.9000000000005</v>
      </c>
      <c r="I187" s="36">
        <v>1744.5000000000005</v>
      </c>
      <c r="J187" s="36">
        <v>1755.0000000000005</v>
      </c>
      <c r="K187" s="31">
        <v>1734</v>
      </c>
      <c r="L187" s="31">
        <v>1704.9</v>
      </c>
      <c r="M187" s="31">
        <v>6.6053600000000001</v>
      </c>
      <c r="N187" s="1"/>
      <c r="O187" s="1"/>
    </row>
    <row r="188" spans="1:15" ht="12.75" customHeight="1">
      <c r="A188" s="51">
        <v>179</v>
      </c>
      <c r="B188" s="53" t="s">
        <v>225</v>
      </c>
      <c r="C188" s="31">
        <v>927.7</v>
      </c>
      <c r="D188" s="36">
        <v>921.73333333333323</v>
      </c>
      <c r="E188" s="36">
        <v>911.96666666666647</v>
      </c>
      <c r="F188" s="36">
        <v>896.23333333333323</v>
      </c>
      <c r="G188" s="36">
        <v>886.46666666666647</v>
      </c>
      <c r="H188" s="36">
        <v>937.46666666666647</v>
      </c>
      <c r="I188" s="36">
        <v>947.23333333333312</v>
      </c>
      <c r="J188" s="36">
        <v>962.96666666666647</v>
      </c>
      <c r="K188" s="31">
        <v>931.5</v>
      </c>
      <c r="L188" s="31">
        <v>906</v>
      </c>
      <c r="M188" s="31">
        <v>8.0434400000000004</v>
      </c>
      <c r="N188" s="1"/>
      <c r="O188" s="1"/>
    </row>
    <row r="189" spans="1:15" ht="12.75" customHeight="1">
      <c r="A189" s="51">
        <v>180</v>
      </c>
      <c r="B189" s="53" t="s">
        <v>297</v>
      </c>
      <c r="C189" s="31">
        <v>8423.25</v>
      </c>
      <c r="D189" s="36">
        <v>8393.0833333333339</v>
      </c>
      <c r="E189" s="36">
        <v>8331.1666666666679</v>
      </c>
      <c r="F189" s="36">
        <v>8239.0833333333339</v>
      </c>
      <c r="G189" s="36">
        <v>8177.1666666666679</v>
      </c>
      <c r="H189" s="36">
        <v>8485.1666666666679</v>
      </c>
      <c r="I189" s="36">
        <v>8547.0833333333358</v>
      </c>
      <c r="J189" s="36">
        <v>8639.1666666666679</v>
      </c>
      <c r="K189" s="31">
        <v>8455</v>
      </c>
      <c r="L189" s="31">
        <v>8301</v>
      </c>
      <c r="M189" s="31">
        <v>1.44008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681.7</v>
      </c>
      <c r="D190" s="36">
        <v>680</v>
      </c>
      <c r="E190" s="36">
        <v>676.7</v>
      </c>
      <c r="F190" s="36">
        <v>671.7</v>
      </c>
      <c r="G190" s="36">
        <v>668.40000000000009</v>
      </c>
      <c r="H190" s="36">
        <v>685</v>
      </c>
      <c r="I190" s="36">
        <v>688.3</v>
      </c>
      <c r="J190" s="36">
        <v>693.3</v>
      </c>
      <c r="K190" s="31">
        <v>683.3</v>
      </c>
      <c r="L190" s="31">
        <v>675</v>
      </c>
      <c r="M190" s="31">
        <v>72.910570000000007</v>
      </c>
      <c r="N190" s="1"/>
      <c r="O190" s="1"/>
    </row>
    <row r="191" spans="1:15" ht="12.75" customHeight="1">
      <c r="A191" s="51">
        <v>182</v>
      </c>
      <c r="B191" s="53" t="s">
        <v>227</v>
      </c>
      <c r="C191" s="31">
        <v>262.64999999999998</v>
      </c>
      <c r="D191" s="36">
        <v>262.93333333333334</v>
      </c>
      <c r="E191" s="36">
        <v>260.4666666666667</v>
      </c>
      <c r="F191" s="36">
        <v>258.28333333333336</v>
      </c>
      <c r="G191" s="36">
        <v>255.81666666666672</v>
      </c>
      <c r="H191" s="36">
        <v>265.11666666666667</v>
      </c>
      <c r="I191" s="36">
        <v>267.58333333333326</v>
      </c>
      <c r="J191" s="36">
        <v>269.76666666666665</v>
      </c>
      <c r="K191" s="31">
        <v>265.39999999999998</v>
      </c>
      <c r="L191" s="31">
        <v>260.75</v>
      </c>
      <c r="M191" s="31">
        <v>69.31541</v>
      </c>
      <c r="N191" s="1"/>
      <c r="O191" s="1"/>
    </row>
    <row r="192" spans="1:15" ht="12.75" customHeight="1">
      <c r="A192" s="51">
        <v>183</v>
      </c>
      <c r="B192" s="53" t="s">
        <v>228</v>
      </c>
      <c r="C192" s="31">
        <v>126.25</v>
      </c>
      <c r="D192" s="36">
        <v>125.86666666666667</v>
      </c>
      <c r="E192" s="36">
        <v>125.33333333333334</v>
      </c>
      <c r="F192" s="36">
        <v>124.41666666666667</v>
      </c>
      <c r="G192" s="36">
        <v>123.88333333333334</v>
      </c>
      <c r="H192" s="36">
        <v>126.78333333333335</v>
      </c>
      <c r="I192" s="36">
        <v>127.31666666666668</v>
      </c>
      <c r="J192" s="36">
        <v>128.23333333333335</v>
      </c>
      <c r="K192" s="31">
        <v>126.4</v>
      </c>
      <c r="L192" s="31">
        <v>124.95</v>
      </c>
      <c r="M192" s="31">
        <v>296.43311999999997</v>
      </c>
      <c r="N192" s="1"/>
      <c r="O192" s="1"/>
    </row>
    <row r="193" spans="1:15" ht="12.75" customHeight="1">
      <c r="A193" s="51">
        <v>184</v>
      </c>
      <c r="B193" s="53" t="s">
        <v>229</v>
      </c>
      <c r="C193" s="31">
        <v>3510.2</v>
      </c>
      <c r="D193" s="36">
        <v>3516.75</v>
      </c>
      <c r="E193" s="36">
        <v>3494.45</v>
      </c>
      <c r="F193" s="36">
        <v>3478.7</v>
      </c>
      <c r="G193" s="36">
        <v>3456.3999999999996</v>
      </c>
      <c r="H193" s="36">
        <v>3532.5</v>
      </c>
      <c r="I193" s="36">
        <v>3554.8</v>
      </c>
      <c r="J193" s="36">
        <v>3570.55</v>
      </c>
      <c r="K193" s="31">
        <v>3539.05</v>
      </c>
      <c r="L193" s="31">
        <v>3501</v>
      </c>
      <c r="M193" s="31">
        <v>18.07236</v>
      </c>
      <c r="N193" s="1"/>
      <c r="O193" s="1"/>
    </row>
    <row r="194" spans="1:15" ht="12.75" customHeight="1">
      <c r="A194" s="51">
        <v>185</v>
      </c>
      <c r="B194" s="53" t="s">
        <v>230</v>
      </c>
      <c r="C194" s="31">
        <v>1204.5</v>
      </c>
      <c r="D194" s="36">
        <v>1208.6833333333334</v>
      </c>
      <c r="E194" s="36">
        <v>1196.2166666666667</v>
      </c>
      <c r="F194" s="36">
        <v>1187.9333333333334</v>
      </c>
      <c r="G194" s="36">
        <v>1175.4666666666667</v>
      </c>
      <c r="H194" s="36">
        <v>1216.9666666666667</v>
      </c>
      <c r="I194" s="36">
        <v>1229.4333333333334</v>
      </c>
      <c r="J194" s="36">
        <v>1237.7166666666667</v>
      </c>
      <c r="K194" s="31">
        <v>1221.1500000000001</v>
      </c>
      <c r="L194" s="31">
        <v>1200.4000000000001</v>
      </c>
      <c r="M194" s="31">
        <v>11.29326</v>
      </c>
      <c r="N194" s="1"/>
      <c r="O194" s="1"/>
    </row>
    <row r="195" spans="1:15" ht="12.75" customHeight="1">
      <c r="A195" s="51">
        <v>186</v>
      </c>
      <c r="B195" s="53" t="s">
        <v>301</v>
      </c>
      <c r="C195" s="31">
        <v>3196.1</v>
      </c>
      <c r="D195" s="36">
        <v>3179.0333333333333</v>
      </c>
      <c r="E195" s="36">
        <v>3150.0666666666666</v>
      </c>
      <c r="F195" s="36">
        <v>3104.0333333333333</v>
      </c>
      <c r="G195" s="36">
        <v>3075.0666666666666</v>
      </c>
      <c r="H195" s="36">
        <v>3225.0666666666666</v>
      </c>
      <c r="I195" s="36">
        <v>3254.0333333333328</v>
      </c>
      <c r="J195" s="36">
        <v>3300.0666666666666</v>
      </c>
      <c r="K195" s="31">
        <v>3208</v>
      </c>
      <c r="L195" s="31">
        <v>3133</v>
      </c>
      <c r="M195" s="31">
        <v>1.32308</v>
      </c>
      <c r="N195" s="1"/>
      <c r="O195" s="1"/>
    </row>
    <row r="196" spans="1:15" ht="12.75" customHeight="1">
      <c r="A196" s="51">
        <v>187</v>
      </c>
      <c r="B196" s="53" t="s">
        <v>231</v>
      </c>
      <c r="C196" s="31">
        <v>3394.45</v>
      </c>
      <c r="D196" s="36">
        <v>3383.7666666666664</v>
      </c>
      <c r="E196" s="36">
        <v>3365.7833333333328</v>
      </c>
      <c r="F196" s="36">
        <v>3337.1166666666663</v>
      </c>
      <c r="G196" s="36">
        <v>3319.1333333333328</v>
      </c>
      <c r="H196" s="36">
        <v>3412.4333333333329</v>
      </c>
      <c r="I196" s="36">
        <v>3430.4166666666665</v>
      </c>
      <c r="J196" s="36">
        <v>3459.083333333333</v>
      </c>
      <c r="K196" s="31">
        <v>3401.75</v>
      </c>
      <c r="L196" s="31">
        <v>3355.1</v>
      </c>
      <c r="M196" s="31">
        <v>10.388629999999999</v>
      </c>
      <c r="N196" s="1"/>
      <c r="O196" s="1"/>
    </row>
    <row r="197" spans="1:15" ht="12.75" customHeight="1">
      <c r="A197" s="51">
        <v>188</v>
      </c>
      <c r="B197" s="53" t="s">
        <v>232</v>
      </c>
      <c r="C197" s="31">
        <v>2119.65</v>
      </c>
      <c r="D197" s="36">
        <v>2124.7333333333331</v>
      </c>
      <c r="E197" s="36">
        <v>2104.4666666666662</v>
      </c>
      <c r="F197" s="36">
        <v>2089.2833333333333</v>
      </c>
      <c r="G197" s="36">
        <v>2069.0166666666664</v>
      </c>
      <c r="H197" s="36">
        <v>2139.9166666666661</v>
      </c>
      <c r="I197" s="36">
        <v>2160.1833333333334</v>
      </c>
      <c r="J197" s="36">
        <v>2175.3666666666659</v>
      </c>
      <c r="K197" s="31">
        <v>2145</v>
      </c>
      <c r="L197" s="31">
        <v>2109.5500000000002</v>
      </c>
      <c r="M197" s="31">
        <v>2.8822100000000002</v>
      </c>
      <c r="N197" s="1"/>
      <c r="O197" s="1"/>
    </row>
    <row r="198" spans="1:15" ht="12.75" customHeight="1">
      <c r="A198" s="51">
        <v>189</v>
      </c>
      <c r="B198" s="53" t="s">
        <v>299</v>
      </c>
      <c r="C198" s="31">
        <v>821.05</v>
      </c>
      <c r="D198" s="36">
        <v>824.18333333333339</v>
      </c>
      <c r="E198" s="36">
        <v>808.91666666666674</v>
      </c>
      <c r="F198" s="36">
        <v>796.7833333333333</v>
      </c>
      <c r="G198" s="36">
        <v>781.51666666666665</v>
      </c>
      <c r="H198" s="36">
        <v>836.31666666666683</v>
      </c>
      <c r="I198" s="36">
        <v>851.58333333333348</v>
      </c>
      <c r="J198" s="36">
        <v>863.71666666666692</v>
      </c>
      <c r="K198" s="31">
        <v>839.45</v>
      </c>
      <c r="L198" s="31">
        <v>812.05</v>
      </c>
      <c r="M198" s="31">
        <v>0.95979999999999999</v>
      </c>
      <c r="N198" s="1"/>
      <c r="O198" s="1"/>
    </row>
    <row r="199" spans="1:15" ht="12.75" customHeight="1">
      <c r="A199" s="51">
        <v>190</v>
      </c>
      <c r="B199" s="53" t="s">
        <v>233</v>
      </c>
      <c r="C199" s="31">
        <v>2613.75</v>
      </c>
      <c r="D199" s="36">
        <v>2623.9</v>
      </c>
      <c r="E199" s="36">
        <v>2595.8000000000002</v>
      </c>
      <c r="F199" s="36">
        <v>2577.85</v>
      </c>
      <c r="G199" s="36">
        <v>2549.75</v>
      </c>
      <c r="H199" s="36">
        <v>2641.8500000000004</v>
      </c>
      <c r="I199" s="36">
        <v>2669.95</v>
      </c>
      <c r="J199" s="36">
        <v>2687.9000000000005</v>
      </c>
      <c r="K199" s="31">
        <v>2652</v>
      </c>
      <c r="L199" s="31">
        <v>2605.9499999999998</v>
      </c>
      <c r="M199" s="31">
        <v>5.1934899999999997</v>
      </c>
      <c r="N199" s="1"/>
      <c r="O199" s="1"/>
    </row>
    <row r="200" spans="1:15" ht="12.75" customHeight="1">
      <c r="A200" s="51">
        <v>191</v>
      </c>
      <c r="B200" s="53" t="s">
        <v>300</v>
      </c>
      <c r="C200" s="31">
        <v>37.299999999999997</v>
      </c>
      <c r="D200" s="36">
        <v>37.533333333333331</v>
      </c>
      <c r="E200" s="36">
        <v>36.86666666666666</v>
      </c>
      <c r="F200" s="36">
        <v>36.43333333333333</v>
      </c>
      <c r="G200" s="36">
        <v>35.766666666666659</v>
      </c>
      <c r="H200" s="36">
        <v>37.966666666666661</v>
      </c>
      <c r="I200" s="36">
        <v>38.633333333333333</v>
      </c>
      <c r="J200" s="36">
        <v>39.066666666666663</v>
      </c>
      <c r="K200" s="31">
        <v>38.200000000000003</v>
      </c>
      <c r="L200" s="31">
        <v>37.1</v>
      </c>
      <c r="M200" s="31">
        <v>120.64843</v>
      </c>
      <c r="N200" s="1"/>
      <c r="O200" s="1"/>
    </row>
    <row r="201" spans="1:15" ht="12.75" customHeight="1">
      <c r="A201" s="51">
        <v>192</v>
      </c>
      <c r="B201" s="53" t="s">
        <v>298</v>
      </c>
      <c r="C201" s="31">
        <v>87.45</v>
      </c>
      <c r="D201" s="36">
        <v>87.883333333333326</v>
      </c>
      <c r="E201" s="36">
        <v>86.766666666666652</v>
      </c>
      <c r="F201" s="36">
        <v>86.083333333333329</v>
      </c>
      <c r="G201" s="36">
        <v>84.966666666666654</v>
      </c>
      <c r="H201" s="36">
        <v>88.566666666666649</v>
      </c>
      <c r="I201" s="36">
        <v>89.683333333333323</v>
      </c>
      <c r="J201" s="36">
        <v>90.366666666666646</v>
      </c>
      <c r="K201" s="31">
        <v>89</v>
      </c>
      <c r="L201" s="31">
        <v>87.2</v>
      </c>
      <c r="M201" s="31">
        <v>18.857019999999999</v>
      </c>
      <c r="N201" s="1"/>
      <c r="O201" s="1"/>
    </row>
    <row r="202" spans="1:15" ht="12.75" customHeight="1">
      <c r="A202" s="51">
        <v>193</v>
      </c>
      <c r="B202" s="53" t="s">
        <v>234</v>
      </c>
      <c r="C202" s="31">
        <v>1724.65</v>
      </c>
      <c r="D202" s="36">
        <v>1726.1499999999999</v>
      </c>
      <c r="E202" s="36">
        <v>1714.0499999999997</v>
      </c>
      <c r="F202" s="36">
        <v>1703.4499999999998</v>
      </c>
      <c r="G202" s="36">
        <v>1691.3499999999997</v>
      </c>
      <c r="H202" s="36">
        <v>1736.7499999999998</v>
      </c>
      <c r="I202" s="36">
        <v>1748.8499999999997</v>
      </c>
      <c r="J202" s="36">
        <v>1759.4499999999998</v>
      </c>
      <c r="K202" s="31">
        <v>1738.25</v>
      </c>
      <c r="L202" s="31">
        <v>1715.55</v>
      </c>
      <c r="M202" s="31">
        <v>5.2168599999999996</v>
      </c>
      <c r="N202" s="1"/>
      <c r="O202" s="1"/>
    </row>
    <row r="203" spans="1:15" ht="12.75" customHeight="1">
      <c r="A203" s="51">
        <v>194</v>
      </c>
      <c r="B203" s="53" t="s">
        <v>235</v>
      </c>
      <c r="C203" s="31">
        <v>1582.05</v>
      </c>
      <c r="D203" s="36">
        <v>1577.8999999999999</v>
      </c>
      <c r="E203" s="36">
        <v>1569.1999999999998</v>
      </c>
      <c r="F203" s="36">
        <v>1556.35</v>
      </c>
      <c r="G203" s="36">
        <v>1547.6499999999999</v>
      </c>
      <c r="H203" s="36">
        <v>1590.7499999999998</v>
      </c>
      <c r="I203" s="36">
        <v>1599.45</v>
      </c>
      <c r="J203" s="36">
        <v>1612.2999999999997</v>
      </c>
      <c r="K203" s="31">
        <v>1586.6</v>
      </c>
      <c r="L203" s="31">
        <v>1565.05</v>
      </c>
      <c r="M203" s="31">
        <v>1.2539199999999999</v>
      </c>
      <c r="N203" s="1"/>
      <c r="O203" s="1"/>
    </row>
    <row r="204" spans="1:15" ht="12.75" customHeight="1">
      <c r="A204" s="51">
        <v>195</v>
      </c>
      <c r="B204" s="53" t="s">
        <v>236</v>
      </c>
      <c r="C204" s="31">
        <v>8708.35</v>
      </c>
      <c r="D204" s="36">
        <v>8703.6833333333325</v>
      </c>
      <c r="E204" s="36">
        <v>8669.4666666666653</v>
      </c>
      <c r="F204" s="36">
        <v>8630.5833333333321</v>
      </c>
      <c r="G204" s="36">
        <v>8596.366666666665</v>
      </c>
      <c r="H204" s="36">
        <v>8742.5666666666657</v>
      </c>
      <c r="I204" s="36">
        <v>8776.7833333333328</v>
      </c>
      <c r="J204" s="36">
        <v>8815.6666666666661</v>
      </c>
      <c r="K204" s="31">
        <v>8737.9</v>
      </c>
      <c r="L204" s="31">
        <v>8664.7999999999993</v>
      </c>
      <c r="M204" s="31">
        <v>1.83507</v>
      </c>
      <c r="N204" s="1"/>
      <c r="O204" s="1"/>
    </row>
    <row r="205" spans="1:15" ht="12.75" customHeight="1">
      <c r="A205" s="51">
        <v>196</v>
      </c>
      <c r="B205" s="53" t="s">
        <v>302</v>
      </c>
      <c r="C205" s="31">
        <v>109.5</v>
      </c>
      <c r="D205" s="36">
        <v>109.25</v>
      </c>
      <c r="E205" s="36">
        <v>108.15</v>
      </c>
      <c r="F205" s="36">
        <v>106.80000000000001</v>
      </c>
      <c r="G205" s="36">
        <v>105.70000000000002</v>
      </c>
      <c r="H205" s="36">
        <v>110.6</v>
      </c>
      <c r="I205" s="36">
        <v>111.69999999999999</v>
      </c>
      <c r="J205" s="36">
        <v>113.04999999999998</v>
      </c>
      <c r="K205" s="31">
        <v>110.35</v>
      </c>
      <c r="L205" s="31">
        <v>107.9</v>
      </c>
      <c r="M205" s="31">
        <v>117.67774</v>
      </c>
      <c r="N205" s="1"/>
      <c r="O205" s="1"/>
    </row>
    <row r="206" spans="1:15" ht="12.75" customHeight="1">
      <c r="A206" s="51">
        <v>197</v>
      </c>
      <c r="B206" s="53" t="s">
        <v>237</v>
      </c>
      <c r="C206" s="31">
        <v>563.04999999999995</v>
      </c>
      <c r="D206" s="36">
        <v>561.18333333333328</v>
      </c>
      <c r="E206" s="36">
        <v>558.36666666666656</v>
      </c>
      <c r="F206" s="36">
        <v>553.68333333333328</v>
      </c>
      <c r="G206" s="36">
        <v>550.86666666666656</v>
      </c>
      <c r="H206" s="36">
        <v>565.86666666666656</v>
      </c>
      <c r="I206" s="36">
        <v>568.68333333333339</v>
      </c>
      <c r="J206" s="36">
        <v>573.36666666666656</v>
      </c>
      <c r="K206" s="31">
        <v>564</v>
      </c>
      <c r="L206" s="31">
        <v>556.5</v>
      </c>
      <c r="M206" s="31">
        <v>13.33644</v>
      </c>
      <c r="N206" s="1"/>
      <c r="O206" s="1"/>
    </row>
    <row r="207" spans="1:15" ht="12.75" customHeight="1">
      <c r="A207" s="51">
        <v>198</v>
      </c>
      <c r="B207" s="53" t="s">
        <v>303</v>
      </c>
      <c r="C207" s="31">
        <v>1037.8</v>
      </c>
      <c r="D207" s="36">
        <v>1039.2833333333333</v>
      </c>
      <c r="E207" s="36">
        <v>1021.2666666666667</v>
      </c>
      <c r="F207" s="36">
        <v>1004.7333333333333</v>
      </c>
      <c r="G207" s="36">
        <v>986.7166666666667</v>
      </c>
      <c r="H207" s="36">
        <v>1055.8166666666666</v>
      </c>
      <c r="I207" s="36">
        <v>1073.833333333333</v>
      </c>
      <c r="J207" s="36">
        <v>1090.3666666666666</v>
      </c>
      <c r="K207" s="31">
        <v>1057.3</v>
      </c>
      <c r="L207" s="31">
        <v>1022.75</v>
      </c>
      <c r="M207" s="31">
        <v>20.462199999999999</v>
      </c>
      <c r="N207" s="1"/>
      <c r="O207" s="1"/>
    </row>
    <row r="208" spans="1:15" ht="12.75" customHeight="1">
      <c r="A208" s="51">
        <v>199</v>
      </c>
      <c r="B208" s="53" t="s">
        <v>238</v>
      </c>
      <c r="C208" s="31">
        <v>240.3</v>
      </c>
      <c r="D208" s="36">
        <v>240.80000000000004</v>
      </c>
      <c r="E208" s="36">
        <v>239.05000000000007</v>
      </c>
      <c r="F208" s="36">
        <v>237.80000000000004</v>
      </c>
      <c r="G208" s="36">
        <v>236.05000000000007</v>
      </c>
      <c r="H208" s="36">
        <v>242.05000000000007</v>
      </c>
      <c r="I208" s="36">
        <v>243.8</v>
      </c>
      <c r="J208" s="36">
        <v>245.05000000000007</v>
      </c>
      <c r="K208" s="31">
        <v>242.55</v>
      </c>
      <c r="L208" s="31">
        <v>239.55</v>
      </c>
      <c r="M208" s="31">
        <v>40.183689999999999</v>
      </c>
      <c r="N208" s="1"/>
      <c r="O208" s="1"/>
    </row>
    <row r="209" spans="1:15" ht="12.75" customHeight="1">
      <c r="A209" s="51">
        <v>200</v>
      </c>
      <c r="B209" s="53" t="s">
        <v>239</v>
      </c>
      <c r="C209" s="31">
        <v>843.65</v>
      </c>
      <c r="D209" s="36">
        <v>842.38333333333333</v>
      </c>
      <c r="E209" s="36">
        <v>832.36666666666667</v>
      </c>
      <c r="F209" s="36">
        <v>821.08333333333337</v>
      </c>
      <c r="G209" s="36">
        <v>811.06666666666672</v>
      </c>
      <c r="H209" s="36">
        <v>853.66666666666663</v>
      </c>
      <c r="I209" s="36">
        <v>863.68333333333328</v>
      </c>
      <c r="J209" s="36">
        <v>874.96666666666658</v>
      </c>
      <c r="K209" s="31">
        <v>852.4</v>
      </c>
      <c r="L209" s="31">
        <v>831.1</v>
      </c>
      <c r="M209" s="31">
        <v>13.322929999999999</v>
      </c>
      <c r="N209" s="1"/>
      <c r="O209" s="1"/>
    </row>
    <row r="210" spans="1:15" ht="12.75" customHeight="1">
      <c r="A210" s="51">
        <v>201</v>
      </c>
      <c r="B210" s="53" t="s">
        <v>304</v>
      </c>
      <c r="C210" s="31">
        <v>1574.85</v>
      </c>
      <c r="D210" s="36">
        <v>1577.5833333333333</v>
      </c>
      <c r="E210" s="36">
        <v>1562.2666666666664</v>
      </c>
      <c r="F210" s="36">
        <v>1549.6833333333332</v>
      </c>
      <c r="G210" s="36">
        <v>1534.3666666666663</v>
      </c>
      <c r="H210" s="36">
        <v>1590.1666666666665</v>
      </c>
      <c r="I210" s="36">
        <v>1605.4833333333336</v>
      </c>
      <c r="J210" s="36">
        <v>1618.0666666666666</v>
      </c>
      <c r="K210" s="31">
        <v>1592.9</v>
      </c>
      <c r="L210" s="31">
        <v>1565</v>
      </c>
      <c r="M210" s="31">
        <v>0.30997000000000002</v>
      </c>
      <c r="N210" s="1"/>
      <c r="O210" s="1"/>
    </row>
    <row r="211" spans="1:15" ht="12.75" customHeight="1">
      <c r="A211" s="51">
        <v>202</v>
      </c>
      <c r="B211" s="53" t="s">
        <v>240</v>
      </c>
      <c r="C211" s="31">
        <v>400.65</v>
      </c>
      <c r="D211" s="36">
        <v>401.09999999999997</v>
      </c>
      <c r="E211" s="36">
        <v>399.59999999999991</v>
      </c>
      <c r="F211" s="36">
        <v>398.54999999999995</v>
      </c>
      <c r="G211" s="36">
        <v>397.0499999999999</v>
      </c>
      <c r="H211" s="36">
        <v>402.14999999999992</v>
      </c>
      <c r="I211" s="36">
        <v>403.65000000000003</v>
      </c>
      <c r="J211" s="36">
        <v>404.69999999999993</v>
      </c>
      <c r="K211" s="31">
        <v>402.6</v>
      </c>
      <c r="L211" s="31">
        <v>400.05</v>
      </c>
      <c r="M211" s="31">
        <v>27.201239999999999</v>
      </c>
      <c r="N211" s="1"/>
      <c r="O211" s="1"/>
    </row>
    <row r="212" spans="1:15" ht="12.75" customHeight="1">
      <c r="A212" s="51">
        <v>203</v>
      </c>
      <c r="B212" s="53" t="s">
        <v>305</v>
      </c>
      <c r="C212" s="31">
        <v>19.7</v>
      </c>
      <c r="D212" s="36">
        <v>19.916666666666668</v>
      </c>
      <c r="E212" s="36">
        <v>19.383333333333336</v>
      </c>
      <c r="F212" s="36">
        <v>19.06666666666667</v>
      </c>
      <c r="G212" s="36">
        <v>18.533333333333339</v>
      </c>
      <c r="H212" s="36">
        <v>20.233333333333334</v>
      </c>
      <c r="I212" s="36">
        <v>20.766666666666666</v>
      </c>
      <c r="J212" s="36">
        <v>21.083333333333332</v>
      </c>
      <c r="K212" s="31">
        <v>20.45</v>
      </c>
      <c r="L212" s="31">
        <v>19.600000000000001</v>
      </c>
      <c r="M212" s="31">
        <v>2060.49431</v>
      </c>
      <c r="N212" s="1"/>
      <c r="O212" s="1"/>
    </row>
    <row r="213" spans="1:15" ht="12.75" customHeight="1">
      <c r="A213" s="51">
        <v>204</v>
      </c>
      <c r="B213" s="53" t="s">
        <v>241</v>
      </c>
      <c r="C213" s="31">
        <v>251.75</v>
      </c>
      <c r="D213" s="36">
        <v>249.11666666666667</v>
      </c>
      <c r="E213" s="36">
        <v>244.78333333333336</v>
      </c>
      <c r="F213" s="36">
        <v>237.81666666666669</v>
      </c>
      <c r="G213" s="36">
        <v>233.48333333333338</v>
      </c>
      <c r="H213" s="36">
        <v>256.08333333333337</v>
      </c>
      <c r="I213" s="36">
        <v>260.41666666666663</v>
      </c>
      <c r="J213" s="36">
        <v>267.38333333333333</v>
      </c>
      <c r="K213" s="31">
        <v>253.45</v>
      </c>
      <c r="L213" s="31">
        <v>242.15</v>
      </c>
      <c r="M213" s="31">
        <v>129.11518000000001</v>
      </c>
      <c r="N213" s="1"/>
      <c r="O213" s="1"/>
    </row>
    <row r="214" spans="1:15" ht="12.75" customHeight="1">
      <c r="A214" s="51">
        <v>205</v>
      </c>
      <c r="B214" s="53" t="s">
        <v>306</v>
      </c>
      <c r="C214" s="31">
        <v>116.5</v>
      </c>
      <c r="D214" s="36">
        <v>117.18333333333334</v>
      </c>
      <c r="E214" s="36">
        <v>115.36666666666667</v>
      </c>
      <c r="F214" s="36">
        <v>114.23333333333333</v>
      </c>
      <c r="G214" s="36">
        <v>112.41666666666667</v>
      </c>
      <c r="H214" s="36">
        <v>118.31666666666668</v>
      </c>
      <c r="I214" s="36">
        <v>120.13333333333334</v>
      </c>
      <c r="J214" s="36">
        <v>121.26666666666668</v>
      </c>
      <c r="K214" s="31">
        <v>119</v>
      </c>
      <c r="L214" s="31">
        <v>116.05</v>
      </c>
      <c r="M214" s="31">
        <v>451.93553000000003</v>
      </c>
      <c r="N214" s="1"/>
      <c r="O214" s="1"/>
    </row>
    <row r="215" spans="1:15" ht="12.75" customHeight="1">
      <c r="A215" s="51">
        <v>206</v>
      </c>
      <c r="B215" s="53" t="s">
        <v>242</v>
      </c>
      <c r="C215" s="31">
        <v>639.04999999999995</v>
      </c>
      <c r="D215" s="36">
        <v>640.01666666666654</v>
      </c>
      <c r="E215" s="36">
        <v>635.6333333333331</v>
      </c>
      <c r="F215" s="36">
        <v>632.21666666666658</v>
      </c>
      <c r="G215" s="36">
        <v>627.83333333333314</v>
      </c>
      <c r="H215" s="36">
        <v>643.43333333333305</v>
      </c>
      <c r="I215" s="36">
        <v>647.81666666666649</v>
      </c>
      <c r="J215" s="36">
        <v>651.23333333333301</v>
      </c>
      <c r="K215" s="31">
        <v>644.4</v>
      </c>
      <c r="L215" s="31">
        <v>636.6</v>
      </c>
      <c r="M215" s="31">
        <v>6.9890100000000004</v>
      </c>
      <c r="N215" s="1"/>
      <c r="O215" s="1"/>
    </row>
    <row r="216" spans="1:15" ht="12.75" customHeight="1">
      <c r="A216" s="54"/>
      <c r="B216" s="53"/>
      <c r="C216" s="31"/>
      <c r="D216" s="36"/>
      <c r="E216" s="36"/>
      <c r="F216" s="36"/>
      <c r="G216" s="36"/>
      <c r="H216" s="36"/>
      <c r="I216" s="36"/>
      <c r="J216" s="36"/>
      <c r="K216" s="31"/>
      <c r="L216" s="31"/>
      <c r="M216" s="31"/>
      <c r="N216" s="1"/>
      <c r="O216" s="1"/>
    </row>
    <row r="217" spans="1:15" ht="12.75" customHeight="1">
      <c r="A217" s="55"/>
      <c r="B217" s="56"/>
      <c r="C217" s="57"/>
      <c r="D217" s="57"/>
      <c r="E217" s="57"/>
      <c r="F217" s="57"/>
      <c r="G217" s="57"/>
      <c r="H217" s="57"/>
      <c r="I217" s="57"/>
      <c r="J217" s="57"/>
      <c r="K217" s="57"/>
      <c r="L217" s="58"/>
      <c r="M217" s="1"/>
      <c r="N217" s="1"/>
      <c r="O217" s="1"/>
    </row>
    <row r="218" spans="1:15" ht="12.75" customHeight="1">
      <c r="A218" s="55"/>
      <c r="B218" s="1"/>
      <c r="C218" s="57"/>
      <c r="D218" s="57"/>
      <c r="E218" s="57"/>
      <c r="F218" s="57"/>
      <c r="G218" s="57"/>
      <c r="H218" s="57"/>
      <c r="I218" s="57"/>
      <c r="J218" s="57"/>
      <c r="K218" s="57"/>
      <c r="L218" s="58"/>
      <c r="M218" s="1"/>
      <c r="N218" s="1"/>
      <c r="O218" s="1"/>
    </row>
    <row r="219" spans="1:15" ht="12.75" customHeight="1">
      <c r="A219" s="55"/>
      <c r="B219" s="1"/>
      <c r="C219" s="57"/>
      <c r="D219" s="57"/>
      <c r="E219" s="57"/>
      <c r="F219" s="57"/>
      <c r="G219" s="57"/>
      <c r="H219" s="57"/>
      <c r="I219" s="57"/>
      <c r="J219" s="57"/>
      <c r="K219" s="57"/>
      <c r="L219" s="58"/>
      <c r="M219" s="1"/>
      <c r="N219" s="1"/>
      <c r="O219" s="1"/>
    </row>
    <row r="220" spans="1:15" ht="12.75" customHeight="1">
      <c r="A220" s="59" t="s">
        <v>307</v>
      </c>
      <c r="B220" s="1"/>
      <c r="C220" s="57"/>
      <c r="D220" s="57"/>
      <c r="E220" s="57"/>
      <c r="F220" s="57"/>
      <c r="G220" s="57"/>
      <c r="H220" s="57"/>
      <c r="I220" s="57"/>
      <c r="J220" s="57"/>
      <c r="K220" s="57"/>
      <c r="L220" s="58"/>
      <c r="M220" s="1"/>
      <c r="N220" s="1"/>
      <c r="O220" s="1"/>
    </row>
    <row r="221" spans="1:15" ht="12.75" customHeight="1">
      <c r="A221" s="1"/>
      <c r="B221" s="1"/>
      <c r="C221" s="57"/>
      <c r="D221" s="57"/>
      <c r="E221" s="57"/>
      <c r="F221" s="57"/>
      <c r="G221" s="57"/>
      <c r="H221" s="57"/>
      <c r="I221" s="57"/>
      <c r="J221" s="57"/>
      <c r="K221" s="57"/>
      <c r="L221" s="58"/>
      <c r="M221" s="1"/>
      <c r="N221" s="1"/>
      <c r="O221" s="1"/>
    </row>
    <row r="222" spans="1:15" ht="12.75" customHeight="1">
      <c r="A222" s="1"/>
      <c r="B222" s="1"/>
      <c r="C222" s="57"/>
      <c r="D222" s="57"/>
      <c r="E222" s="57"/>
      <c r="F222" s="57"/>
      <c r="G222" s="57"/>
      <c r="H222" s="57"/>
      <c r="I222" s="57"/>
      <c r="J222" s="57"/>
      <c r="K222" s="57"/>
      <c r="L222" s="58"/>
      <c r="M222" s="1"/>
      <c r="N222" s="1"/>
      <c r="O222" s="1"/>
    </row>
    <row r="223" spans="1:15" ht="12.75" customHeight="1">
      <c r="A223" s="60" t="s">
        <v>308</v>
      </c>
      <c r="B223" s="1"/>
      <c r="C223" s="57"/>
      <c r="D223" s="57"/>
      <c r="E223" s="57"/>
      <c r="F223" s="57"/>
      <c r="G223" s="57"/>
      <c r="H223" s="57"/>
      <c r="I223" s="57"/>
      <c r="J223" s="57"/>
      <c r="K223" s="57"/>
      <c r="L223" s="58"/>
      <c r="M223" s="1"/>
      <c r="N223" s="1"/>
      <c r="O223" s="1"/>
    </row>
    <row r="224" spans="1:15" ht="12.75" customHeight="1">
      <c r="A224" s="61"/>
      <c r="B224" s="1"/>
      <c r="C224" s="57"/>
      <c r="D224" s="57"/>
      <c r="E224" s="57"/>
      <c r="F224" s="57"/>
      <c r="G224" s="57"/>
      <c r="H224" s="57"/>
      <c r="I224" s="57"/>
      <c r="J224" s="57"/>
      <c r="K224" s="57"/>
      <c r="L224" s="58"/>
      <c r="M224" s="1"/>
      <c r="N224" s="1"/>
      <c r="O224" s="1"/>
    </row>
    <row r="225" spans="1:15" ht="12.75" customHeight="1">
      <c r="A225" s="62" t="s">
        <v>309</v>
      </c>
      <c r="B225" s="1"/>
      <c r="C225" s="57"/>
      <c r="D225" s="57"/>
      <c r="E225" s="57"/>
      <c r="F225" s="57"/>
      <c r="G225" s="57"/>
      <c r="H225" s="57"/>
      <c r="I225" s="57"/>
      <c r="J225" s="57"/>
      <c r="K225" s="57"/>
      <c r="L225" s="58"/>
      <c r="M225" s="1"/>
      <c r="N225" s="1"/>
      <c r="O225" s="1"/>
    </row>
    <row r="226" spans="1:15" ht="12.75" customHeight="1">
      <c r="A226" s="44" t="s">
        <v>243</v>
      </c>
      <c r="B226" s="1"/>
      <c r="C226" s="57"/>
      <c r="D226" s="57"/>
      <c r="E226" s="57"/>
      <c r="F226" s="57"/>
      <c r="G226" s="57"/>
      <c r="H226" s="57"/>
      <c r="I226" s="57"/>
      <c r="J226" s="57"/>
      <c r="K226" s="57"/>
      <c r="L226" s="58"/>
      <c r="M226" s="1"/>
      <c r="N226" s="1"/>
      <c r="O226" s="1"/>
    </row>
    <row r="227" spans="1:15" ht="12.75" customHeight="1">
      <c r="A227" s="44" t="s">
        <v>244</v>
      </c>
      <c r="B227" s="1"/>
      <c r="C227" s="57"/>
      <c r="D227" s="57"/>
      <c r="E227" s="57"/>
      <c r="F227" s="57"/>
      <c r="G227" s="57"/>
      <c r="H227" s="57"/>
      <c r="I227" s="57"/>
      <c r="J227" s="57"/>
      <c r="K227" s="57"/>
      <c r="L227" s="58"/>
      <c r="M227" s="1"/>
      <c r="N227" s="1"/>
      <c r="O227" s="1"/>
    </row>
    <row r="228" spans="1:15" ht="12.75" customHeight="1">
      <c r="A228" s="44" t="s">
        <v>245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58"/>
      <c r="M228" s="1"/>
      <c r="N228" s="1"/>
      <c r="O228" s="1"/>
    </row>
    <row r="229" spans="1:15" ht="12.75" customHeight="1">
      <c r="A229" s="44" t="s">
        <v>246</v>
      </c>
      <c r="B229" s="1"/>
      <c r="C229" s="57"/>
      <c r="D229" s="57"/>
      <c r="E229" s="57"/>
      <c r="F229" s="57"/>
      <c r="G229" s="57"/>
      <c r="H229" s="57"/>
      <c r="I229" s="57"/>
      <c r="J229" s="57"/>
      <c r="K229" s="57"/>
      <c r="L229" s="58"/>
      <c r="M229" s="1"/>
      <c r="N229" s="1"/>
      <c r="O229" s="1"/>
    </row>
    <row r="230" spans="1:15" ht="12.75" customHeight="1">
      <c r="A230" s="44" t="s">
        <v>247</v>
      </c>
      <c r="B230" s="1"/>
      <c r="C230" s="57"/>
      <c r="D230" s="57"/>
      <c r="E230" s="57"/>
      <c r="F230" s="57"/>
      <c r="G230" s="57"/>
      <c r="H230" s="57"/>
      <c r="I230" s="57"/>
      <c r="J230" s="57"/>
      <c r="K230" s="57"/>
      <c r="L230" s="58"/>
      <c r="M230" s="1"/>
      <c r="N230" s="1"/>
      <c r="O230" s="1"/>
    </row>
    <row r="231" spans="1:15" ht="12.75" customHeight="1">
      <c r="A231" s="64"/>
      <c r="B231" s="1"/>
      <c r="C231" s="57"/>
      <c r="D231" s="57"/>
      <c r="E231" s="57"/>
      <c r="F231" s="57"/>
      <c r="G231" s="57"/>
      <c r="H231" s="57"/>
      <c r="I231" s="57"/>
      <c r="J231" s="57"/>
      <c r="K231" s="57"/>
      <c r="L231" s="58"/>
      <c r="M231" s="1"/>
      <c r="N231" s="1"/>
      <c r="O231" s="1"/>
    </row>
    <row r="232" spans="1:15" ht="12.75" customHeight="1">
      <c r="A232" s="1"/>
      <c r="B232" s="1"/>
      <c r="C232" s="57"/>
      <c r="D232" s="57"/>
      <c r="E232" s="57"/>
      <c r="F232" s="57"/>
      <c r="G232" s="57"/>
      <c r="H232" s="57"/>
      <c r="I232" s="57"/>
      <c r="J232" s="57"/>
      <c r="K232" s="57"/>
      <c r="L232" s="58"/>
      <c r="M232" s="1"/>
      <c r="N232" s="1"/>
      <c r="O232" s="1"/>
    </row>
    <row r="233" spans="1:15" ht="12.75" customHeight="1">
      <c r="A233" s="1"/>
      <c r="B233" s="1"/>
      <c r="C233" s="57"/>
      <c r="D233" s="57"/>
      <c r="E233" s="57"/>
      <c r="F233" s="57"/>
      <c r="G233" s="57"/>
      <c r="H233" s="57"/>
      <c r="I233" s="57"/>
      <c r="J233" s="57"/>
      <c r="K233" s="57"/>
      <c r="L233" s="58"/>
      <c r="M233" s="1"/>
      <c r="N233" s="1"/>
      <c r="O233" s="1"/>
    </row>
    <row r="234" spans="1:15" ht="12.75" customHeight="1">
      <c r="A234" s="1"/>
      <c r="B234" s="1"/>
      <c r="C234" s="57"/>
      <c r="D234" s="57"/>
      <c r="E234" s="57"/>
      <c r="F234" s="57"/>
      <c r="G234" s="57"/>
      <c r="H234" s="57"/>
      <c r="I234" s="57"/>
      <c r="J234" s="57"/>
      <c r="K234" s="57"/>
      <c r="L234" s="58"/>
      <c r="M234" s="1"/>
      <c r="N234" s="1"/>
      <c r="O234" s="1"/>
    </row>
    <row r="235" spans="1:15" ht="12.75" customHeight="1">
      <c r="A235" s="1"/>
      <c r="B235" s="1"/>
      <c r="C235" s="57"/>
      <c r="D235" s="57"/>
      <c r="E235" s="57"/>
      <c r="F235" s="57"/>
      <c r="G235" s="57"/>
      <c r="H235" s="57"/>
      <c r="I235" s="57"/>
      <c r="J235" s="57"/>
      <c r="K235" s="57"/>
      <c r="L235" s="58"/>
      <c r="M235" s="1"/>
      <c r="N235" s="1"/>
      <c r="O235" s="1"/>
    </row>
    <row r="236" spans="1:15" ht="12.75" customHeight="1">
      <c r="A236" s="65" t="s">
        <v>248</v>
      </c>
      <c r="B236" s="1"/>
      <c r="C236" s="57"/>
      <c r="D236" s="57"/>
      <c r="E236" s="57"/>
      <c r="F236" s="57"/>
      <c r="G236" s="57"/>
      <c r="H236" s="57"/>
      <c r="I236" s="57"/>
      <c r="J236" s="57"/>
      <c r="K236" s="57"/>
      <c r="L236" s="58"/>
      <c r="M236" s="1"/>
      <c r="N236" s="1"/>
      <c r="O236" s="1"/>
    </row>
    <row r="237" spans="1:15" ht="12.75" customHeight="1">
      <c r="A237" s="66" t="s">
        <v>249</v>
      </c>
      <c r="B237" s="1"/>
      <c r="C237" s="57"/>
      <c r="D237" s="57"/>
      <c r="E237" s="57"/>
      <c r="F237" s="57"/>
      <c r="G237" s="57"/>
      <c r="H237" s="57"/>
      <c r="I237" s="57"/>
      <c r="J237" s="57"/>
      <c r="K237" s="57"/>
      <c r="L237" s="58"/>
      <c r="M237" s="1"/>
      <c r="N237" s="1"/>
      <c r="O237" s="1"/>
    </row>
    <row r="238" spans="1:15" ht="12.75" customHeight="1">
      <c r="A238" s="66" t="s">
        <v>250</v>
      </c>
      <c r="B238" s="1"/>
      <c r="C238" s="57"/>
      <c r="D238" s="57"/>
      <c r="E238" s="57"/>
      <c r="F238" s="57"/>
      <c r="G238" s="57"/>
      <c r="H238" s="57"/>
      <c r="I238" s="57"/>
      <c r="J238" s="57"/>
      <c r="K238" s="57"/>
      <c r="L238" s="58"/>
      <c r="M238" s="1"/>
      <c r="N238" s="1"/>
      <c r="O238" s="1"/>
    </row>
    <row r="239" spans="1:15" ht="12.75" customHeight="1">
      <c r="A239" s="66" t="s">
        <v>251</v>
      </c>
      <c r="B239" s="1"/>
      <c r="C239" s="57"/>
      <c r="D239" s="57"/>
      <c r="E239" s="57"/>
      <c r="F239" s="57"/>
      <c r="G239" s="57"/>
      <c r="H239" s="57"/>
      <c r="I239" s="57"/>
      <c r="J239" s="57"/>
      <c r="K239" s="57"/>
      <c r="L239" s="58"/>
      <c r="M239" s="1"/>
      <c r="N239" s="1"/>
      <c r="O239" s="1"/>
    </row>
    <row r="240" spans="1:15" ht="12.75" customHeight="1">
      <c r="A240" s="66" t="s">
        <v>252</v>
      </c>
      <c r="B240" s="1"/>
      <c r="C240" s="57"/>
      <c r="D240" s="57"/>
      <c r="E240" s="57"/>
      <c r="F240" s="57"/>
      <c r="G240" s="57"/>
      <c r="H240" s="57"/>
      <c r="I240" s="57"/>
      <c r="J240" s="57"/>
      <c r="K240" s="57"/>
      <c r="L240" s="58"/>
      <c r="M240" s="1"/>
      <c r="N240" s="1"/>
      <c r="O240" s="1"/>
    </row>
    <row r="241" spans="1:15" ht="12.75" customHeight="1">
      <c r="A241" s="66" t="s">
        <v>253</v>
      </c>
      <c r="B241" s="1"/>
      <c r="C241" s="57"/>
      <c r="D241" s="57"/>
      <c r="E241" s="57"/>
      <c r="F241" s="57"/>
      <c r="G241" s="57"/>
      <c r="H241" s="57"/>
      <c r="I241" s="57"/>
      <c r="J241" s="57"/>
      <c r="K241" s="57"/>
      <c r="L241" s="58"/>
      <c r="M241" s="1"/>
      <c r="N241" s="1"/>
      <c r="O241" s="1"/>
    </row>
    <row r="242" spans="1:15" ht="12.75" customHeight="1">
      <c r="A242" s="66" t="s">
        <v>254</v>
      </c>
      <c r="B242" s="1"/>
      <c r="C242" s="57"/>
      <c r="D242" s="57"/>
      <c r="E242" s="57"/>
      <c r="F242" s="57"/>
      <c r="G242" s="57"/>
      <c r="H242" s="57"/>
      <c r="I242" s="57"/>
      <c r="J242" s="57"/>
      <c r="K242" s="57"/>
      <c r="L242" s="58"/>
      <c r="M242" s="1"/>
      <c r="N242" s="1"/>
      <c r="O242" s="1"/>
    </row>
    <row r="243" spans="1:15" ht="12.75" customHeight="1">
      <c r="A243" s="66" t="s">
        <v>255</v>
      </c>
      <c r="B243" s="1"/>
      <c r="C243" s="57"/>
      <c r="D243" s="57"/>
      <c r="E243" s="57"/>
      <c r="F243" s="57"/>
      <c r="G243" s="57"/>
      <c r="H243" s="57"/>
      <c r="I243" s="57"/>
      <c r="J243" s="57"/>
      <c r="K243" s="57"/>
      <c r="L243" s="58"/>
      <c r="M243" s="1"/>
      <c r="N243" s="1"/>
      <c r="O243" s="1"/>
    </row>
    <row r="244" spans="1:15" ht="12.75" customHeight="1">
      <c r="A244" s="66" t="s">
        <v>256</v>
      </c>
      <c r="B244" s="1"/>
      <c r="C244" s="57"/>
      <c r="D244" s="57"/>
      <c r="E244" s="57"/>
      <c r="F244" s="57"/>
      <c r="G244" s="57"/>
      <c r="H244" s="57"/>
      <c r="I244" s="57"/>
      <c r="J244" s="57"/>
      <c r="K244" s="57"/>
      <c r="L244" s="58"/>
      <c r="M244" s="1"/>
      <c r="N244" s="1"/>
      <c r="O244" s="1"/>
    </row>
    <row r="245" spans="1:15" ht="12.75" customHeight="1">
      <c r="A245" s="66" t="s">
        <v>257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58"/>
      <c r="M245" s="1"/>
      <c r="N245" s="1"/>
      <c r="O245" s="1"/>
    </row>
    <row r="246" spans="1:15" ht="12.75" customHeight="1">
      <c r="A246" s="1"/>
      <c r="B246" s="1"/>
      <c r="C246" s="57"/>
      <c r="D246" s="57"/>
      <c r="E246" s="57"/>
      <c r="F246" s="57"/>
      <c r="G246" s="57"/>
      <c r="H246" s="57"/>
      <c r="I246" s="57"/>
      <c r="J246" s="57"/>
      <c r="K246" s="57"/>
      <c r="L246" s="58"/>
      <c r="M246" s="1"/>
      <c r="N246" s="1"/>
      <c r="O246" s="1"/>
    </row>
    <row r="247" spans="1:15" ht="12.75" customHeight="1">
      <c r="A247" s="1"/>
      <c r="B247" s="1"/>
      <c r="C247" s="57"/>
      <c r="D247" s="57"/>
      <c r="E247" s="57"/>
      <c r="F247" s="57"/>
      <c r="G247" s="57"/>
      <c r="H247" s="57"/>
      <c r="I247" s="57"/>
      <c r="J247" s="57"/>
      <c r="K247" s="57"/>
      <c r="L247" s="58"/>
      <c r="M247" s="1"/>
      <c r="N247" s="1"/>
      <c r="O247" s="1"/>
    </row>
    <row r="248" spans="1:15" ht="12.75" customHeight="1">
      <c r="A248" s="1"/>
      <c r="B248" s="1"/>
      <c r="C248" s="57"/>
      <c r="D248" s="57"/>
      <c r="E248" s="57"/>
      <c r="F248" s="57"/>
      <c r="G248" s="57"/>
      <c r="H248" s="57"/>
      <c r="I248" s="57"/>
      <c r="J248" s="57"/>
      <c r="K248" s="57"/>
      <c r="L248" s="58"/>
      <c r="M248" s="1"/>
      <c r="N248" s="1"/>
      <c r="O248" s="1"/>
    </row>
    <row r="249" spans="1:15" ht="12.75" customHeight="1">
      <c r="A249" s="1"/>
      <c r="B249" s="1"/>
      <c r="C249" s="57"/>
      <c r="D249" s="57"/>
      <c r="E249" s="57"/>
      <c r="F249" s="57"/>
      <c r="G249" s="57"/>
      <c r="H249" s="57"/>
      <c r="I249" s="57"/>
      <c r="J249" s="57"/>
      <c r="K249" s="57"/>
      <c r="L249" s="58"/>
      <c r="M249" s="1"/>
      <c r="N249" s="1"/>
      <c r="O249" s="1"/>
    </row>
    <row r="250" spans="1:15" ht="12.75" customHeight="1">
      <c r="A250" s="1"/>
      <c r="B250" s="1"/>
      <c r="C250" s="57"/>
      <c r="D250" s="57"/>
      <c r="E250" s="57"/>
      <c r="F250" s="57"/>
      <c r="G250" s="57"/>
      <c r="H250" s="57"/>
      <c r="I250" s="57"/>
      <c r="J250" s="57"/>
      <c r="K250" s="57"/>
      <c r="L250" s="58"/>
      <c r="M250" s="1"/>
      <c r="N250" s="1"/>
      <c r="O250" s="1"/>
    </row>
    <row r="251" spans="1:15" ht="12.75" customHeight="1">
      <c r="A251" s="1"/>
      <c r="B251" s="1"/>
      <c r="C251" s="57"/>
      <c r="D251" s="57"/>
      <c r="E251" s="57"/>
      <c r="F251" s="57"/>
      <c r="G251" s="57"/>
      <c r="H251" s="57"/>
      <c r="I251" s="57"/>
      <c r="J251" s="57"/>
      <c r="K251" s="57"/>
      <c r="L251" s="58"/>
      <c r="M251" s="1"/>
      <c r="N251" s="1"/>
      <c r="O251" s="1"/>
    </row>
    <row r="252" spans="1:15" ht="12.75" customHeight="1">
      <c r="A252" s="1"/>
      <c r="B252" s="1"/>
      <c r="C252" s="57"/>
      <c r="D252" s="57"/>
      <c r="E252" s="57"/>
      <c r="F252" s="57"/>
      <c r="G252" s="57"/>
      <c r="H252" s="57"/>
      <c r="I252" s="57"/>
      <c r="J252" s="57"/>
      <c r="K252" s="57"/>
      <c r="L252" s="58"/>
      <c r="M252" s="1"/>
      <c r="N252" s="1"/>
      <c r="O252" s="1"/>
    </row>
    <row r="253" spans="1:15" ht="12.75" customHeight="1">
      <c r="A253" s="1"/>
      <c r="B253" s="1"/>
      <c r="C253" s="57"/>
      <c r="D253" s="57"/>
      <c r="E253" s="57"/>
      <c r="F253" s="57"/>
      <c r="G253" s="57"/>
      <c r="H253" s="57"/>
      <c r="I253" s="57"/>
      <c r="J253" s="57"/>
      <c r="K253" s="57"/>
      <c r="L253" s="58"/>
      <c r="M253" s="1"/>
      <c r="N253" s="1"/>
      <c r="O253" s="1"/>
    </row>
    <row r="254" spans="1:15" ht="12.75" customHeight="1">
      <c r="A254" s="1"/>
      <c r="B254" s="1"/>
      <c r="C254" s="57"/>
      <c r="D254" s="57"/>
      <c r="E254" s="57"/>
      <c r="F254" s="57"/>
      <c r="G254" s="57"/>
      <c r="H254" s="57"/>
      <c r="I254" s="57"/>
      <c r="J254" s="57"/>
      <c r="K254" s="57"/>
      <c r="L254" s="58"/>
      <c r="M254" s="1"/>
      <c r="N254" s="1"/>
      <c r="O254" s="1"/>
    </row>
    <row r="255" spans="1:15" ht="12.75" customHeight="1">
      <c r="A255" s="1"/>
      <c r="B255" s="1"/>
      <c r="C255" s="57"/>
      <c r="D255" s="57"/>
      <c r="E255" s="57"/>
      <c r="F255" s="57"/>
      <c r="G255" s="57"/>
      <c r="H255" s="57"/>
      <c r="I255" s="57"/>
      <c r="J255" s="57"/>
      <c r="K255" s="57"/>
      <c r="L255" s="58"/>
      <c r="M255" s="1"/>
      <c r="N255" s="1"/>
      <c r="O255" s="1"/>
    </row>
    <row r="256" spans="1:15" ht="12.75" customHeight="1">
      <c r="A256" s="1"/>
      <c r="B256" s="1"/>
      <c r="C256" s="57"/>
      <c r="D256" s="57"/>
      <c r="E256" s="57"/>
      <c r="F256" s="57"/>
      <c r="G256" s="57"/>
      <c r="H256" s="57"/>
      <c r="I256" s="57"/>
      <c r="J256" s="57"/>
      <c r="K256" s="57"/>
      <c r="L256" s="58"/>
      <c r="M256" s="1"/>
      <c r="N256" s="1"/>
      <c r="O256" s="1"/>
    </row>
    <row r="257" spans="1:15" ht="12.75" customHeight="1">
      <c r="A257" s="1"/>
      <c r="B257" s="1"/>
      <c r="C257" s="57"/>
      <c r="D257" s="57"/>
      <c r="E257" s="57"/>
      <c r="F257" s="57"/>
      <c r="G257" s="57"/>
      <c r="H257" s="57"/>
      <c r="I257" s="57"/>
      <c r="J257" s="57"/>
      <c r="K257" s="57"/>
      <c r="L257" s="58"/>
      <c r="M257" s="1"/>
      <c r="N257" s="1"/>
      <c r="O257" s="1"/>
    </row>
    <row r="258" spans="1:15" ht="12.75" customHeight="1">
      <c r="A258" s="1"/>
      <c r="B258" s="1"/>
      <c r="C258" s="57"/>
      <c r="D258" s="57"/>
      <c r="E258" s="57"/>
      <c r="F258" s="57"/>
      <c r="G258" s="57"/>
      <c r="H258" s="57"/>
      <c r="I258" s="57"/>
      <c r="J258" s="57"/>
      <c r="K258" s="57"/>
      <c r="L258" s="58"/>
      <c r="M258" s="1"/>
      <c r="N258" s="1"/>
      <c r="O258" s="1"/>
    </row>
    <row r="259" spans="1:15" ht="12.75" customHeight="1">
      <c r="A259" s="1"/>
      <c r="B259" s="1"/>
      <c r="C259" s="57"/>
      <c r="D259" s="57"/>
      <c r="E259" s="57"/>
      <c r="F259" s="57"/>
      <c r="G259" s="57"/>
      <c r="H259" s="57"/>
      <c r="I259" s="57"/>
      <c r="J259" s="57"/>
      <c r="K259" s="57"/>
      <c r="L259" s="58"/>
      <c r="M259" s="1"/>
      <c r="N259" s="1"/>
      <c r="O259" s="1"/>
    </row>
    <row r="260" spans="1:15" ht="12.75" customHeight="1">
      <c r="A260" s="1"/>
      <c r="B260" s="1"/>
      <c r="C260" s="57"/>
      <c r="D260" s="57"/>
      <c r="E260" s="57"/>
      <c r="F260" s="57"/>
      <c r="G260" s="57"/>
      <c r="H260" s="57"/>
      <c r="I260" s="57"/>
      <c r="J260" s="57"/>
      <c r="K260" s="57"/>
      <c r="L260" s="58"/>
      <c r="M260" s="1"/>
      <c r="N260" s="1"/>
      <c r="O260" s="1"/>
    </row>
    <row r="261" spans="1:15" ht="12.75" customHeight="1">
      <c r="A261" s="1"/>
      <c r="B261" s="1"/>
      <c r="C261" s="57"/>
      <c r="D261" s="57"/>
      <c r="E261" s="57"/>
      <c r="F261" s="57"/>
      <c r="G261" s="57"/>
      <c r="H261" s="57"/>
      <c r="I261" s="57"/>
      <c r="J261" s="57"/>
      <c r="K261" s="57"/>
      <c r="L261" s="58"/>
      <c r="M261" s="1"/>
      <c r="N261" s="1"/>
      <c r="O261" s="1"/>
    </row>
    <row r="262" spans="1:15" ht="12.75" customHeight="1">
      <c r="A262" s="1"/>
      <c r="B262" s="1"/>
      <c r="C262" s="57"/>
      <c r="D262" s="57"/>
      <c r="E262" s="57"/>
      <c r="F262" s="57"/>
      <c r="G262" s="57"/>
      <c r="H262" s="57"/>
      <c r="I262" s="57"/>
      <c r="J262" s="57"/>
      <c r="K262" s="57"/>
      <c r="L262" s="58"/>
      <c r="M262" s="1"/>
      <c r="N262" s="1"/>
      <c r="O262" s="1"/>
    </row>
    <row r="263" spans="1:15" ht="12.75" customHeight="1">
      <c r="A263" s="1"/>
      <c r="B263" s="1"/>
      <c r="C263" s="57"/>
      <c r="D263" s="57"/>
      <c r="E263" s="57"/>
      <c r="F263" s="57"/>
      <c r="G263" s="57"/>
      <c r="H263" s="57"/>
      <c r="I263" s="57"/>
      <c r="J263" s="57"/>
      <c r="K263" s="57"/>
      <c r="L263" s="58"/>
      <c r="M263" s="1"/>
      <c r="N263" s="1"/>
      <c r="O263" s="1"/>
    </row>
    <row r="264" spans="1:15" ht="12.75" customHeight="1">
      <c r="A264" s="1"/>
      <c r="B264" s="1"/>
      <c r="C264" s="57"/>
      <c r="D264" s="57"/>
      <c r="E264" s="57"/>
      <c r="F264" s="57"/>
      <c r="G264" s="57"/>
      <c r="H264" s="57"/>
      <c r="I264" s="57"/>
      <c r="J264" s="57"/>
      <c r="K264" s="57"/>
      <c r="L264" s="58"/>
      <c r="M264" s="1"/>
      <c r="N264" s="1"/>
      <c r="O264" s="1"/>
    </row>
    <row r="265" spans="1:15" ht="12.75" customHeight="1">
      <c r="A265" s="1"/>
      <c r="B265" s="1"/>
      <c r="C265" s="57"/>
      <c r="D265" s="57"/>
      <c r="E265" s="57"/>
      <c r="F265" s="57"/>
      <c r="G265" s="57"/>
      <c r="H265" s="57"/>
      <c r="I265" s="57"/>
      <c r="J265" s="57"/>
      <c r="K265" s="57"/>
      <c r="L265" s="58"/>
      <c r="M265" s="1"/>
      <c r="N265" s="1"/>
      <c r="O265" s="1"/>
    </row>
    <row r="266" spans="1:15" ht="12.75" customHeight="1">
      <c r="A266" s="1"/>
      <c r="B266" s="1"/>
      <c r="C266" s="57"/>
      <c r="D266" s="57"/>
      <c r="E266" s="57"/>
      <c r="F266" s="57"/>
      <c r="G266" s="57"/>
      <c r="H266" s="57"/>
      <c r="I266" s="57"/>
      <c r="J266" s="57"/>
      <c r="K266" s="57"/>
      <c r="L266" s="58"/>
      <c r="M266" s="1"/>
      <c r="N266" s="1"/>
      <c r="O266" s="1"/>
    </row>
    <row r="267" spans="1:15" ht="12.75" customHeight="1">
      <c r="A267" s="1"/>
      <c r="B267" s="1"/>
      <c r="C267" s="57"/>
      <c r="D267" s="57"/>
      <c r="E267" s="57"/>
      <c r="F267" s="57"/>
      <c r="G267" s="57"/>
      <c r="H267" s="57"/>
      <c r="I267" s="57"/>
      <c r="J267" s="57"/>
      <c r="K267" s="57"/>
      <c r="L267" s="58"/>
      <c r="M267" s="1"/>
      <c r="N267" s="1"/>
      <c r="O267" s="1"/>
    </row>
    <row r="268" spans="1:15" ht="12.75" customHeight="1">
      <c r="A268" s="1"/>
      <c r="B268" s="1"/>
      <c r="C268" s="57"/>
      <c r="D268" s="57"/>
      <c r="E268" s="57"/>
      <c r="F268" s="57"/>
      <c r="G268" s="57"/>
      <c r="H268" s="57"/>
      <c r="I268" s="57"/>
      <c r="J268" s="57"/>
      <c r="K268" s="57"/>
      <c r="L268" s="58"/>
      <c r="M268" s="1"/>
      <c r="N268" s="1"/>
      <c r="O268" s="1"/>
    </row>
    <row r="269" spans="1:15" ht="12.75" customHeight="1">
      <c r="A269" s="1"/>
      <c r="B269" s="1"/>
      <c r="C269" s="57"/>
      <c r="D269" s="57"/>
      <c r="E269" s="57"/>
      <c r="F269" s="57"/>
      <c r="G269" s="57"/>
      <c r="H269" s="57"/>
      <c r="I269" s="57"/>
      <c r="J269" s="57"/>
      <c r="K269" s="57"/>
      <c r="L269" s="58"/>
      <c r="M269" s="1"/>
      <c r="N269" s="1"/>
      <c r="O269" s="1"/>
    </row>
    <row r="270" spans="1:15" ht="12.75" customHeight="1">
      <c r="A270" s="1"/>
      <c r="B270" s="1"/>
      <c r="C270" s="57"/>
      <c r="D270" s="57"/>
      <c r="E270" s="57"/>
      <c r="F270" s="57"/>
      <c r="G270" s="57"/>
      <c r="H270" s="57"/>
      <c r="I270" s="57"/>
      <c r="J270" s="57"/>
      <c r="K270" s="57"/>
      <c r="L270" s="58"/>
      <c r="M270" s="1"/>
      <c r="N270" s="1"/>
      <c r="O270" s="1"/>
    </row>
    <row r="271" spans="1:15" ht="12.75" customHeight="1">
      <c r="A271" s="1"/>
      <c r="B271" s="1"/>
      <c r="C271" s="57"/>
      <c r="D271" s="57"/>
      <c r="E271" s="57"/>
      <c r="F271" s="57"/>
      <c r="G271" s="57"/>
      <c r="H271" s="57"/>
      <c r="I271" s="57"/>
      <c r="J271" s="57"/>
      <c r="K271" s="57"/>
      <c r="L271" s="58"/>
      <c r="M271" s="1"/>
      <c r="N271" s="1"/>
      <c r="O271" s="1"/>
    </row>
    <row r="272" spans="1:15" ht="12.75" customHeight="1">
      <c r="A272" s="1"/>
      <c r="B272" s="1"/>
      <c r="C272" s="57"/>
      <c r="D272" s="57"/>
      <c r="E272" s="57"/>
      <c r="F272" s="57"/>
      <c r="G272" s="57"/>
      <c r="H272" s="57"/>
      <c r="I272" s="57"/>
      <c r="J272" s="57"/>
      <c r="K272" s="57"/>
      <c r="L272" s="58"/>
      <c r="M272" s="1"/>
      <c r="N272" s="1"/>
      <c r="O272" s="1"/>
    </row>
    <row r="273" spans="1:15" ht="12.75" customHeight="1">
      <c r="A273" s="1"/>
      <c r="B273" s="1"/>
      <c r="C273" s="57"/>
      <c r="D273" s="57"/>
      <c r="E273" s="57"/>
      <c r="F273" s="57"/>
      <c r="G273" s="57"/>
      <c r="H273" s="57"/>
      <c r="I273" s="57"/>
      <c r="J273" s="57"/>
      <c r="K273" s="57"/>
      <c r="L273" s="58"/>
      <c r="M273" s="1"/>
      <c r="N273" s="1"/>
      <c r="O273" s="1"/>
    </row>
    <row r="274" spans="1:15" ht="12.75" customHeight="1">
      <c r="A274" s="1"/>
      <c r="B274" s="1"/>
      <c r="C274" s="57"/>
      <c r="D274" s="57"/>
      <c r="E274" s="57"/>
      <c r="F274" s="57"/>
      <c r="G274" s="57"/>
      <c r="H274" s="57"/>
      <c r="I274" s="57"/>
      <c r="J274" s="57"/>
      <c r="K274" s="57"/>
      <c r="L274" s="58"/>
      <c r="M274" s="1"/>
      <c r="N274" s="1"/>
      <c r="O274" s="1"/>
    </row>
    <row r="275" spans="1:15" ht="12.75" customHeight="1">
      <c r="A275" s="1"/>
      <c r="B275" s="1"/>
      <c r="C275" s="57"/>
      <c r="D275" s="57"/>
      <c r="E275" s="57"/>
      <c r="F275" s="57"/>
      <c r="G275" s="57"/>
      <c r="H275" s="57"/>
      <c r="I275" s="57"/>
      <c r="J275" s="57"/>
      <c r="K275" s="57"/>
      <c r="L275" s="58"/>
      <c r="M275" s="1"/>
      <c r="N275" s="1"/>
      <c r="O275" s="1"/>
    </row>
    <row r="276" spans="1:15" ht="12.75" customHeight="1">
      <c r="A276" s="1"/>
      <c r="B276" s="1"/>
      <c r="C276" s="57"/>
      <c r="D276" s="57"/>
      <c r="E276" s="57"/>
      <c r="F276" s="57"/>
      <c r="G276" s="57"/>
      <c r="H276" s="57"/>
      <c r="I276" s="57"/>
      <c r="J276" s="57"/>
      <c r="K276" s="57"/>
      <c r="L276" s="58"/>
      <c r="M276" s="1"/>
      <c r="N276" s="1"/>
      <c r="O276" s="1"/>
    </row>
    <row r="277" spans="1:15" ht="12.75" customHeight="1">
      <c r="A277" s="1"/>
      <c r="B277" s="1"/>
      <c r="C277" s="57"/>
      <c r="D277" s="57"/>
      <c r="E277" s="57"/>
      <c r="F277" s="57"/>
      <c r="G277" s="57"/>
      <c r="H277" s="57"/>
      <c r="I277" s="57"/>
      <c r="J277" s="57"/>
      <c r="K277" s="57"/>
      <c r="L277" s="58"/>
      <c r="M277" s="1"/>
      <c r="N277" s="1"/>
      <c r="O277" s="1"/>
    </row>
    <row r="278" spans="1:15" ht="12.75" customHeight="1">
      <c r="A278" s="1"/>
      <c r="B278" s="1"/>
      <c r="C278" s="57"/>
      <c r="D278" s="57"/>
      <c r="E278" s="57"/>
      <c r="F278" s="57"/>
      <c r="G278" s="57"/>
      <c r="H278" s="57"/>
      <c r="I278" s="57"/>
      <c r="J278" s="57"/>
      <c r="K278" s="57"/>
      <c r="L278" s="58"/>
      <c r="M278" s="1"/>
      <c r="N278" s="1"/>
      <c r="O278" s="1"/>
    </row>
    <row r="279" spans="1:15" ht="12.75" customHeight="1">
      <c r="A279" s="1"/>
      <c r="B279" s="1"/>
      <c r="C279" s="57"/>
      <c r="D279" s="57"/>
      <c r="E279" s="57"/>
      <c r="F279" s="57"/>
      <c r="G279" s="57"/>
      <c r="H279" s="57"/>
      <c r="I279" s="57"/>
      <c r="J279" s="57"/>
      <c r="K279" s="57"/>
      <c r="L279" s="58"/>
      <c r="M279" s="1"/>
      <c r="N279" s="1"/>
      <c r="O279" s="1"/>
    </row>
    <row r="280" spans="1:15" ht="12.75" customHeight="1">
      <c r="A280" s="1"/>
      <c r="B280" s="1"/>
      <c r="C280" s="57"/>
      <c r="D280" s="57"/>
      <c r="E280" s="57"/>
      <c r="F280" s="57"/>
      <c r="G280" s="57"/>
      <c r="H280" s="57"/>
      <c r="I280" s="57"/>
      <c r="J280" s="57"/>
      <c r="K280" s="57"/>
      <c r="L280" s="58"/>
      <c r="M280" s="1"/>
      <c r="N280" s="1"/>
      <c r="O280" s="1"/>
    </row>
    <row r="281" spans="1:15" ht="12.75" customHeight="1">
      <c r="A281" s="1"/>
      <c r="B281" s="1"/>
      <c r="C281" s="57"/>
      <c r="D281" s="57"/>
      <c r="E281" s="57"/>
      <c r="F281" s="57"/>
      <c r="G281" s="57"/>
      <c r="H281" s="57"/>
      <c r="I281" s="57"/>
      <c r="J281" s="57"/>
      <c r="K281" s="57"/>
      <c r="L281" s="58"/>
      <c r="M281" s="1"/>
      <c r="N281" s="1"/>
      <c r="O281" s="1"/>
    </row>
    <row r="282" spans="1:15" ht="12.75" customHeight="1">
      <c r="A282" s="1"/>
      <c r="B282" s="1"/>
      <c r="C282" s="57"/>
      <c r="D282" s="57"/>
      <c r="E282" s="57"/>
      <c r="F282" s="57"/>
      <c r="G282" s="57"/>
      <c r="H282" s="57"/>
      <c r="I282" s="57"/>
      <c r="J282" s="57"/>
      <c r="K282" s="57"/>
      <c r="L282" s="58"/>
      <c r="M282" s="1"/>
      <c r="N282" s="1"/>
      <c r="O282" s="1"/>
    </row>
    <row r="283" spans="1:15" ht="12.75" customHeight="1">
      <c r="A283" s="1"/>
      <c r="B283" s="1"/>
      <c r="C283" s="57"/>
      <c r="D283" s="57"/>
      <c r="E283" s="57"/>
      <c r="F283" s="57"/>
      <c r="G283" s="57"/>
      <c r="H283" s="57"/>
      <c r="I283" s="57"/>
      <c r="J283" s="57"/>
      <c r="K283" s="57"/>
      <c r="L283" s="58"/>
      <c r="M283" s="1"/>
      <c r="N283" s="1"/>
      <c r="O283" s="1"/>
    </row>
    <row r="284" spans="1:15" ht="12.75" customHeight="1">
      <c r="A284" s="1"/>
      <c r="B284" s="1"/>
      <c r="C284" s="57"/>
      <c r="D284" s="57"/>
      <c r="E284" s="57"/>
      <c r="F284" s="57"/>
      <c r="G284" s="57"/>
      <c r="H284" s="57"/>
      <c r="I284" s="57"/>
      <c r="J284" s="57"/>
      <c r="K284" s="57"/>
      <c r="L284" s="58"/>
      <c r="M284" s="1"/>
      <c r="N284" s="1"/>
      <c r="O284" s="1"/>
    </row>
    <row r="285" spans="1:15" ht="12.75" customHeight="1">
      <c r="A285" s="1"/>
      <c r="B285" s="1"/>
      <c r="C285" s="57"/>
      <c r="D285" s="57"/>
      <c r="E285" s="57"/>
      <c r="F285" s="57"/>
      <c r="G285" s="57"/>
      <c r="H285" s="57"/>
      <c r="I285" s="57"/>
      <c r="J285" s="57"/>
      <c r="K285" s="57"/>
      <c r="L285" s="58"/>
      <c r="M285" s="1"/>
      <c r="N285" s="1"/>
      <c r="O285" s="1"/>
    </row>
    <row r="286" spans="1:15" ht="12.75" customHeight="1">
      <c r="A286" s="1"/>
      <c r="B286" s="1"/>
      <c r="C286" s="57"/>
      <c r="D286" s="57"/>
      <c r="E286" s="57"/>
      <c r="F286" s="57"/>
      <c r="G286" s="57"/>
      <c r="H286" s="57"/>
      <c r="I286" s="57"/>
      <c r="J286" s="57"/>
      <c r="K286" s="57"/>
      <c r="L286" s="58"/>
      <c r="M286" s="1"/>
      <c r="N286" s="1"/>
      <c r="O286" s="1"/>
    </row>
    <row r="287" spans="1:15" ht="12.75" customHeight="1">
      <c r="A287" s="1"/>
      <c r="B287" s="1"/>
      <c r="C287" s="57"/>
      <c r="D287" s="57"/>
      <c r="E287" s="57"/>
      <c r="F287" s="57"/>
      <c r="G287" s="57"/>
      <c r="H287" s="57"/>
      <c r="I287" s="57"/>
      <c r="J287" s="57"/>
      <c r="K287" s="57"/>
      <c r="L287" s="58"/>
      <c r="M287" s="1"/>
      <c r="N287" s="1"/>
      <c r="O287" s="1"/>
    </row>
    <row r="288" spans="1:15" ht="12.75" customHeight="1">
      <c r="A288" s="1"/>
      <c r="B288" s="1"/>
      <c r="C288" s="57"/>
      <c r="D288" s="57"/>
      <c r="E288" s="57"/>
      <c r="F288" s="57"/>
      <c r="G288" s="57"/>
      <c r="H288" s="57"/>
      <c r="I288" s="57"/>
      <c r="J288" s="57"/>
      <c r="K288" s="57"/>
      <c r="L288" s="58"/>
      <c r="M288" s="1"/>
      <c r="N288" s="1"/>
      <c r="O288" s="1"/>
    </row>
    <row r="289" spans="1:15" ht="12.75" customHeight="1">
      <c r="A289" s="1"/>
      <c r="B289" s="1"/>
      <c r="C289" s="57"/>
      <c r="D289" s="57"/>
      <c r="E289" s="57"/>
      <c r="F289" s="57"/>
      <c r="G289" s="57"/>
      <c r="H289" s="57"/>
      <c r="I289" s="57"/>
      <c r="J289" s="57"/>
      <c r="K289" s="57"/>
      <c r="L289" s="58"/>
      <c r="M289" s="1"/>
      <c r="N289" s="1"/>
      <c r="O289" s="1"/>
    </row>
    <row r="290" spans="1:15" ht="12.75" customHeight="1">
      <c r="A290" s="1"/>
      <c r="B290" s="1"/>
      <c r="C290" s="57"/>
      <c r="D290" s="57"/>
      <c r="E290" s="57"/>
      <c r="F290" s="57"/>
      <c r="G290" s="57"/>
      <c r="H290" s="57"/>
      <c r="I290" s="57"/>
      <c r="J290" s="57"/>
      <c r="K290" s="57"/>
      <c r="L290" s="58"/>
      <c r="M290" s="1"/>
      <c r="N290" s="1"/>
      <c r="O290" s="1"/>
    </row>
    <row r="291" spans="1:15" ht="12.75" customHeight="1">
      <c r="A291" s="1"/>
      <c r="B291" s="1"/>
      <c r="C291" s="57"/>
      <c r="D291" s="57"/>
      <c r="E291" s="57"/>
      <c r="F291" s="57"/>
      <c r="G291" s="57"/>
      <c r="H291" s="57"/>
      <c r="I291" s="57"/>
      <c r="J291" s="57"/>
      <c r="K291" s="57"/>
      <c r="L291" s="58"/>
      <c r="M291" s="1"/>
      <c r="N291" s="1"/>
      <c r="O291" s="1"/>
    </row>
    <row r="292" spans="1:15" ht="12.75" customHeight="1">
      <c r="A292" s="1"/>
      <c r="B292" s="1"/>
      <c r="C292" s="57"/>
      <c r="D292" s="57"/>
      <c r="E292" s="57"/>
      <c r="F292" s="57"/>
      <c r="G292" s="57"/>
      <c r="H292" s="57"/>
      <c r="I292" s="57"/>
      <c r="J292" s="57"/>
      <c r="K292" s="57"/>
      <c r="L292" s="58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58"/>
      <c r="M293" s="1"/>
      <c r="N293" s="1"/>
      <c r="O293" s="1"/>
    </row>
    <row r="294" spans="1:15" ht="12.75" customHeight="1">
      <c r="A294" s="1"/>
      <c r="B294" s="1"/>
      <c r="C294" s="57"/>
      <c r="D294" s="57"/>
      <c r="E294" s="57"/>
      <c r="F294" s="57"/>
      <c r="G294" s="57"/>
      <c r="H294" s="57"/>
      <c r="I294" s="57"/>
      <c r="J294" s="57"/>
      <c r="K294" s="57"/>
      <c r="L294" s="58"/>
      <c r="M294" s="1"/>
      <c r="N294" s="1"/>
      <c r="O294" s="1"/>
    </row>
    <row r="295" spans="1:15" ht="12.75" customHeight="1">
      <c r="A295" s="1"/>
      <c r="B295" s="1"/>
      <c r="C295" s="57"/>
      <c r="D295" s="57"/>
      <c r="E295" s="57"/>
      <c r="F295" s="57"/>
      <c r="G295" s="57"/>
      <c r="H295" s="57"/>
      <c r="I295" s="57"/>
      <c r="J295" s="57"/>
      <c r="K295" s="57"/>
      <c r="L295" s="58"/>
      <c r="M295" s="1"/>
      <c r="N295" s="1"/>
      <c r="O295" s="1"/>
    </row>
    <row r="296" spans="1:15" ht="12.75" customHeight="1">
      <c r="A296" s="1"/>
      <c r="B296" s="1"/>
      <c r="C296" s="57"/>
      <c r="D296" s="57"/>
      <c r="E296" s="57"/>
      <c r="F296" s="57"/>
      <c r="G296" s="57"/>
      <c r="H296" s="57"/>
      <c r="I296" s="57"/>
      <c r="J296" s="57"/>
      <c r="K296" s="57"/>
      <c r="L296" s="58"/>
      <c r="M296" s="1"/>
      <c r="N296" s="1"/>
      <c r="O296" s="1"/>
    </row>
    <row r="297" spans="1:15" ht="12.75" customHeight="1">
      <c r="A297" s="1"/>
      <c r="B297" s="1"/>
      <c r="C297" s="57"/>
      <c r="D297" s="57"/>
      <c r="E297" s="57"/>
      <c r="F297" s="57"/>
      <c r="G297" s="57"/>
      <c r="H297" s="57"/>
      <c r="I297" s="57"/>
      <c r="J297" s="57"/>
      <c r="K297" s="57"/>
      <c r="L297" s="58"/>
      <c r="M297" s="1"/>
      <c r="N297" s="1"/>
      <c r="O297" s="1"/>
    </row>
    <row r="298" spans="1:15" ht="12.75" customHeight="1">
      <c r="A298" s="1"/>
      <c r="B298" s="1"/>
      <c r="C298" s="57"/>
      <c r="D298" s="57"/>
      <c r="E298" s="57"/>
      <c r="F298" s="57"/>
      <c r="G298" s="57"/>
      <c r="H298" s="57"/>
      <c r="I298" s="57"/>
      <c r="J298" s="57"/>
      <c r="K298" s="57"/>
      <c r="L298" s="58"/>
      <c r="M298" s="1"/>
      <c r="N298" s="1"/>
      <c r="O298" s="1"/>
    </row>
    <row r="299" spans="1:15" ht="12.75" customHeight="1">
      <c r="A299" s="1"/>
      <c r="B299" s="1"/>
      <c r="C299" s="57"/>
      <c r="D299" s="57"/>
      <c r="E299" s="57"/>
      <c r="F299" s="57"/>
      <c r="G299" s="57"/>
      <c r="H299" s="57"/>
      <c r="I299" s="57"/>
      <c r="J299" s="57"/>
      <c r="K299" s="57"/>
      <c r="L299" s="58"/>
      <c r="M299" s="1"/>
      <c r="N299" s="1"/>
      <c r="O299" s="1"/>
    </row>
    <row r="300" spans="1:15" ht="12.75" customHeight="1">
      <c r="A300" s="1"/>
      <c r="B300" s="1"/>
      <c r="C300" s="57"/>
      <c r="D300" s="57"/>
      <c r="E300" s="57"/>
      <c r="F300" s="57"/>
      <c r="G300" s="57"/>
      <c r="H300" s="57"/>
      <c r="I300" s="57"/>
      <c r="J300" s="57"/>
      <c r="K300" s="57"/>
      <c r="L300" s="58"/>
      <c r="M300" s="1"/>
      <c r="N300" s="1"/>
      <c r="O300" s="1"/>
    </row>
    <row r="301" spans="1:15" ht="12.75" customHeight="1">
      <c r="A301" s="1"/>
      <c r="B301" s="1"/>
      <c r="C301" s="57"/>
      <c r="D301" s="57"/>
      <c r="E301" s="57"/>
      <c r="F301" s="57"/>
      <c r="G301" s="57"/>
      <c r="H301" s="57"/>
      <c r="I301" s="57"/>
      <c r="J301" s="57"/>
      <c r="K301" s="57"/>
      <c r="L301" s="58"/>
      <c r="M301" s="1"/>
      <c r="N301" s="1"/>
      <c r="O301" s="1"/>
    </row>
    <row r="302" spans="1:15" ht="12.75" customHeight="1">
      <c r="A302" s="1"/>
      <c r="B302" s="1"/>
      <c r="C302" s="57"/>
      <c r="D302" s="57"/>
      <c r="E302" s="57"/>
      <c r="F302" s="57"/>
      <c r="G302" s="57"/>
      <c r="H302" s="57"/>
      <c r="I302" s="57"/>
      <c r="J302" s="57"/>
      <c r="K302" s="57"/>
      <c r="L302" s="58"/>
      <c r="M302" s="1"/>
      <c r="N302" s="1"/>
      <c r="O302" s="1"/>
    </row>
    <row r="303" spans="1:15" ht="12.75" customHeight="1">
      <c r="A303" s="1"/>
      <c r="B303" s="1"/>
      <c r="C303" s="57"/>
      <c r="D303" s="57"/>
      <c r="E303" s="57"/>
      <c r="F303" s="57"/>
      <c r="G303" s="57"/>
      <c r="H303" s="57"/>
      <c r="I303" s="57"/>
      <c r="J303" s="57"/>
      <c r="K303" s="57"/>
      <c r="L303" s="58"/>
      <c r="M303" s="1"/>
      <c r="N303" s="1"/>
      <c r="O303" s="1"/>
    </row>
    <row r="304" spans="1:15" ht="12.75" customHeight="1">
      <c r="A304" s="1"/>
      <c r="B304" s="1"/>
      <c r="C304" s="57"/>
      <c r="D304" s="57"/>
      <c r="E304" s="57"/>
      <c r="F304" s="57"/>
      <c r="G304" s="57"/>
      <c r="H304" s="57"/>
      <c r="I304" s="57"/>
      <c r="J304" s="57"/>
      <c r="K304" s="57"/>
      <c r="L304" s="58"/>
      <c r="M304" s="1"/>
      <c r="N304" s="1"/>
      <c r="O304" s="1"/>
    </row>
    <row r="305" spans="1:15" ht="12.75" customHeight="1">
      <c r="A305" s="1"/>
      <c r="B305" s="1"/>
      <c r="C305" s="57"/>
      <c r="D305" s="57"/>
      <c r="E305" s="57"/>
      <c r="F305" s="57"/>
      <c r="G305" s="57"/>
      <c r="H305" s="57"/>
      <c r="I305" s="57"/>
      <c r="J305" s="57"/>
      <c r="K305" s="57"/>
      <c r="L305" s="58"/>
      <c r="M305" s="1"/>
      <c r="N305" s="1"/>
      <c r="O305" s="1"/>
    </row>
    <row r="306" spans="1:15" ht="12.75" customHeight="1">
      <c r="A306" s="1"/>
      <c r="B306" s="1"/>
      <c r="C306" s="57"/>
      <c r="D306" s="57"/>
      <c r="E306" s="57"/>
      <c r="F306" s="57"/>
      <c r="G306" s="57"/>
      <c r="H306" s="57"/>
      <c r="I306" s="57"/>
      <c r="J306" s="57"/>
      <c r="K306" s="57"/>
      <c r="L306" s="58"/>
      <c r="M306" s="1"/>
      <c r="N306" s="1"/>
      <c r="O306" s="1"/>
    </row>
    <row r="307" spans="1:15" ht="12.75" customHeight="1">
      <c r="A307" s="1"/>
      <c r="B307" s="1"/>
      <c r="C307" s="57"/>
      <c r="D307" s="57"/>
      <c r="E307" s="57"/>
      <c r="F307" s="57"/>
      <c r="G307" s="57"/>
      <c r="H307" s="57"/>
      <c r="I307" s="57"/>
      <c r="J307" s="57"/>
      <c r="K307" s="57"/>
      <c r="L307" s="58"/>
      <c r="M307" s="1"/>
      <c r="N307" s="1"/>
      <c r="O307" s="1"/>
    </row>
    <row r="308" spans="1:15" ht="12.75" customHeight="1">
      <c r="A308" s="1"/>
      <c r="B308" s="1"/>
      <c r="C308" s="57"/>
      <c r="D308" s="57"/>
      <c r="E308" s="57"/>
      <c r="F308" s="57"/>
      <c r="G308" s="57"/>
      <c r="H308" s="57"/>
      <c r="I308" s="57"/>
      <c r="J308" s="57"/>
      <c r="K308" s="57"/>
      <c r="L308" s="58"/>
      <c r="M308" s="1"/>
      <c r="N308" s="1"/>
      <c r="O308" s="1"/>
    </row>
    <row r="309" spans="1:15" ht="12.75" customHeight="1">
      <c r="A309" s="1"/>
      <c r="B309" s="1"/>
      <c r="C309" s="57"/>
      <c r="D309" s="57"/>
      <c r="E309" s="57"/>
      <c r="F309" s="57"/>
      <c r="G309" s="57"/>
      <c r="H309" s="57"/>
      <c r="I309" s="57"/>
      <c r="J309" s="57"/>
      <c r="K309" s="57"/>
      <c r="L309" s="58"/>
      <c r="M309" s="1"/>
      <c r="N309" s="1"/>
      <c r="O309" s="1"/>
    </row>
    <row r="310" spans="1:15" ht="12.75" customHeight="1">
      <c r="A310" s="1"/>
      <c r="B310" s="1"/>
      <c r="C310" s="57"/>
      <c r="D310" s="57"/>
      <c r="E310" s="57"/>
      <c r="F310" s="57"/>
      <c r="G310" s="57"/>
      <c r="H310" s="57"/>
      <c r="I310" s="57"/>
      <c r="J310" s="57"/>
      <c r="K310" s="57"/>
      <c r="L310" s="58"/>
      <c r="M310" s="1"/>
      <c r="N310" s="1"/>
      <c r="O310" s="1"/>
    </row>
    <row r="311" spans="1:15" ht="12.75" customHeight="1">
      <c r="A311" s="1"/>
      <c r="B311" s="1"/>
      <c r="C311" s="57"/>
      <c r="D311" s="57"/>
      <c r="E311" s="57"/>
      <c r="F311" s="57"/>
      <c r="G311" s="57"/>
      <c r="H311" s="57"/>
      <c r="I311" s="57"/>
      <c r="J311" s="57"/>
      <c r="K311" s="57"/>
      <c r="L311" s="58"/>
      <c r="M311" s="1"/>
      <c r="N311" s="1"/>
      <c r="O311" s="1"/>
    </row>
    <row r="312" spans="1:15" ht="12.75" customHeight="1">
      <c r="A312" s="1"/>
      <c r="B312" s="1"/>
      <c r="C312" s="57"/>
      <c r="D312" s="57"/>
      <c r="E312" s="57"/>
      <c r="F312" s="57"/>
      <c r="G312" s="57"/>
      <c r="H312" s="57"/>
      <c r="I312" s="57"/>
      <c r="J312" s="57"/>
      <c r="K312" s="57"/>
      <c r="L312" s="58"/>
      <c r="M312" s="1"/>
      <c r="N312" s="1"/>
      <c r="O312" s="1"/>
    </row>
    <row r="313" spans="1:15" ht="12.75" customHeight="1">
      <c r="A313" s="1"/>
      <c r="B313" s="1"/>
      <c r="C313" s="57"/>
      <c r="D313" s="57"/>
      <c r="E313" s="57"/>
      <c r="F313" s="57"/>
      <c r="G313" s="57"/>
      <c r="H313" s="57"/>
      <c r="I313" s="57"/>
      <c r="J313" s="57"/>
      <c r="K313" s="57"/>
      <c r="L313" s="58"/>
      <c r="M313" s="1"/>
      <c r="N313" s="1"/>
      <c r="O313" s="1"/>
    </row>
    <row r="314" spans="1:15" ht="12.75" customHeight="1">
      <c r="A314" s="1"/>
      <c r="B314" s="1"/>
      <c r="C314" s="57"/>
      <c r="D314" s="57"/>
      <c r="E314" s="57"/>
      <c r="F314" s="57"/>
      <c r="G314" s="57"/>
      <c r="H314" s="57"/>
      <c r="I314" s="57"/>
      <c r="J314" s="57"/>
      <c r="K314" s="57"/>
      <c r="L314" s="58"/>
      <c r="M314" s="1"/>
      <c r="N314" s="1"/>
      <c r="O314" s="1"/>
    </row>
    <row r="315" spans="1:15" ht="12.75" customHeight="1">
      <c r="A315" s="1"/>
      <c r="B315" s="1"/>
      <c r="C315" s="57"/>
      <c r="D315" s="57"/>
      <c r="E315" s="57"/>
      <c r="F315" s="57"/>
      <c r="G315" s="57"/>
      <c r="H315" s="57"/>
      <c r="I315" s="57"/>
      <c r="J315" s="57"/>
      <c r="K315" s="57"/>
      <c r="L315" s="58"/>
      <c r="M315" s="1"/>
      <c r="N315" s="1"/>
      <c r="O315" s="1"/>
    </row>
    <row r="316" spans="1:15" ht="12.75" customHeight="1">
      <c r="A316" s="1"/>
      <c r="B316" s="1"/>
      <c r="C316" s="57"/>
      <c r="D316" s="57"/>
      <c r="E316" s="57"/>
      <c r="F316" s="57"/>
      <c r="G316" s="57"/>
      <c r="H316" s="57"/>
      <c r="I316" s="57"/>
      <c r="J316" s="57"/>
      <c r="K316" s="57"/>
      <c r="L316" s="58"/>
      <c r="M316" s="1"/>
      <c r="N316" s="1"/>
      <c r="O316" s="1"/>
    </row>
    <row r="317" spans="1:15" ht="12.75" customHeight="1">
      <c r="A317" s="1"/>
      <c r="B317" s="1"/>
      <c r="C317" s="57"/>
      <c r="D317" s="57"/>
      <c r="E317" s="57"/>
      <c r="F317" s="57"/>
      <c r="G317" s="57"/>
      <c r="H317" s="57"/>
      <c r="I317" s="57"/>
      <c r="J317" s="57"/>
      <c r="K317" s="57"/>
      <c r="L317" s="58"/>
      <c r="M317" s="1"/>
      <c r="N317" s="1"/>
      <c r="O317" s="1"/>
    </row>
    <row r="318" spans="1:15" ht="12.75" customHeight="1">
      <c r="A318" s="1"/>
      <c r="B318" s="1"/>
      <c r="C318" s="57"/>
      <c r="D318" s="57"/>
      <c r="E318" s="57"/>
      <c r="F318" s="57"/>
      <c r="G318" s="57"/>
      <c r="H318" s="57"/>
      <c r="I318" s="57"/>
      <c r="J318" s="57"/>
      <c r="K318" s="57"/>
      <c r="L318" s="58"/>
      <c r="M318" s="1"/>
      <c r="N318" s="1"/>
      <c r="O318" s="1"/>
    </row>
    <row r="319" spans="1:15" ht="12.75" customHeight="1">
      <c r="A319" s="1"/>
      <c r="B319" s="1"/>
      <c r="C319" s="57"/>
      <c r="D319" s="57"/>
      <c r="E319" s="57"/>
      <c r="F319" s="57"/>
      <c r="G319" s="57"/>
      <c r="H319" s="57"/>
      <c r="I319" s="57"/>
      <c r="J319" s="57"/>
      <c r="K319" s="57"/>
      <c r="L319" s="58"/>
      <c r="M319" s="1"/>
      <c r="N319" s="1"/>
      <c r="O319" s="1"/>
    </row>
    <row r="320" spans="1:15" ht="12.75" customHeight="1">
      <c r="A320" s="1"/>
      <c r="B320" s="1"/>
      <c r="C320" s="57"/>
      <c r="D320" s="57"/>
      <c r="E320" s="57"/>
      <c r="F320" s="57"/>
      <c r="G320" s="57"/>
      <c r="H320" s="57"/>
      <c r="I320" s="57"/>
      <c r="J320" s="57"/>
      <c r="K320" s="57"/>
      <c r="L320" s="58"/>
      <c r="M320" s="1"/>
      <c r="N320" s="1"/>
      <c r="O320" s="1"/>
    </row>
    <row r="321" spans="1:15" ht="12.75" customHeight="1">
      <c r="A321" s="1"/>
      <c r="B321" s="1"/>
      <c r="C321" s="57"/>
      <c r="D321" s="57"/>
      <c r="E321" s="57"/>
      <c r="F321" s="57"/>
      <c r="G321" s="57"/>
      <c r="H321" s="57"/>
      <c r="I321" s="57"/>
      <c r="J321" s="57"/>
      <c r="K321" s="57"/>
      <c r="L321" s="58"/>
      <c r="M321" s="1"/>
      <c r="N321" s="1"/>
      <c r="O321" s="1"/>
    </row>
    <row r="322" spans="1:15" ht="12.75" customHeight="1">
      <c r="A322" s="1"/>
      <c r="B322" s="1"/>
      <c r="C322" s="57"/>
      <c r="D322" s="57"/>
      <c r="E322" s="57"/>
      <c r="F322" s="57"/>
      <c r="G322" s="57"/>
      <c r="H322" s="57"/>
      <c r="I322" s="57"/>
      <c r="J322" s="57"/>
      <c r="K322" s="57"/>
      <c r="L322" s="58"/>
      <c r="M322" s="1"/>
      <c r="N322" s="1"/>
      <c r="O322" s="1"/>
    </row>
    <row r="323" spans="1:15" ht="12.75" customHeight="1">
      <c r="A323" s="1"/>
      <c r="B323" s="1"/>
      <c r="C323" s="57"/>
      <c r="D323" s="57"/>
      <c r="E323" s="57"/>
      <c r="F323" s="57"/>
      <c r="G323" s="57"/>
      <c r="H323" s="57"/>
      <c r="I323" s="57"/>
      <c r="J323" s="57"/>
      <c r="K323" s="57"/>
      <c r="L323" s="58"/>
      <c r="M323" s="1"/>
      <c r="N323" s="1"/>
      <c r="O323" s="1"/>
    </row>
    <row r="324" spans="1:15" ht="12.75" customHeight="1">
      <c r="A324" s="1"/>
      <c r="B324" s="1"/>
      <c r="C324" s="57"/>
      <c r="D324" s="57"/>
      <c r="E324" s="57"/>
      <c r="F324" s="57"/>
      <c r="G324" s="57"/>
      <c r="H324" s="57"/>
      <c r="I324" s="57"/>
      <c r="J324" s="57"/>
      <c r="K324" s="57"/>
      <c r="L324" s="58"/>
      <c r="M324" s="1"/>
      <c r="N324" s="1"/>
      <c r="O324" s="1"/>
    </row>
    <row r="325" spans="1:15" ht="12.75" customHeight="1">
      <c r="A325" s="1"/>
      <c r="B325" s="1"/>
      <c r="C325" s="57"/>
      <c r="D325" s="57"/>
      <c r="E325" s="57"/>
      <c r="F325" s="57"/>
      <c r="G325" s="57"/>
      <c r="H325" s="57"/>
      <c r="I325" s="57"/>
      <c r="J325" s="57"/>
      <c r="K325" s="57"/>
      <c r="L325" s="58"/>
      <c r="M325" s="1"/>
      <c r="N325" s="1"/>
      <c r="O325" s="1"/>
    </row>
    <row r="326" spans="1:15" ht="12.75" customHeight="1">
      <c r="A326" s="1"/>
      <c r="B326" s="1"/>
      <c r="C326" s="57"/>
      <c r="D326" s="57"/>
      <c r="E326" s="57"/>
      <c r="F326" s="57"/>
      <c r="G326" s="57"/>
      <c r="H326" s="57"/>
      <c r="I326" s="57"/>
      <c r="J326" s="57"/>
      <c r="K326" s="57"/>
      <c r="L326" s="58"/>
      <c r="M326" s="1"/>
      <c r="N326" s="1"/>
      <c r="O326" s="1"/>
    </row>
    <row r="327" spans="1:15" ht="12.75" customHeight="1">
      <c r="A327" s="1"/>
      <c r="B327" s="1"/>
      <c r="C327" s="57"/>
      <c r="D327" s="57"/>
      <c r="E327" s="57"/>
      <c r="F327" s="57"/>
      <c r="G327" s="57"/>
      <c r="H327" s="57"/>
      <c r="I327" s="57"/>
      <c r="J327" s="57"/>
      <c r="K327" s="57"/>
      <c r="L327" s="58"/>
      <c r="M327" s="1"/>
      <c r="N327" s="1"/>
      <c r="O327" s="1"/>
    </row>
    <row r="328" spans="1:15" ht="12.75" customHeight="1">
      <c r="A328" s="1"/>
      <c r="B328" s="1"/>
      <c r="C328" s="57"/>
      <c r="D328" s="57"/>
      <c r="E328" s="57"/>
      <c r="F328" s="57"/>
      <c r="G328" s="57"/>
      <c r="H328" s="57"/>
      <c r="I328" s="57"/>
      <c r="J328" s="57"/>
      <c r="K328" s="57"/>
      <c r="L328" s="58"/>
      <c r="M328" s="1"/>
      <c r="N328" s="1"/>
      <c r="O328" s="1"/>
    </row>
    <row r="329" spans="1:15" ht="12.75" customHeight="1">
      <c r="A329" s="1"/>
      <c r="B329" s="1"/>
      <c r="C329" s="57"/>
      <c r="D329" s="57"/>
      <c r="E329" s="57"/>
      <c r="F329" s="57"/>
      <c r="G329" s="57"/>
      <c r="H329" s="57"/>
      <c r="I329" s="57"/>
      <c r="J329" s="57"/>
      <c r="K329" s="57"/>
      <c r="L329" s="58"/>
      <c r="M329" s="1"/>
      <c r="N329" s="1"/>
      <c r="O329" s="1"/>
    </row>
    <row r="330" spans="1:15" ht="12.75" customHeight="1">
      <c r="A330" s="1"/>
      <c r="B330" s="1"/>
      <c r="C330" s="57"/>
      <c r="D330" s="57"/>
      <c r="E330" s="57"/>
      <c r="F330" s="57"/>
      <c r="G330" s="57"/>
      <c r="H330" s="57"/>
      <c r="I330" s="57"/>
      <c r="J330" s="57"/>
      <c r="K330" s="57"/>
      <c r="L330" s="58"/>
      <c r="M330" s="1"/>
      <c r="N330" s="1"/>
      <c r="O330" s="1"/>
    </row>
    <row r="331" spans="1:15" ht="12.75" customHeight="1">
      <c r="A331" s="1"/>
      <c r="B331" s="1"/>
      <c r="C331" s="57"/>
      <c r="D331" s="57"/>
      <c r="E331" s="57"/>
      <c r="F331" s="57"/>
      <c r="G331" s="57"/>
      <c r="H331" s="57"/>
      <c r="I331" s="57"/>
      <c r="J331" s="57"/>
      <c r="K331" s="57"/>
      <c r="L331" s="58"/>
      <c r="M331" s="1"/>
      <c r="N331" s="1"/>
      <c r="O331" s="1"/>
    </row>
    <row r="332" spans="1:15" ht="12.75" customHeight="1">
      <c r="A332" s="1"/>
      <c r="B332" s="1"/>
      <c r="C332" s="57"/>
      <c r="D332" s="57"/>
      <c r="E332" s="57"/>
      <c r="F332" s="57"/>
      <c r="G332" s="57"/>
      <c r="H332" s="57"/>
      <c r="I332" s="57"/>
      <c r="J332" s="57"/>
      <c r="K332" s="57"/>
      <c r="L332" s="58"/>
      <c r="M332" s="1"/>
      <c r="N332" s="1"/>
      <c r="O332" s="1"/>
    </row>
    <row r="333" spans="1:15" ht="12.75" customHeight="1">
      <c r="A333" s="1"/>
      <c r="B333" s="1"/>
      <c r="C333" s="57"/>
      <c r="D333" s="57"/>
      <c r="E333" s="57"/>
      <c r="F333" s="57"/>
      <c r="G333" s="57"/>
      <c r="H333" s="57"/>
      <c r="I333" s="57"/>
      <c r="J333" s="57"/>
      <c r="K333" s="57"/>
      <c r="L333" s="58"/>
      <c r="M333" s="1"/>
      <c r="N333" s="1"/>
      <c r="O333" s="1"/>
    </row>
    <row r="334" spans="1:15" ht="12.75" customHeight="1">
      <c r="A334" s="1"/>
      <c r="B334" s="1"/>
      <c r="C334" s="63"/>
      <c r="D334" s="63"/>
      <c r="E334" s="57"/>
      <c r="F334" s="57"/>
      <c r="G334" s="57"/>
      <c r="H334" s="63"/>
      <c r="I334" s="63"/>
      <c r="J334" s="63"/>
      <c r="K334" s="63"/>
      <c r="L334" s="58"/>
      <c r="M334" s="1"/>
      <c r="N334" s="1"/>
      <c r="O334" s="1"/>
    </row>
    <row r="335" spans="1:15" ht="12.75" customHeight="1">
      <c r="A335" s="1"/>
      <c r="B335" s="1"/>
      <c r="C335" s="57"/>
      <c r="D335" s="57"/>
      <c r="E335" s="57"/>
      <c r="F335" s="57"/>
      <c r="G335" s="57"/>
      <c r="H335" s="57"/>
      <c r="I335" s="57"/>
      <c r="J335" s="57"/>
      <c r="K335" s="57"/>
      <c r="L335" s="58"/>
      <c r="M335" s="1"/>
      <c r="N335" s="1"/>
      <c r="O335" s="1"/>
    </row>
    <row r="336" spans="1:15" ht="12.75" customHeight="1">
      <c r="A336" s="1"/>
      <c r="B336" s="1"/>
      <c r="C336" s="57"/>
      <c r="D336" s="57"/>
      <c r="E336" s="57"/>
      <c r="F336" s="57"/>
      <c r="G336" s="57"/>
      <c r="H336" s="57"/>
      <c r="I336" s="57"/>
      <c r="J336" s="57"/>
      <c r="K336" s="57"/>
      <c r="L336" s="58"/>
      <c r="M336" s="1"/>
      <c r="N336" s="1"/>
      <c r="O336" s="1"/>
    </row>
    <row r="337" spans="1:15" ht="12.75" customHeight="1">
      <c r="A337" s="1"/>
      <c r="B337" s="1"/>
      <c r="C337" s="57"/>
      <c r="D337" s="57"/>
      <c r="E337" s="57"/>
      <c r="F337" s="57"/>
      <c r="G337" s="57"/>
      <c r="H337" s="57"/>
      <c r="I337" s="57"/>
      <c r="J337" s="57"/>
      <c r="K337" s="57"/>
      <c r="L337" s="58"/>
      <c r="M337" s="1"/>
      <c r="N337" s="1"/>
      <c r="O337" s="1"/>
    </row>
    <row r="338" spans="1:15" ht="12.75" customHeight="1">
      <c r="A338" s="1"/>
      <c r="B338" s="1"/>
      <c r="C338" s="57"/>
      <c r="D338" s="57"/>
      <c r="E338" s="57"/>
      <c r="F338" s="57"/>
      <c r="G338" s="57"/>
      <c r="H338" s="57"/>
      <c r="I338" s="57"/>
      <c r="J338" s="57"/>
      <c r="K338" s="57"/>
      <c r="L338" s="58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4140625" defaultRowHeight="15" customHeight="1"/>
  <cols>
    <col min="1" max="1" width="7.33203125" customWidth="1"/>
    <col min="2" max="2" width="14.33203125" customWidth="1"/>
    <col min="3" max="3" width="12.6640625" customWidth="1"/>
    <col min="4" max="4" width="12.33203125" customWidth="1"/>
    <col min="5" max="6" width="9.6640625" customWidth="1"/>
    <col min="7" max="10" width="11.44140625" customWidth="1"/>
    <col min="11" max="11" width="10" customWidth="1"/>
    <col min="12" max="12" width="10.5546875" customWidth="1"/>
    <col min="13" max="13" width="11.88671875" customWidth="1"/>
    <col min="14" max="15" width="9.33203125" customWidth="1"/>
  </cols>
  <sheetData>
    <row r="1" spans="1:15" ht="12.75" customHeight="1">
      <c r="A1" s="403"/>
      <c r="B1" s="404"/>
      <c r="C1" s="67"/>
      <c r="D1" s="67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8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45252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5"/>
      <c r="B8" s="5"/>
      <c r="C8" s="5"/>
      <c r="D8" s="5"/>
      <c r="E8" s="5"/>
      <c r="F8" s="5"/>
      <c r="G8" s="69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97" t="s">
        <v>16</v>
      </c>
      <c r="B9" s="399" t="s">
        <v>18</v>
      </c>
      <c r="C9" s="402" t="s">
        <v>20</v>
      </c>
      <c r="D9" s="402" t="s">
        <v>21</v>
      </c>
      <c r="E9" s="394" t="s">
        <v>22</v>
      </c>
      <c r="F9" s="395"/>
      <c r="G9" s="396"/>
      <c r="H9" s="394" t="s">
        <v>23</v>
      </c>
      <c r="I9" s="395"/>
      <c r="J9" s="396"/>
      <c r="K9" s="26"/>
      <c r="L9" s="27"/>
      <c r="M9" s="48"/>
      <c r="N9" s="1"/>
      <c r="O9" s="1"/>
    </row>
    <row r="10" spans="1:15" ht="42.75" customHeight="1">
      <c r="A10" s="398"/>
      <c r="B10" s="401"/>
      <c r="C10" s="401"/>
      <c r="D10" s="401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550.95000000000005</v>
      </c>
      <c r="D11" s="36">
        <v>551.35</v>
      </c>
      <c r="E11" s="36">
        <v>545.65000000000009</v>
      </c>
      <c r="F11" s="36">
        <v>540.35</v>
      </c>
      <c r="G11" s="36">
        <v>534.65000000000009</v>
      </c>
      <c r="H11" s="36">
        <v>556.65000000000009</v>
      </c>
      <c r="I11" s="36">
        <v>562.35000000000014</v>
      </c>
      <c r="J11" s="36">
        <v>567.65000000000009</v>
      </c>
      <c r="K11" s="31">
        <v>557.04999999999995</v>
      </c>
      <c r="L11" s="31">
        <v>546.04999999999995</v>
      </c>
      <c r="M11" s="31">
        <v>4.0502399999999996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30957.200000000001</v>
      </c>
      <c r="D12" s="36">
        <v>30945.366666666669</v>
      </c>
      <c r="E12" s="36">
        <v>30659.733333333337</v>
      </c>
      <c r="F12" s="36">
        <v>30362.26666666667</v>
      </c>
      <c r="G12" s="36">
        <v>30076.633333333339</v>
      </c>
      <c r="H12" s="36">
        <v>31242.833333333336</v>
      </c>
      <c r="I12" s="36">
        <v>31528.466666666667</v>
      </c>
      <c r="J12" s="36">
        <v>31825.933333333334</v>
      </c>
      <c r="K12" s="31">
        <v>31231</v>
      </c>
      <c r="L12" s="31">
        <v>30647.9</v>
      </c>
      <c r="M12" s="31">
        <v>2.3279999999999999E-2</v>
      </c>
      <c r="N12" s="1"/>
      <c r="O12" s="1"/>
    </row>
    <row r="13" spans="1:15" ht="12" customHeight="1">
      <c r="A13" s="33">
        <v>3</v>
      </c>
      <c r="B13" s="53" t="s">
        <v>316</v>
      </c>
      <c r="C13" s="31">
        <v>472.35</v>
      </c>
      <c r="D13" s="36">
        <v>474.01666666666665</v>
      </c>
      <c r="E13" s="36">
        <v>467.0333333333333</v>
      </c>
      <c r="F13" s="36">
        <v>461.71666666666664</v>
      </c>
      <c r="G13" s="36">
        <v>454.73333333333329</v>
      </c>
      <c r="H13" s="36">
        <v>479.33333333333331</v>
      </c>
      <c r="I13" s="36">
        <v>486.31666666666666</v>
      </c>
      <c r="J13" s="36">
        <v>491.63333333333333</v>
      </c>
      <c r="K13" s="31">
        <v>481</v>
      </c>
      <c r="L13" s="31">
        <v>468.7</v>
      </c>
      <c r="M13" s="31">
        <v>1.53731</v>
      </c>
      <c r="N13" s="1"/>
      <c r="O13" s="1"/>
    </row>
    <row r="14" spans="1:15" ht="12" customHeight="1">
      <c r="A14" s="33">
        <v>4</v>
      </c>
      <c r="B14" s="53" t="s">
        <v>40</v>
      </c>
      <c r="C14" s="31">
        <v>521.1</v>
      </c>
      <c r="D14" s="36">
        <v>521.58333333333337</v>
      </c>
      <c r="E14" s="36">
        <v>517.7166666666667</v>
      </c>
      <c r="F14" s="36">
        <v>514.33333333333337</v>
      </c>
      <c r="G14" s="36">
        <v>510.4666666666667</v>
      </c>
      <c r="H14" s="36">
        <v>524.9666666666667</v>
      </c>
      <c r="I14" s="36">
        <v>528.83333333333326</v>
      </c>
      <c r="J14" s="36">
        <v>532.2166666666667</v>
      </c>
      <c r="K14" s="31">
        <v>525.45000000000005</v>
      </c>
      <c r="L14" s="31">
        <v>518.20000000000005</v>
      </c>
      <c r="M14" s="31">
        <v>7.5617299999999998</v>
      </c>
      <c r="N14" s="1"/>
      <c r="O14" s="1"/>
    </row>
    <row r="15" spans="1:15" ht="12" customHeight="1">
      <c r="A15" s="33">
        <v>5</v>
      </c>
      <c r="B15" s="53" t="s">
        <v>317</v>
      </c>
      <c r="C15" s="31">
        <v>1525.95</v>
      </c>
      <c r="D15" s="36">
        <v>1512.4166666666667</v>
      </c>
      <c r="E15" s="36">
        <v>1484.7833333333335</v>
      </c>
      <c r="F15" s="36">
        <v>1443.6166666666668</v>
      </c>
      <c r="G15" s="36">
        <v>1415.9833333333336</v>
      </c>
      <c r="H15" s="36">
        <v>1553.5833333333335</v>
      </c>
      <c r="I15" s="36">
        <v>1581.2166666666667</v>
      </c>
      <c r="J15" s="36">
        <v>1622.3833333333334</v>
      </c>
      <c r="K15" s="31">
        <v>1540.05</v>
      </c>
      <c r="L15" s="31">
        <v>1471.25</v>
      </c>
      <c r="M15" s="31">
        <v>2.3988</v>
      </c>
      <c r="N15" s="1"/>
      <c r="O15" s="1"/>
    </row>
    <row r="16" spans="1:15" ht="12" customHeight="1">
      <c r="A16" s="33">
        <v>6</v>
      </c>
      <c r="B16" s="53" t="s">
        <v>42</v>
      </c>
      <c r="C16" s="31">
        <v>4345.3</v>
      </c>
      <c r="D16" s="36">
        <v>4370.083333333333</v>
      </c>
      <c r="E16" s="36">
        <v>4310.2666666666664</v>
      </c>
      <c r="F16" s="36">
        <v>4275.2333333333336</v>
      </c>
      <c r="G16" s="36">
        <v>4215.416666666667</v>
      </c>
      <c r="H16" s="36">
        <v>4405.1166666666659</v>
      </c>
      <c r="I16" s="36">
        <v>4464.9333333333334</v>
      </c>
      <c r="J16" s="36">
        <v>4499.9666666666653</v>
      </c>
      <c r="K16" s="31">
        <v>4429.8999999999996</v>
      </c>
      <c r="L16" s="31">
        <v>4335.05</v>
      </c>
      <c r="M16" s="31">
        <v>3.4590000000000001</v>
      </c>
      <c r="N16" s="1"/>
      <c r="O16" s="1"/>
    </row>
    <row r="17" spans="1:15" ht="12" customHeight="1">
      <c r="A17" s="33">
        <v>7</v>
      </c>
      <c r="B17" s="53" t="s">
        <v>44</v>
      </c>
      <c r="C17" s="31">
        <v>23950.6</v>
      </c>
      <c r="D17" s="36">
        <v>23978.333333333332</v>
      </c>
      <c r="E17" s="36">
        <v>23783.466666666664</v>
      </c>
      <c r="F17" s="36">
        <v>23616.333333333332</v>
      </c>
      <c r="G17" s="36">
        <v>23421.466666666664</v>
      </c>
      <c r="H17" s="36">
        <v>24145.466666666664</v>
      </c>
      <c r="I17" s="36">
        <v>24340.333333333332</v>
      </c>
      <c r="J17" s="36">
        <v>24507.466666666664</v>
      </c>
      <c r="K17" s="31">
        <v>24173.200000000001</v>
      </c>
      <c r="L17" s="31">
        <v>23811.200000000001</v>
      </c>
      <c r="M17" s="31">
        <v>7.4179999999999996E-2</v>
      </c>
      <c r="N17" s="1"/>
      <c r="O17" s="1"/>
    </row>
    <row r="18" spans="1:15" ht="12" customHeight="1">
      <c r="A18" s="33">
        <v>8</v>
      </c>
      <c r="B18" s="53" t="s">
        <v>50</v>
      </c>
      <c r="C18" s="31">
        <v>1839.55</v>
      </c>
      <c r="D18" s="36">
        <v>1839.8166666666666</v>
      </c>
      <c r="E18" s="36">
        <v>1829.7333333333331</v>
      </c>
      <c r="F18" s="36">
        <v>1819.9166666666665</v>
      </c>
      <c r="G18" s="36">
        <v>1809.833333333333</v>
      </c>
      <c r="H18" s="36">
        <v>1849.6333333333332</v>
      </c>
      <c r="I18" s="36">
        <v>1859.7166666666667</v>
      </c>
      <c r="J18" s="36">
        <v>1869.5333333333333</v>
      </c>
      <c r="K18" s="31">
        <v>1849.9</v>
      </c>
      <c r="L18" s="31">
        <v>1830</v>
      </c>
      <c r="M18" s="31">
        <v>1.8724099999999999</v>
      </c>
      <c r="N18" s="1"/>
      <c r="O18" s="1"/>
    </row>
    <row r="19" spans="1:15" ht="12" customHeight="1">
      <c r="A19" s="33">
        <v>9</v>
      </c>
      <c r="B19" s="53" t="s">
        <v>51</v>
      </c>
      <c r="C19" s="31">
        <v>2196.65</v>
      </c>
      <c r="D19" s="36">
        <v>2195.8500000000004</v>
      </c>
      <c r="E19" s="36">
        <v>2159.1500000000005</v>
      </c>
      <c r="F19" s="36">
        <v>2121.65</v>
      </c>
      <c r="G19" s="36">
        <v>2084.9500000000003</v>
      </c>
      <c r="H19" s="36">
        <v>2233.3500000000008</v>
      </c>
      <c r="I19" s="36">
        <v>2270.0500000000006</v>
      </c>
      <c r="J19" s="36">
        <v>2307.5500000000011</v>
      </c>
      <c r="K19" s="31">
        <v>2232.5500000000002</v>
      </c>
      <c r="L19" s="31">
        <v>2158.35</v>
      </c>
      <c r="M19" s="31">
        <v>18.395019999999999</v>
      </c>
      <c r="N19" s="1"/>
      <c r="O19" s="1"/>
    </row>
    <row r="20" spans="1:15" ht="12" customHeight="1">
      <c r="A20" s="33">
        <v>10</v>
      </c>
      <c r="B20" s="53" t="s">
        <v>266</v>
      </c>
      <c r="C20" s="31">
        <v>926.6</v>
      </c>
      <c r="D20" s="36">
        <v>927.81666666666661</v>
      </c>
      <c r="E20" s="36">
        <v>918.78333333333319</v>
      </c>
      <c r="F20" s="36">
        <v>910.96666666666658</v>
      </c>
      <c r="G20" s="36">
        <v>901.93333333333317</v>
      </c>
      <c r="H20" s="36">
        <v>935.63333333333321</v>
      </c>
      <c r="I20" s="36">
        <v>944.66666666666652</v>
      </c>
      <c r="J20" s="36">
        <v>952.48333333333323</v>
      </c>
      <c r="K20" s="31">
        <v>936.85</v>
      </c>
      <c r="L20" s="31">
        <v>920</v>
      </c>
      <c r="M20" s="31">
        <v>3.7789199999999998</v>
      </c>
      <c r="N20" s="1"/>
      <c r="O20" s="1"/>
    </row>
    <row r="21" spans="1:15" ht="12" customHeight="1">
      <c r="A21" s="33">
        <v>11</v>
      </c>
      <c r="B21" s="53" t="s">
        <v>52</v>
      </c>
      <c r="C21" s="31">
        <v>801.35</v>
      </c>
      <c r="D21" s="36">
        <v>805.18333333333339</v>
      </c>
      <c r="E21" s="36">
        <v>795.46666666666681</v>
      </c>
      <c r="F21" s="36">
        <v>789.58333333333337</v>
      </c>
      <c r="G21" s="36">
        <v>779.86666666666679</v>
      </c>
      <c r="H21" s="36">
        <v>811.06666666666683</v>
      </c>
      <c r="I21" s="36">
        <v>820.78333333333353</v>
      </c>
      <c r="J21" s="36">
        <v>826.66666666666686</v>
      </c>
      <c r="K21" s="31">
        <v>814.9</v>
      </c>
      <c r="L21" s="31">
        <v>799.3</v>
      </c>
      <c r="M21" s="31">
        <v>36.436639999999997</v>
      </c>
      <c r="N21" s="1"/>
      <c r="O21" s="1"/>
    </row>
    <row r="22" spans="1:15" ht="12" customHeight="1">
      <c r="A22" s="33">
        <v>12</v>
      </c>
      <c r="B22" s="53" t="s">
        <v>843</v>
      </c>
      <c r="C22" s="31">
        <v>392.5</v>
      </c>
      <c r="D22" s="36">
        <v>393.11666666666662</v>
      </c>
      <c r="E22" s="36">
        <v>389.58333333333326</v>
      </c>
      <c r="F22" s="36">
        <v>386.66666666666663</v>
      </c>
      <c r="G22" s="36">
        <v>383.13333333333327</v>
      </c>
      <c r="H22" s="36">
        <v>396.03333333333325</v>
      </c>
      <c r="I22" s="36">
        <v>399.56666666666666</v>
      </c>
      <c r="J22" s="36">
        <v>402.48333333333323</v>
      </c>
      <c r="K22" s="31">
        <v>396.65</v>
      </c>
      <c r="L22" s="31">
        <v>390.2</v>
      </c>
      <c r="M22" s="31">
        <v>141.88471999999999</v>
      </c>
      <c r="N22" s="1"/>
      <c r="O22" s="1"/>
    </row>
    <row r="23" spans="1:15" ht="12.75" customHeight="1">
      <c r="A23" s="33">
        <v>13</v>
      </c>
      <c r="B23" s="53" t="s">
        <v>267</v>
      </c>
      <c r="C23" s="31">
        <v>540.54999999999995</v>
      </c>
      <c r="D23" s="36">
        <v>540.88333333333333</v>
      </c>
      <c r="E23" s="36">
        <v>532.76666666666665</v>
      </c>
      <c r="F23" s="36">
        <v>524.98333333333335</v>
      </c>
      <c r="G23" s="36">
        <v>516.86666666666667</v>
      </c>
      <c r="H23" s="36">
        <v>548.66666666666663</v>
      </c>
      <c r="I23" s="36">
        <v>556.78333333333319</v>
      </c>
      <c r="J23" s="36">
        <v>564.56666666666661</v>
      </c>
      <c r="K23" s="31">
        <v>549</v>
      </c>
      <c r="L23" s="31">
        <v>533.1</v>
      </c>
      <c r="M23" s="31">
        <v>6.2836299999999996</v>
      </c>
      <c r="N23" s="1"/>
      <c r="O23" s="1"/>
    </row>
    <row r="24" spans="1:15" ht="12.75" customHeight="1">
      <c r="A24" s="33">
        <v>14</v>
      </c>
      <c r="B24" s="53" t="s">
        <v>268</v>
      </c>
      <c r="C24" s="31">
        <v>319.8</v>
      </c>
      <c r="D24" s="36">
        <v>320.43333333333334</v>
      </c>
      <c r="E24" s="36">
        <v>313.36666666666667</v>
      </c>
      <c r="F24" s="36">
        <v>306.93333333333334</v>
      </c>
      <c r="G24" s="36">
        <v>299.86666666666667</v>
      </c>
      <c r="H24" s="36">
        <v>326.86666666666667</v>
      </c>
      <c r="I24" s="36">
        <v>333.93333333333339</v>
      </c>
      <c r="J24" s="36">
        <v>340.36666666666667</v>
      </c>
      <c r="K24" s="31">
        <v>327.5</v>
      </c>
      <c r="L24" s="31">
        <v>314</v>
      </c>
      <c r="M24" s="31">
        <v>65.705680000000001</v>
      </c>
      <c r="N24" s="1"/>
      <c r="O24" s="1"/>
    </row>
    <row r="25" spans="1:15" ht="12.75" customHeight="1">
      <c r="A25" s="33">
        <v>15</v>
      </c>
      <c r="B25" s="53" t="s">
        <v>46</v>
      </c>
      <c r="C25" s="31">
        <v>171.65</v>
      </c>
      <c r="D25" s="36">
        <v>171.86666666666665</v>
      </c>
      <c r="E25" s="36">
        <v>170.73333333333329</v>
      </c>
      <c r="F25" s="36">
        <v>169.81666666666663</v>
      </c>
      <c r="G25" s="36">
        <v>168.68333333333328</v>
      </c>
      <c r="H25" s="36">
        <v>172.7833333333333</v>
      </c>
      <c r="I25" s="36">
        <v>173.91666666666669</v>
      </c>
      <c r="J25" s="36">
        <v>174.83333333333331</v>
      </c>
      <c r="K25" s="31">
        <v>173</v>
      </c>
      <c r="L25" s="31">
        <v>170.95</v>
      </c>
      <c r="M25" s="31">
        <v>18.266159999999999</v>
      </c>
      <c r="N25" s="1"/>
      <c r="O25" s="1"/>
    </row>
    <row r="26" spans="1:15" ht="12.75" customHeight="1">
      <c r="A26" s="33">
        <v>16</v>
      </c>
      <c r="B26" s="53" t="s">
        <v>48</v>
      </c>
      <c r="C26" s="31">
        <v>213.55</v>
      </c>
      <c r="D26" s="36">
        <v>214.58333333333334</v>
      </c>
      <c r="E26" s="36">
        <v>212.16666666666669</v>
      </c>
      <c r="F26" s="36">
        <v>210.78333333333333</v>
      </c>
      <c r="G26" s="36">
        <v>208.36666666666667</v>
      </c>
      <c r="H26" s="36">
        <v>215.9666666666667</v>
      </c>
      <c r="I26" s="36">
        <v>218.38333333333338</v>
      </c>
      <c r="J26" s="36">
        <v>219.76666666666671</v>
      </c>
      <c r="K26" s="31">
        <v>217</v>
      </c>
      <c r="L26" s="31">
        <v>213.2</v>
      </c>
      <c r="M26" s="31">
        <v>11.6534</v>
      </c>
      <c r="N26" s="1"/>
      <c r="O26" s="1"/>
    </row>
    <row r="27" spans="1:15" ht="12.75" customHeight="1">
      <c r="A27" s="33">
        <v>17</v>
      </c>
      <c r="B27" s="53" t="s">
        <v>318</v>
      </c>
      <c r="C27" s="31">
        <v>312.95</v>
      </c>
      <c r="D27" s="36">
        <v>314.09999999999997</v>
      </c>
      <c r="E27" s="36">
        <v>310.99999999999994</v>
      </c>
      <c r="F27" s="36">
        <v>309.04999999999995</v>
      </c>
      <c r="G27" s="36">
        <v>305.94999999999993</v>
      </c>
      <c r="H27" s="36">
        <v>316.04999999999995</v>
      </c>
      <c r="I27" s="36">
        <v>319.14999999999998</v>
      </c>
      <c r="J27" s="36">
        <v>321.09999999999997</v>
      </c>
      <c r="K27" s="31">
        <v>317.2</v>
      </c>
      <c r="L27" s="31">
        <v>312.14999999999998</v>
      </c>
      <c r="M27" s="31">
        <v>4.4821</v>
      </c>
      <c r="N27" s="1"/>
      <c r="O27" s="1"/>
    </row>
    <row r="28" spans="1:15" ht="12.75" customHeight="1">
      <c r="A28" s="33">
        <v>18</v>
      </c>
      <c r="B28" s="53" t="s">
        <v>319</v>
      </c>
      <c r="C28" s="31">
        <v>875.4</v>
      </c>
      <c r="D28" s="36">
        <v>880.43333333333339</v>
      </c>
      <c r="E28" s="36">
        <v>865.96666666666681</v>
      </c>
      <c r="F28" s="36">
        <v>856.53333333333342</v>
      </c>
      <c r="G28" s="36">
        <v>842.06666666666683</v>
      </c>
      <c r="H28" s="36">
        <v>889.86666666666679</v>
      </c>
      <c r="I28" s="36">
        <v>904.33333333333348</v>
      </c>
      <c r="J28" s="36">
        <v>913.76666666666677</v>
      </c>
      <c r="K28" s="31">
        <v>894.9</v>
      </c>
      <c r="L28" s="31">
        <v>871</v>
      </c>
      <c r="M28" s="31">
        <v>0.52720999999999996</v>
      </c>
      <c r="N28" s="1"/>
      <c r="O28" s="1"/>
    </row>
    <row r="29" spans="1:15" ht="12.75" customHeight="1">
      <c r="A29" s="33">
        <v>19</v>
      </c>
      <c r="B29" s="53" t="s">
        <v>320</v>
      </c>
      <c r="C29" s="31">
        <v>1055.3499999999999</v>
      </c>
      <c r="D29" s="36">
        <v>1054.45</v>
      </c>
      <c r="E29" s="36">
        <v>1042.9000000000001</v>
      </c>
      <c r="F29" s="36">
        <v>1030.45</v>
      </c>
      <c r="G29" s="36">
        <v>1018.9000000000001</v>
      </c>
      <c r="H29" s="36">
        <v>1066.9000000000001</v>
      </c>
      <c r="I29" s="36">
        <v>1078.4499999999998</v>
      </c>
      <c r="J29" s="36">
        <v>1090.9000000000001</v>
      </c>
      <c r="K29" s="31">
        <v>1066</v>
      </c>
      <c r="L29" s="31">
        <v>1042</v>
      </c>
      <c r="M29" s="31">
        <v>2.1083699999999999</v>
      </c>
      <c r="N29" s="1"/>
      <c r="O29" s="1"/>
    </row>
    <row r="30" spans="1:15" ht="12.75" customHeight="1">
      <c r="A30" s="33">
        <v>20</v>
      </c>
      <c r="B30" s="53" t="s">
        <v>314</v>
      </c>
      <c r="C30" s="31">
        <v>3454.6</v>
      </c>
      <c r="D30" s="36">
        <v>3464.4</v>
      </c>
      <c r="E30" s="36">
        <v>3430.2000000000003</v>
      </c>
      <c r="F30" s="36">
        <v>3405.8</v>
      </c>
      <c r="G30" s="36">
        <v>3371.6000000000004</v>
      </c>
      <c r="H30" s="36">
        <v>3488.8</v>
      </c>
      <c r="I30" s="36">
        <v>3523</v>
      </c>
      <c r="J30" s="36">
        <v>3547.4</v>
      </c>
      <c r="K30" s="31">
        <v>3498.6</v>
      </c>
      <c r="L30" s="31">
        <v>3440</v>
      </c>
      <c r="M30" s="31">
        <v>1.9764999999999999</v>
      </c>
      <c r="N30" s="1"/>
      <c r="O30" s="1"/>
    </row>
    <row r="31" spans="1:15" ht="12.75" customHeight="1">
      <c r="A31" s="33">
        <v>21</v>
      </c>
      <c r="B31" s="53" t="s">
        <v>321</v>
      </c>
      <c r="C31" s="31">
        <v>1969.15</v>
      </c>
      <c r="D31" s="36">
        <v>1966.7333333333333</v>
      </c>
      <c r="E31" s="36">
        <v>1953.4666666666667</v>
      </c>
      <c r="F31" s="36">
        <v>1937.7833333333333</v>
      </c>
      <c r="G31" s="36">
        <v>1924.5166666666667</v>
      </c>
      <c r="H31" s="36">
        <v>1982.4166666666667</v>
      </c>
      <c r="I31" s="36">
        <v>1995.6833333333336</v>
      </c>
      <c r="J31" s="36">
        <v>2011.3666666666668</v>
      </c>
      <c r="K31" s="31">
        <v>1980</v>
      </c>
      <c r="L31" s="31">
        <v>1951.05</v>
      </c>
      <c r="M31" s="31">
        <v>0.63363000000000003</v>
      </c>
      <c r="N31" s="1"/>
      <c r="O31" s="1"/>
    </row>
    <row r="32" spans="1:15" ht="12.75" customHeight="1">
      <c r="A32" s="33">
        <v>22</v>
      </c>
      <c r="B32" s="53" t="s">
        <v>322</v>
      </c>
      <c r="C32" s="31">
        <v>743.25</v>
      </c>
      <c r="D32" s="36">
        <v>743.81666666666661</v>
      </c>
      <c r="E32" s="36">
        <v>735.23333333333323</v>
      </c>
      <c r="F32" s="36">
        <v>727.21666666666658</v>
      </c>
      <c r="G32" s="36">
        <v>718.63333333333321</v>
      </c>
      <c r="H32" s="36">
        <v>751.83333333333326</v>
      </c>
      <c r="I32" s="36">
        <v>760.41666666666674</v>
      </c>
      <c r="J32" s="36">
        <v>768.43333333333328</v>
      </c>
      <c r="K32" s="31">
        <v>752.4</v>
      </c>
      <c r="L32" s="31">
        <v>735.8</v>
      </c>
      <c r="M32" s="31">
        <v>0.40681</v>
      </c>
      <c r="N32" s="1"/>
      <c r="O32" s="1"/>
    </row>
    <row r="33" spans="1:15" ht="12.75" customHeight="1">
      <c r="A33" s="33">
        <v>23</v>
      </c>
      <c r="B33" s="53" t="s">
        <v>53</v>
      </c>
      <c r="C33" s="31">
        <v>4488.3</v>
      </c>
      <c r="D33" s="36">
        <v>4463.1166666666659</v>
      </c>
      <c r="E33" s="36">
        <v>4426.2333333333318</v>
      </c>
      <c r="F33" s="36">
        <v>4364.1666666666661</v>
      </c>
      <c r="G33" s="36">
        <v>4327.2833333333319</v>
      </c>
      <c r="H33" s="36">
        <v>4525.1833333333316</v>
      </c>
      <c r="I33" s="36">
        <v>4562.0666666666648</v>
      </c>
      <c r="J33" s="36">
        <v>4624.1333333333314</v>
      </c>
      <c r="K33" s="31">
        <v>4500</v>
      </c>
      <c r="L33" s="31">
        <v>4401.05</v>
      </c>
      <c r="M33" s="31">
        <v>2.4603600000000001</v>
      </c>
      <c r="N33" s="1"/>
      <c r="O33" s="1"/>
    </row>
    <row r="34" spans="1:15" ht="12.75" customHeight="1">
      <c r="A34" s="33">
        <v>24</v>
      </c>
      <c r="B34" s="53" t="s">
        <v>323</v>
      </c>
      <c r="C34" s="31">
        <v>2130</v>
      </c>
      <c r="D34" s="36">
        <v>2132.3333333333335</v>
      </c>
      <c r="E34" s="36">
        <v>2117.666666666667</v>
      </c>
      <c r="F34" s="36">
        <v>2105.3333333333335</v>
      </c>
      <c r="G34" s="36">
        <v>2090.666666666667</v>
      </c>
      <c r="H34" s="36">
        <v>2144.666666666667</v>
      </c>
      <c r="I34" s="36">
        <v>2159.3333333333339</v>
      </c>
      <c r="J34" s="36">
        <v>2171.666666666667</v>
      </c>
      <c r="K34" s="31">
        <v>2147</v>
      </c>
      <c r="L34" s="31">
        <v>2120</v>
      </c>
      <c r="M34" s="31">
        <v>0.27150000000000002</v>
      </c>
      <c r="N34" s="1"/>
      <c r="O34" s="1"/>
    </row>
    <row r="35" spans="1:15" ht="12.75" customHeight="1">
      <c r="A35" s="33">
        <v>25</v>
      </c>
      <c r="B35" s="53" t="s">
        <v>899</v>
      </c>
      <c r="C35" s="31">
        <v>655.04999999999995</v>
      </c>
      <c r="D35" s="36">
        <v>651.61666666666667</v>
      </c>
      <c r="E35" s="36">
        <v>644.43333333333339</v>
      </c>
      <c r="F35" s="36">
        <v>633.81666666666672</v>
      </c>
      <c r="G35" s="36">
        <v>626.63333333333344</v>
      </c>
      <c r="H35" s="36">
        <v>662.23333333333335</v>
      </c>
      <c r="I35" s="36">
        <v>669.41666666666652</v>
      </c>
      <c r="J35" s="36">
        <v>680.0333333333333</v>
      </c>
      <c r="K35" s="31">
        <v>658.8</v>
      </c>
      <c r="L35" s="31">
        <v>641</v>
      </c>
      <c r="M35" s="31">
        <v>9.6961399999999998</v>
      </c>
      <c r="N35" s="1"/>
      <c r="O35" s="1"/>
    </row>
    <row r="36" spans="1:15" ht="12.75" customHeight="1">
      <c r="A36" s="33">
        <v>26</v>
      </c>
      <c r="B36" s="53" t="s">
        <v>324</v>
      </c>
      <c r="C36" s="31">
        <v>3292.7</v>
      </c>
      <c r="D36" s="36">
        <v>3324.0166666666664</v>
      </c>
      <c r="E36" s="36">
        <v>3212.0333333333328</v>
      </c>
      <c r="F36" s="36">
        <v>3131.3666666666663</v>
      </c>
      <c r="G36" s="36">
        <v>3019.3833333333328</v>
      </c>
      <c r="H36" s="36">
        <v>3404.6833333333329</v>
      </c>
      <c r="I36" s="36">
        <v>3516.6666666666665</v>
      </c>
      <c r="J36" s="36">
        <v>3597.333333333333</v>
      </c>
      <c r="K36" s="31">
        <v>3436</v>
      </c>
      <c r="L36" s="31">
        <v>3243.35</v>
      </c>
      <c r="M36" s="31">
        <v>1.6944300000000001</v>
      </c>
      <c r="N36" s="1"/>
      <c r="O36" s="1"/>
    </row>
    <row r="37" spans="1:15" ht="12.75" customHeight="1">
      <c r="A37" s="33">
        <v>27</v>
      </c>
      <c r="B37" s="53" t="s">
        <v>54</v>
      </c>
      <c r="C37" s="31">
        <v>420.15</v>
      </c>
      <c r="D37" s="36">
        <v>421.18333333333339</v>
      </c>
      <c r="E37" s="36">
        <v>418.06666666666678</v>
      </c>
      <c r="F37" s="36">
        <v>415.98333333333341</v>
      </c>
      <c r="G37" s="36">
        <v>412.86666666666679</v>
      </c>
      <c r="H37" s="36">
        <v>423.26666666666677</v>
      </c>
      <c r="I37" s="36">
        <v>426.38333333333333</v>
      </c>
      <c r="J37" s="36">
        <v>428.46666666666675</v>
      </c>
      <c r="K37" s="31">
        <v>424.3</v>
      </c>
      <c r="L37" s="31">
        <v>419.1</v>
      </c>
      <c r="M37" s="31">
        <v>10.035539999999999</v>
      </c>
      <c r="N37" s="1"/>
      <c r="O37" s="1"/>
    </row>
    <row r="38" spans="1:15" ht="12.75" customHeight="1">
      <c r="A38" s="33">
        <v>28</v>
      </c>
      <c r="B38" s="53" t="s">
        <v>325</v>
      </c>
      <c r="C38" s="31">
        <v>2952.2</v>
      </c>
      <c r="D38" s="36">
        <v>2968.5666666666671</v>
      </c>
      <c r="E38" s="36">
        <v>2904.983333333334</v>
      </c>
      <c r="F38" s="36">
        <v>2857.7666666666669</v>
      </c>
      <c r="G38" s="36">
        <v>2794.1833333333338</v>
      </c>
      <c r="H38" s="36">
        <v>3015.7833333333342</v>
      </c>
      <c r="I38" s="36">
        <v>3079.3666666666672</v>
      </c>
      <c r="J38" s="36">
        <v>3126.5833333333344</v>
      </c>
      <c r="K38" s="31">
        <v>3032.15</v>
      </c>
      <c r="L38" s="31">
        <v>2921.35</v>
      </c>
      <c r="M38" s="31">
        <v>4.5273700000000003</v>
      </c>
      <c r="N38" s="1"/>
      <c r="O38" s="1"/>
    </row>
    <row r="39" spans="1:15" ht="12.75" customHeight="1">
      <c r="A39" s="33">
        <v>29</v>
      </c>
      <c r="B39" s="53" t="s">
        <v>326</v>
      </c>
      <c r="C39" s="31">
        <v>935.8</v>
      </c>
      <c r="D39" s="36">
        <v>934.41666666666663</v>
      </c>
      <c r="E39" s="36">
        <v>929.83333333333326</v>
      </c>
      <c r="F39" s="36">
        <v>923.86666666666667</v>
      </c>
      <c r="G39" s="36">
        <v>919.2833333333333</v>
      </c>
      <c r="H39" s="36">
        <v>940.38333333333321</v>
      </c>
      <c r="I39" s="36">
        <v>944.96666666666647</v>
      </c>
      <c r="J39" s="36">
        <v>950.93333333333317</v>
      </c>
      <c r="K39" s="31">
        <v>939</v>
      </c>
      <c r="L39" s="31">
        <v>928.45</v>
      </c>
      <c r="M39" s="31">
        <v>2.2181199999999999</v>
      </c>
      <c r="N39" s="1"/>
      <c r="O39" s="1"/>
    </row>
    <row r="40" spans="1:15" ht="12.75" customHeight="1">
      <c r="A40" s="33">
        <v>30</v>
      </c>
      <c r="B40" s="53" t="s">
        <v>845</v>
      </c>
      <c r="C40" s="31">
        <v>5790.65</v>
      </c>
      <c r="D40" s="36">
        <v>5828.0333333333328</v>
      </c>
      <c r="E40" s="36">
        <v>5681.6666666666661</v>
      </c>
      <c r="F40" s="36">
        <v>5572.6833333333334</v>
      </c>
      <c r="G40" s="36">
        <v>5426.3166666666666</v>
      </c>
      <c r="H40" s="36">
        <v>5937.0166666666655</v>
      </c>
      <c r="I40" s="36">
        <v>6083.3833333333323</v>
      </c>
      <c r="J40" s="36">
        <v>6192.366666666665</v>
      </c>
      <c r="K40" s="31">
        <v>5974.4</v>
      </c>
      <c r="L40" s="31">
        <v>5719.05</v>
      </c>
      <c r="M40" s="31">
        <v>0.91842999999999997</v>
      </c>
      <c r="N40" s="1"/>
      <c r="O40" s="1"/>
    </row>
    <row r="41" spans="1:15" ht="12.75" customHeight="1">
      <c r="A41" s="33">
        <v>31</v>
      </c>
      <c r="B41" s="53" t="s">
        <v>315</v>
      </c>
      <c r="C41" s="31">
        <v>1649.45</v>
      </c>
      <c r="D41" s="36">
        <v>1659.8666666666668</v>
      </c>
      <c r="E41" s="36">
        <v>1629.7333333333336</v>
      </c>
      <c r="F41" s="36">
        <v>1610.0166666666669</v>
      </c>
      <c r="G41" s="36">
        <v>1579.8833333333337</v>
      </c>
      <c r="H41" s="36">
        <v>1679.5833333333335</v>
      </c>
      <c r="I41" s="36">
        <v>1709.7166666666667</v>
      </c>
      <c r="J41" s="36">
        <v>1729.4333333333334</v>
      </c>
      <c r="K41" s="31">
        <v>1690</v>
      </c>
      <c r="L41" s="31">
        <v>1640.15</v>
      </c>
      <c r="M41" s="31">
        <v>11.760910000000001</v>
      </c>
      <c r="N41" s="1"/>
      <c r="O41" s="1"/>
    </row>
    <row r="42" spans="1:15" ht="12.75" customHeight="1">
      <c r="A42" s="33">
        <v>32</v>
      </c>
      <c r="B42" s="53" t="s">
        <v>55</v>
      </c>
      <c r="C42" s="31">
        <v>5466.8</v>
      </c>
      <c r="D42" s="36">
        <v>5469.833333333333</v>
      </c>
      <c r="E42" s="36">
        <v>5419.3666666666659</v>
      </c>
      <c r="F42" s="36">
        <v>5371.9333333333325</v>
      </c>
      <c r="G42" s="36">
        <v>5321.4666666666653</v>
      </c>
      <c r="H42" s="36">
        <v>5517.2666666666664</v>
      </c>
      <c r="I42" s="36">
        <v>5567.7333333333336</v>
      </c>
      <c r="J42" s="36">
        <v>5615.166666666667</v>
      </c>
      <c r="K42" s="31">
        <v>5520.3</v>
      </c>
      <c r="L42" s="31">
        <v>5422.4</v>
      </c>
      <c r="M42" s="31">
        <v>3.82979</v>
      </c>
      <c r="N42" s="1"/>
      <c r="O42" s="1"/>
    </row>
    <row r="43" spans="1:15" ht="12.75" customHeight="1">
      <c r="A43" s="33">
        <v>33</v>
      </c>
      <c r="B43" s="53" t="s">
        <v>57</v>
      </c>
      <c r="C43" s="31">
        <v>424.6</v>
      </c>
      <c r="D43" s="36">
        <v>425.65000000000003</v>
      </c>
      <c r="E43" s="36">
        <v>422.70000000000005</v>
      </c>
      <c r="F43" s="36">
        <v>420.8</v>
      </c>
      <c r="G43" s="36">
        <v>417.85</v>
      </c>
      <c r="H43" s="36">
        <v>427.55000000000007</v>
      </c>
      <c r="I43" s="36">
        <v>430.5</v>
      </c>
      <c r="J43" s="36">
        <v>432.40000000000009</v>
      </c>
      <c r="K43" s="31">
        <v>428.6</v>
      </c>
      <c r="L43" s="31">
        <v>423.75</v>
      </c>
      <c r="M43" s="31">
        <v>8.9855499999999999</v>
      </c>
      <c r="N43" s="1"/>
      <c r="O43" s="1"/>
    </row>
    <row r="44" spans="1:15" ht="12.75" customHeight="1">
      <c r="A44" s="33">
        <v>34</v>
      </c>
      <c r="B44" s="53" t="s">
        <v>327</v>
      </c>
      <c r="C44" s="31">
        <v>290.3</v>
      </c>
      <c r="D44" s="36">
        <v>292.34999999999997</v>
      </c>
      <c r="E44" s="36">
        <v>286.69999999999993</v>
      </c>
      <c r="F44" s="36">
        <v>283.09999999999997</v>
      </c>
      <c r="G44" s="36">
        <v>277.44999999999993</v>
      </c>
      <c r="H44" s="36">
        <v>295.94999999999993</v>
      </c>
      <c r="I44" s="36">
        <v>301.59999999999991</v>
      </c>
      <c r="J44" s="36">
        <v>305.19999999999993</v>
      </c>
      <c r="K44" s="31">
        <v>298</v>
      </c>
      <c r="L44" s="31">
        <v>288.75</v>
      </c>
      <c r="M44" s="31">
        <v>3.8464900000000002</v>
      </c>
      <c r="N44" s="1"/>
      <c r="O44" s="1"/>
    </row>
    <row r="45" spans="1:15" ht="12.75" customHeight="1">
      <c r="A45" s="33">
        <v>35</v>
      </c>
      <c r="B45" s="53" t="s">
        <v>844</v>
      </c>
      <c r="C45" s="31">
        <v>525.04999999999995</v>
      </c>
      <c r="D45" s="36">
        <v>524.65</v>
      </c>
      <c r="E45" s="36">
        <v>520.4</v>
      </c>
      <c r="F45" s="36">
        <v>515.75</v>
      </c>
      <c r="G45" s="36">
        <v>511.5</v>
      </c>
      <c r="H45" s="36">
        <v>529.29999999999995</v>
      </c>
      <c r="I45" s="36">
        <v>533.54999999999995</v>
      </c>
      <c r="J45" s="36">
        <v>538.19999999999993</v>
      </c>
      <c r="K45" s="31">
        <v>528.9</v>
      </c>
      <c r="L45" s="31">
        <v>520</v>
      </c>
      <c r="M45" s="31">
        <v>2.4484900000000001</v>
      </c>
      <c r="N45" s="1"/>
      <c r="O45" s="1"/>
    </row>
    <row r="46" spans="1:15" ht="12.75" customHeight="1">
      <c r="A46" s="33">
        <v>36</v>
      </c>
      <c r="B46" s="53" t="s">
        <v>328</v>
      </c>
      <c r="C46" s="31">
        <v>569.70000000000005</v>
      </c>
      <c r="D46" s="36">
        <v>567.55000000000007</v>
      </c>
      <c r="E46" s="36">
        <v>563.85000000000014</v>
      </c>
      <c r="F46" s="36">
        <v>558.00000000000011</v>
      </c>
      <c r="G46" s="36">
        <v>554.30000000000018</v>
      </c>
      <c r="H46" s="36">
        <v>573.40000000000009</v>
      </c>
      <c r="I46" s="36">
        <v>577.10000000000014</v>
      </c>
      <c r="J46" s="36">
        <v>582.95000000000005</v>
      </c>
      <c r="K46" s="31">
        <v>571.25</v>
      </c>
      <c r="L46" s="31">
        <v>561.70000000000005</v>
      </c>
      <c r="M46" s="31">
        <v>0.38586999999999999</v>
      </c>
      <c r="N46" s="1"/>
      <c r="O46" s="1"/>
    </row>
    <row r="47" spans="1:15" ht="12.75" customHeight="1">
      <c r="A47" s="33">
        <v>37</v>
      </c>
      <c r="B47" s="53" t="s">
        <v>58</v>
      </c>
      <c r="C47" s="31">
        <v>178.05</v>
      </c>
      <c r="D47" s="36">
        <v>176.35</v>
      </c>
      <c r="E47" s="36">
        <v>174</v>
      </c>
      <c r="F47" s="36">
        <v>169.95000000000002</v>
      </c>
      <c r="G47" s="36">
        <v>167.60000000000002</v>
      </c>
      <c r="H47" s="36">
        <v>180.39999999999998</v>
      </c>
      <c r="I47" s="36">
        <v>182.74999999999994</v>
      </c>
      <c r="J47" s="36">
        <v>186.79999999999995</v>
      </c>
      <c r="K47" s="31">
        <v>178.7</v>
      </c>
      <c r="L47" s="31">
        <v>172.3</v>
      </c>
      <c r="M47" s="31">
        <v>165.66555</v>
      </c>
      <c r="N47" s="1"/>
      <c r="O47" s="1"/>
    </row>
    <row r="48" spans="1:15" ht="12.75" customHeight="1">
      <c r="A48" s="33">
        <v>38</v>
      </c>
      <c r="B48" s="53" t="s">
        <v>60</v>
      </c>
      <c r="C48" s="31">
        <v>3133.25</v>
      </c>
      <c r="D48" s="36">
        <v>3139.0499999999997</v>
      </c>
      <c r="E48" s="36">
        <v>3121.1999999999994</v>
      </c>
      <c r="F48" s="36">
        <v>3109.1499999999996</v>
      </c>
      <c r="G48" s="36">
        <v>3091.2999999999993</v>
      </c>
      <c r="H48" s="36">
        <v>3151.0999999999995</v>
      </c>
      <c r="I48" s="36">
        <v>3168.95</v>
      </c>
      <c r="J48" s="36">
        <v>3180.9999999999995</v>
      </c>
      <c r="K48" s="31">
        <v>3156.9</v>
      </c>
      <c r="L48" s="31">
        <v>3127</v>
      </c>
      <c r="M48" s="31">
        <v>4.0906900000000004</v>
      </c>
      <c r="N48" s="1"/>
      <c r="O48" s="1"/>
    </row>
    <row r="49" spans="1:15" ht="12.75" customHeight="1">
      <c r="A49" s="33">
        <v>39</v>
      </c>
      <c r="B49" s="53" t="s">
        <v>329</v>
      </c>
      <c r="C49" s="31">
        <v>337.85</v>
      </c>
      <c r="D49" s="36">
        <v>339.58333333333331</v>
      </c>
      <c r="E49" s="36">
        <v>334.26666666666665</v>
      </c>
      <c r="F49" s="36">
        <v>330.68333333333334</v>
      </c>
      <c r="G49" s="36">
        <v>325.36666666666667</v>
      </c>
      <c r="H49" s="36">
        <v>343.16666666666663</v>
      </c>
      <c r="I49" s="36">
        <v>348.48333333333335</v>
      </c>
      <c r="J49" s="36">
        <v>352.06666666666661</v>
      </c>
      <c r="K49" s="31">
        <v>344.9</v>
      </c>
      <c r="L49" s="31">
        <v>336</v>
      </c>
      <c r="M49" s="31">
        <v>2.7588900000000001</v>
      </c>
      <c r="N49" s="1"/>
      <c r="O49" s="1"/>
    </row>
    <row r="50" spans="1:15" ht="12.75" customHeight="1">
      <c r="A50" s="33">
        <v>40</v>
      </c>
      <c r="B50" s="53" t="s">
        <v>61</v>
      </c>
      <c r="C50" s="31">
        <v>1941.4</v>
      </c>
      <c r="D50" s="36">
        <v>1924.1833333333334</v>
      </c>
      <c r="E50" s="36">
        <v>1903.3666666666668</v>
      </c>
      <c r="F50" s="36">
        <v>1865.3333333333335</v>
      </c>
      <c r="G50" s="36">
        <v>1844.5166666666669</v>
      </c>
      <c r="H50" s="36">
        <v>1962.2166666666667</v>
      </c>
      <c r="I50" s="36">
        <v>1983.0333333333333</v>
      </c>
      <c r="J50" s="36">
        <v>2021.0666666666666</v>
      </c>
      <c r="K50" s="31">
        <v>1945</v>
      </c>
      <c r="L50" s="31">
        <v>1886.15</v>
      </c>
      <c r="M50" s="31">
        <v>3.7952699999999999</v>
      </c>
      <c r="N50" s="1"/>
      <c r="O50" s="1"/>
    </row>
    <row r="51" spans="1:15" ht="12.75" customHeight="1">
      <c r="A51" s="33">
        <v>41</v>
      </c>
      <c r="B51" s="53" t="s">
        <v>62</v>
      </c>
      <c r="C51" s="31">
        <v>6560.25</v>
      </c>
      <c r="D51" s="36">
        <v>6588.2</v>
      </c>
      <c r="E51" s="36">
        <v>6520.0999999999995</v>
      </c>
      <c r="F51" s="36">
        <v>6479.95</v>
      </c>
      <c r="G51" s="36">
        <v>6411.8499999999995</v>
      </c>
      <c r="H51" s="36">
        <v>6628.3499999999995</v>
      </c>
      <c r="I51" s="36">
        <v>6696.45</v>
      </c>
      <c r="J51" s="36">
        <v>6736.5999999999995</v>
      </c>
      <c r="K51" s="31">
        <v>6656.3</v>
      </c>
      <c r="L51" s="31">
        <v>6548.05</v>
      </c>
      <c r="M51" s="31">
        <v>0.32330999999999999</v>
      </c>
      <c r="N51" s="1"/>
      <c r="O51" s="1"/>
    </row>
    <row r="52" spans="1:15" ht="12.75" customHeight="1">
      <c r="A52" s="33">
        <v>42</v>
      </c>
      <c r="B52" s="53" t="s">
        <v>64</v>
      </c>
      <c r="C52" s="31">
        <v>719.8</v>
      </c>
      <c r="D52" s="36">
        <v>726.01666666666677</v>
      </c>
      <c r="E52" s="36">
        <v>711.43333333333351</v>
      </c>
      <c r="F52" s="36">
        <v>703.06666666666672</v>
      </c>
      <c r="G52" s="36">
        <v>688.48333333333346</v>
      </c>
      <c r="H52" s="36">
        <v>734.38333333333355</v>
      </c>
      <c r="I52" s="36">
        <v>748.96666666666681</v>
      </c>
      <c r="J52" s="36">
        <v>757.3333333333336</v>
      </c>
      <c r="K52" s="31">
        <v>740.6</v>
      </c>
      <c r="L52" s="31">
        <v>717.65</v>
      </c>
      <c r="M52" s="31">
        <v>10.222910000000001</v>
      </c>
      <c r="N52" s="1"/>
      <c r="O52" s="1"/>
    </row>
    <row r="53" spans="1:15" ht="12.75" customHeight="1">
      <c r="A53" s="33">
        <v>43</v>
      </c>
      <c r="B53" s="53" t="s">
        <v>65</v>
      </c>
      <c r="C53" s="31">
        <v>1027.25</v>
      </c>
      <c r="D53" s="36">
        <v>1018.8333333333334</v>
      </c>
      <c r="E53" s="36">
        <v>1007.1666666666667</v>
      </c>
      <c r="F53" s="36">
        <v>987.08333333333337</v>
      </c>
      <c r="G53" s="36">
        <v>975.41666666666674</v>
      </c>
      <c r="H53" s="36">
        <v>1038.9166666666667</v>
      </c>
      <c r="I53" s="36">
        <v>1050.5833333333335</v>
      </c>
      <c r="J53" s="36">
        <v>1070.6666666666667</v>
      </c>
      <c r="K53" s="31">
        <v>1030.5</v>
      </c>
      <c r="L53" s="31">
        <v>998.75</v>
      </c>
      <c r="M53" s="31">
        <v>15.80297</v>
      </c>
      <c r="N53" s="1"/>
      <c r="O53" s="1"/>
    </row>
    <row r="54" spans="1:15" ht="12.75" customHeight="1">
      <c r="A54" s="33">
        <v>44</v>
      </c>
      <c r="B54" s="53" t="s">
        <v>330</v>
      </c>
      <c r="C54" s="31">
        <v>396.3</v>
      </c>
      <c r="D54" s="36">
        <v>397.15000000000003</v>
      </c>
      <c r="E54" s="36">
        <v>392.75000000000006</v>
      </c>
      <c r="F54" s="36">
        <v>389.20000000000005</v>
      </c>
      <c r="G54" s="36">
        <v>384.80000000000007</v>
      </c>
      <c r="H54" s="36">
        <v>400.70000000000005</v>
      </c>
      <c r="I54" s="36">
        <v>405.1</v>
      </c>
      <c r="J54" s="36">
        <v>408.65000000000003</v>
      </c>
      <c r="K54" s="31">
        <v>401.55</v>
      </c>
      <c r="L54" s="31">
        <v>393.6</v>
      </c>
      <c r="M54" s="31">
        <v>1.4239200000000001</v>
      </c>
      <c r="N54" s="1"/>
      <c r="O54" s="1"/>
    </row>
    <row r="55" spans="1:15" ht="12.75" customHeight="1">
      <c r="A55" s="33">
        <v>45</v>
      </c>
      <c r="B55" s="53" t="s">
        <v>269</v>
      </c>
      <c r="C55" s="31">
        <v>3814.95</v>
      </c>
      <c r="D55" s="36">
        <v>3817.65</v>
      </c>
      <c r="E55" s="36">
        <v>3793.3</v>
      </c>
      <c r="F55" s="36">
        <v>3771.65</v>
      </c>
      <c r="G55" s="36">
        <v>3747.3</v>
      </c>
      <c r="H55" s="36">
        <v>3839.3</v>
      </c>
      <c r="I55" s="36">
        <v>3863.6499999999996</v>
      </c>
      <c r="J55" s="36">
        <v>3885.3</v>
      </c>
      <c r="K55" s="31">
        <v>3842</v>
      </c>
      <c r="L55" s="31">
        <v>3796</v>
      </c>
      <c r="M55" s="31">
        <v>1.9605999999999999</v>
      </c>
      <c r="N55" s="1"/>
      <c r="O55" s="1"/>
    </row>
    <row r="56" spans="1:15" ht="12" customHeight="1">
      <c r="A56" s="33">
        <v>46</v>
      </c>
      <c r="B56" s="53" t="s">
        <v>66</v>
      </c>
      <c r="C56" s="31">
        <v>991.8</v>
      </c>
      <c r="D56" s="36">
        <v>991.98333333333323</v>
      </c>
      <c r="E56" s="36">
        <v>986.46666666666647</v>
      </c>
      <c r="F56" s="36">
        <v>981.13333333333321</v>
      </c>
      <c r="G56" s="36">
        <v>975.61666666666645</v>
      </c>
      <c r="H56" s="36">
        <v>997.31666666666649</v>
      </c>
      <c r="I56" s="36">
        <v>1002.8333333333331</v>
      </c>
      <c r="J56" s="36">
        <v>1008.1666666666665</v>
      </c>
      <c r="K56" s="31">
        <v>997.5</v>
      </c>
      <c r="L56" s="31">
        <v>986.65</v>
      </c>
      <c r="M56" s="31">
        <v>70.616140000000001</v>
      </c>
      <c r="N56" s="1"/>
      <c r="O56" s="1"/>
    </row>
    <row r="57" spans="1:15" ht="12.75" customHeight="1">
      <c r="A57" s="33">
        <v>47</v>
      </c>
      <c r="B57" s="53" t="s">
        <v>67</v>
      </c>
      <c r="C57" s="31">
        <v>5685.95</v>
      </c>
      <c r="D57" s="36">
        <v>5677.7666666666664</v>
      </c>
      <c r="E57" s="36">
        <v>5648.1833333333325</v>
      </c>
      <c r="F57" s="36">
        <v>5610.4166666666661</v>
      </c>
      <c r="G57" s="36">
        <v>5580.8333333333321</v>
      </c>
      <c r="H57" s="36">
        <v>5715.5333333333328</v>
      </c>
      <c r="I57" s="36">
        <v>5745.1166666666668</v>
      </c>
      <c r="J57" s="36">
        <v>5782.8833333333332</v>
      </c>
      <c r="K57" s="31">
        <v>5707.35</v>
      </c>
      <c r="L57" s="31">
        <v>5640</v>
      </c>
      <c r="M57" s="31">
        <v>7.4619299999999997</v>
      </c>
      <c r="N57" s="1"/>
      <c r="O57" s="1"/>
    </row>
    <row r="58" spans="1:15" ht="12.75" customHeight="1">
      <c r="A58" s="33">
        <v>48</v>
      </c>
      <c r="B58" s="53" t="s">
        <v>70</v>
      </c>
      <c r="C58" s="31">
        <v>7103.15</v>
      </c>
      <c r="D58" s="36">
        <v>7087.333333333333</v>
      </c>
      <c r="E58" s="36">
        <v>7045.8166666666657</v>
      </c>
      <c r="F58" s="36">
        <v>6988.4833333333327</v>
      </c>
      <c r="G58" s="36">
        <v>6946.9666666666653</v>
      </c>
      <c r="H58" s="36">
        <v>7144.6666666666661</v>
      </c>
      <c r="I58" s="36">
        <v>7186.1833333333343</v>
      </c>
      <c r="J58" s="36">
        <v>7243.5166666666664</v>
      </c>
      <c r="K58" s="31">
        <v>7128.85</v>
      </c>
      <c r="L58" s="31">
        <v>7030</v>
      </c>
      <c r="M58" s="31">
        <v>16.66225</v>
      </c>
      <c r="N58" s="1"/>
      <c r="O58" s="1"/>
    </row>
    <row r="59" spans="1:15" ht="12.75" customHeight="1">
      <c r="A59" s="33">
        <v>49</v>
      </c>
      <c r="B59" s="53" t="s">
        <v>69</v>
      </c>
      <c r="C59" s="31">
        <v>1610.4</v>
      </c>
      <c r="D59" s="36">
        <v>1606.8166666666668</v>
      </c>
      <c r="E59" s="36">
        <v>1597.1833333333336</v>
      </c>
      <c r="F59" s="36">
        <v>1583.9666666666667</v>
      </c>
      <c r="G59" s="36">
        <v>1574.3333333333335</v>
      </c>
      <c r="H59" s="36">
        <v>1620.0333333333338</v>
      </c>
      <c r="I59" s="36">
        <v>1629.666666666667</v>
      </c>
      <c r="J59" s="36">
        <v>1642.8833333333339</v>
      </c>
      <c r="K59" s="31">
        <v>1616.45</v>
      </c>
      <c r="L59" s="31">
        <v>1593.6</v>
      </c>
      <c r="M59" s="31">
        <v>17.148330000000001</v>
      </c>
      <c r="N59" s="1"/>
      <c r="O59" s="1"/>
    </row>
    <row r="60" spans="1:15" ht="12.75" customHeight="1">
      <c r="A60" s="33">
        <v>50</v>
      </c>
      <c r="B60" s="53" t="s">
        <v>270</v>
      </c>
      <c r="C60" s="31">
        <v>7346</v>
      </c>
      <c r="D60" s="36">
        <v>7311.6833333333334</v>
      </c>
      <c r="E60" s="36">
        <v>7268.3666666666668</v>
      </c>
      <c r="F60" s="36">
        <v>7190.7333333333336</v>
      </c>
      <c r="G60" s="36">
        <v>7147.416666666667</v>
      </c>
      <c r="H60" s="36">
        <v>7389.3166666666666</v>
      </c>
      <c r="I60" s="36">
        <v>7432.6333333333341</v>
      </c>
      <c r="J60" s="36">
        <v>7510.2666666666664</v>
      </c>
      <c r="K60" s="31">
        <v>7355</v>
      </c>
      <c r="L60" s="31">
        <v>7234.05</v>
      </c>
      <c r="M60" s="31">
        <v>0.1143</v>
      </c>
      <c r="N60" s="1"/>
      <c r="O60" s="1"/>
    </row>
    <row r="61" spans="1:15" ht="12.75" customHeight="1">
      <c r="A61" s="33">
        <v>51</v>
      </c>
      <c r="B61" s="53" t="s">
        <v>334</v>
      </c>
      <c r="C61" s="31">
        <v>2030.1</v>
      </c>
      <c r="D61" s="36">
        <v>2035.3833333333332</v>
      </c>
      <c r="E61" s="36">
        <v>2021.7666666666664</v>
      </c>
      <c r="F61" s="36">
        <v>2013.4333333333332</v>
      </c>
      <c r="G61" s="36">
        <v>1999.8166666666664</v>
      </c>
      <c r="H61" s="36">
        <v>2043.7166666666665</v>
      </c>
      <c r="I61" s="36">
        <v>2057.333333333333</v>
      </c>
      <c r="J61" s="36">
        <v>2065.6666666666665</v>
      </c>
      <c r="K61" s="31">
        <v>2049</v>
      </c>
      <c r="L61" s="31">
        <v>2027.05</v>
      </c>
      <c r="M61" s="31">
        <v>0.18456</v>
      </c>
      <c r="N61" s="1"/>
      <c r="O61" s="1"/>
    </row>
    <row r="62" spans="1:15" ht="12.75" customHeight="1">
      <c r="A62" s="33">
        <v>52</v>
      </c>
      <c r="B62" s="53" t="s">
        <v>71</v>
      </c>
      <c r="C62" s="31">
        <v>2466.15</v>
      </c>
      <c r="D62" s="36">
        <v>2480.6833333333334</v>
      </c>
      <c r="E62" s="36">
        <v>2447.4666666666667</v>
      </c>
      <c r="F62" s="36">
        <v>2428.7833333333333</v>
      </c>
      <c r="G62" s="36">
        <v>2395.5666666666666</v>
      </c>
      <c r="H62" s="36">
        <v>2499.3666666666668</v>
      </c>
      <c r="I62" s="36">
        <v>2532.5833333333339</v>
      </c>
      <c r="J62" s="36">
        <v>2551.2666666666669</v>
      </c>
      <c r="K62" s="31">
        <v>2513.9</v>
      </c>
      <c r="L62" s="31">
        <v>2462</v>
      </c>
      <c r="M62" s="31">
        <v>3.5492599999999999</v>
      </c>
      <c r="N62" s="1"/>
      <c r="O62" s="1"/>
    </row>
    <row r="63" spans="1:15" ht="12.75" customHeight="1">
      <c r="A63" s="33">
        <v>53</v>
      </c>
      <c r="B63" s="53" t="s">
        <v>72</v>
      </c>
      <c r="C63" s="31">
        <v>448.35</v>
      </c>
      <c r="D63" s="36">
        <v>448.18333333333334</v>
      </c>
      <c r="E63" s="36">
        <v>444.11666666666667</v>
      </c>
      <c r="F63" s="36">
        <v>439.88333333333333</v>
      </c>
      <c r="G63" s="36">
        <v>435.81666666666666</v>
      </c>
      <c r="H63" s="36">
        <v>452.41666666666669</v>
      </c>
      <c r="I63" s="36">
        <v>456.48333333333341</v>
      </c>
      <c r="J63" s="36">
        <v>460.7166666666667</v>
      </c>
      <c r="K63" s="31">
        <v>452.25</v>
      </c>
      <c r="L63" s="31">
        <v>443.95</v>
      </c>
      <c r="M63" s="31">
        <v>20.91525</v>
      </c>
      <c r="N63" s="1"/>
      <c r="O63" s="1"/>
    </row>
    <row r="64" spans="1:15" ht="12.75" customHeight="1">
      <c r="A64" s="33">
        <v>54</v>
      </c>
      <c r="B64" s="53" t="s">
        <v>73</v>
      </c>
      <c r="C64" s="31">
        <v>213.9</v>
      </c>
      <c r="D64" s="36">
        <v>214.25</v>
      </c>
      <c r="E64" s="36">
        <v>212.9</v>
      </c>
      <c r="F64" s="36">
        <v>211.9</v>
      </c>
      <c r="G64" s="36">
        <v>210.55</v>
      </c>
      <c r="H64" s="36">
        <v>215.25</v>
      </c>
      <c r="I64" s="36">
        <v>216.60000000000002</v>
      </c>
      <c r="J64" s="36">
        <v>217.6</v>
      </c>
      <c r="K64" s="31">
        <v>215.6</v>
      </c>
      <c r="L64" s="31">
        <v>213.25</v>
      </c>
      <c r="M64" s="31">
        <v>56.415410000000001</v>
      </c>
      <c r="N64" s="1"/>
      <c r="O64" s="1"/>
    </row>
    <row r="65" spans="1:15" ht="12.75" customHeight="1">
      <c r="A65" s="33">
        <v>55</v>
      </c>
      <c r="B65" s="53" t="s">
        <v>74</v>
      </c>
      <c r="C65" s="31">
        <v>195.75</v>
      </c>
      <c r="D65" s="36">
        <v>196.35</v>
      </c>
      <c r="E65" s="36">
        <v>194.04999999999998</v>
      </c>
      <c r="F65" s="36">
        <v>192.35</v>
      </c>
      <c r="G65" s="36">
        <v>190.04999999999998</v>
      </c>
      <c r="H65" s="36">
        <v>198.04999999999998</v>
      </c>
      <c r="I65" s="36">
        <v>200.35</v>
      </c>
      <c r="J65" s="36">
        <v>202.04999999999998</v>
      </c>
      <c r="K65" s="31">
        <v>198.65</v>
      </c>
      <c r="L65" s="31">
        <v>194.65</v>
      </c>
      <c r="M65" s="31">
        <v>89.706819999999993</v>
      </c>
      <c r="N65" s="1"/>
      <c r="O65" s="1"/>
    </row>
    <row r="66" spans="1:15" ht="12.75" customHeight="1">
      <c r="A66" s="33">
        <v>56</v>
      </c>
      <c r="B66" s="53" t="s">
        <v>271</v>
      </c>
      <c r="C66" s="31">
        <v>105.15</v>
      </c>
      <c r="D66" s="36">
        <v>105.15000000000002</v>
      </c>
      <c r="E66" s="36">
        <v>104.40000000000003</v>
      </c>
      <c r="F66" s="36">
        <v>103.65000000000002</v>
      </c>
      <c r="G66" s="36">
        <v>102.90000000000003</v>
      </c>
      <c r="H66" s="36">
        <v>105.90000000000003</v>
      </c>
      <c r="I66" s="36">
        <v>106.65</v>
      </c>
      <c r="J66" s="36">
        <v>107.40000000000003</v>
      </c>
      <c r="K66" s="31">
        <v>105.9</v>
      </c>
      <c r="L66" s="31">
        <v>104.4</v>
      </c>
      <c r="M66" s="31">
        <v>67.326840000000004</v>
      </c>
      <c r="N66" s="1"/>
      <c r="O66" s="1"/>
    </row>
    <row r="67" spans="1:15" ht="12.75" customHeight="1">
      <c r="A67" s="33">
        <v>57</v>
      </c>
      <c r="B67" s="53" t="s">
        <v>335</v>
      </c>
      <c r="C67" s="31">
        <v>44.6</v>
      </c>
      <c r="D67" s="36">
        <v>44.733333333333327</v>
      </c>
      <c r="E67" s="36">
        <v>44.316666666666656</v>
      </c>
      <c r="F67" s="36">
        <v>44.033333333333331</v>
      </c>
      <c r="G67" s="36">
        <v>43.61666666666666</v>
      </c>
      <c r="H67" s="36">
        <v>45.016666666666652</v>
      </c>
      <c r="I67" s="36">
        <v>45.433333333333323</v>
      </c>
      <c r="J67" s="36">
        <v>45.716666666666647</v>
      </c>
      <c r="K67" s="31">
        <v>45.15</v>
      </c>
      <c r="L67" s="31">
        <v>44.45</v>
      </c>
      <c r="M67" s="31">
        <v>100.06188</v>
      </c>
      <c r="N67" s="1"/>
      <c r="O67" s="1"/>
    </row>
    <row r="68" spans="1:15" ht="12.75" customHeight="1">
      <c r="A68" s="33">
        <v>58</v>
      </c>
      <c r="B68" s="53" t="s">
        <v>331</v>
      </c>
      <c r="C68" s="31">
        <v>3052.4</v>
      </c>
      <c r="D68" s="36">
        <v>3054.1666666666665</v>
      </c>
      <c r="E68" s="36">
        <v>2930.333333333333</v>
      </c>
      <c r="F68" s="36">
        <v>2808.2666666666664</v>
      </c>
      <c r="G68" s="36">
        <v>2684.4333333333329</v>
      </c>
      <c r="H68" s="36">
        <v>3176.2333333333331</v>
      </c>
      <c r="I68" s="36">
        <v>3300.0666666666662</v>
      </c>
      <c r="J68" s="36">
        <v>3422.1333333333332</v>
      </c>
      <c r="K68" s="31">
        <v>3178</v>
      </c>
      <c r="L68" s="31">
        <v>2932.1</v>
      </c>
      <c r="M68" s="31">
        <v>2.4836800000000001</v>
      </c>
      <c r="N68" s="1"/>
      <c r="O68" s="1"/>
    </row>
    <row r="69" spans="1:15" ht="12.75" customHeight="1">
      <c r="A69" s="33">
        <v>59</v>
      </c>
      <c r="B69" s="53" t="s">
        <v>75</v>
      </c>
      <c r="C69" s="31">
        <v>1593.65</v>
      </c>
      <c r="D69" s="36">
        <v>1591.6499999999999</v>
      </c>
      <c r="E69" s="36">
        <v>1583.2999999999997</v>
      </c>
      <c r="F69" s="36">
        <v>1572.9499999999998</v>
      </c>
      <c r="G69" s="36">
        <v>1564.5999999999997</v>
      </c>
      <c r="H69" s="36">
        <v>1601.9999999999998</v>
      </c>
      <c r="I69" s="36">
        <v>1610.3499999999997</v>
      </c>
      <c r="J69" s="36">
        <v>1620.6999999999998</v>
      </c>
      <c r="K69" s="31">
        <v>1600</v>
      </c>
      <c r="L69" s="31">
        <v>1581.3</v>
      </c>
      <c r="M69" s="31">
        <v>1.9011899999999999</v>
      </c>
      <c r="N69" s="1"/>
      <c r="O69" s="1"/>
    </row>
    <row r="70" spans="1:15" ht="12.75" customHeight="1">
      <c r="A70" s="33">
        <v>60</v>
      </c>
      <c r="B70" s="53" t="s">
        <v>336</v>
      </c>
      <c r="C70" s="31">
        <v>5277.65</v>
      </c>
      <c r="D70" s="36">
        <v>5314.4000000000005</v>
      </c>
      <c r="E70" s="36">
        <v>5218.8000000000011</v>
      </c>
      <c r="F70" s="36">
        <v>5159.9500000000007</v>
      </c>
      <c r="G70" s="36">
        <v>5064.3500000000013</v>
      </c>
      <c r="H70" s="36">
        <v>5373.2500000000009</v>
      </c>
      <c r="I70" s="36">
        <v>5468.8500000000013</v>
      </c>
      <c r="J70" s="36">
        <v>5527.7000000000007</v>
      </c>
      <c r="K70" s="31">
        <v>5410</v>
      </c>
      <c r="L70" s="31">
        <v>5255.55</v>
      </c>
      <c r="M70" s="31">
        <v>0.13247999999999999</v>
      </c>
      <c r="N70" s="1"/>
      <c r="O70" s="1"/>
    </row>
    <row r="71" spans="1:15" ht="12.75" customHeight="1">
      <c r="A71" s="33">
        <v>61</v>
      </c>
      <c r="B71" s="53" t="s">
        <v>332</v>
      </c>
      <c r="C71" s="31">
        <v>2438.65</v>
      </c>
      <c r="D71" s="36">
        <v>2397.2666666666669</v>
      </c>
      <c r="E71" s="36">
        <v>2317.5833333333339</v>
      </c>
      <c r="F71" s="36">
        <v>2196.5166666666669</v>
      </c>
      <c r="G71" s="36">
        <v>2116.8333333333339</v>
      </c>
      <c r="H71" s="36">
        <v>2518.3333333333339</v>
      </c>
      <c r="I71" s="36">
        <v>2598.0166666666673</v>
      </c>
      <c r="J71" s="36">
        <v>2719.0833333333339</v>
      </c>
      <c r="K71" s="31">
        <v>2476.9499999999998</v>
      </c>
      <c r="L71" s="31">
        <v>2276.1999999999998</v>
      </c>
      <c r="M71" s="31">
        <v>22.547930000000001</v>
      </c>
      <c r="N71" s="1"/>
      <c r="O71" s="1"/>
    </row>
    <row r="72" spans="1:15" ht="12.75" customHeight="1">
      <c r="A72" s="33">
        <v>62</v>
      </c>
      <c r="B72" s="53" t="s">
        <v>77</v>
      </c>
      <c r="C72" s="31">
        <v>583.1</v>
      </c>
      <c r="D72" s="36">
        <v>583.15</v>
      </c>
      <c r="E72" s="36">
        <v>579.94999999999993</v>
      </c>
      <c r="F72" s="36">
        <v>576.79999999999995</v>
      </c>
      <c r="G72" s="36">
        <v>573.59999999999991</v>
      </c>
      <c r="H72" s="36">
        <v>586.29999999999995</v>
      </c>
      <c r="I72" s="36">
        <v>589.5</v>
      </c>
      <c r="J72" s="36">
        <v>592.65</v>
      </c>
      <c r="K72" s="31">
        <v>586.35</v>
      </c>
      <c r="L72" s="31">
        <v>580</v>
      </c>
      <c r="M72" s="31">
        <v>3.0387900000000001</v>
      </c>
      <c r="N72" s="1"/>
      <c r="O72" s="1"/>
    </row>
    <row r="73" spans="1:15" ht="12.75" customHeight="1">
      <c r="A73" s="33">
        <v>63</v>
      </c>
      <c r="B73" s="53" t="s">
        <v>337</v>
      </c>
      <c r="C73" s="31">
        <v>1123.8499999999999</v>
      </c>
      <c r="D73" s="36">
        <v>1130.4166666666667</v>
      </c>
      <c r="E73" s="36">
        <v>1105.9833333333336</v>
      </c>
      <c r="F73" s="36">
        <v>1088.1166666666668</v>
      </c>
      <c r="G73" s="36">
        <v>1063.6833333333336</v>
      </c>
      <c r="H73" s="36">
        <v>1148.2833333333335</v>
      </c>
      <c r="I73" s="36">
        <v>1172.7166666666665</v>
      </c>
      <c r="J73" s="36">
        <v>1190.5833333333335</v>
      </c>
      <c r="K73" s="31">
        <v>1154.8499999999999</v>
      </c>
      <c r="L73" s="31">
        <v>1112.55</v>
      </c>
      <c r="M73" s="31">
        <v>9.7145100000000006</v>
      </c>
      <c r="N73" s="1"/>
      <c r="O73" s="1"/>
    </row>
    <row r="74" spans="1:15" ht="12.75" customHeight="1">
      <c r="A74" s="33">
        <v>64</v>
      </c>
      <c r="B74" s="53" t="s">
        <v>76</v>
      </c>
      <c r="C74" s="31">
        <v>142.85</v>
      </c>
      <c r="D74" s="36">
        <v>143.21666666666667</v>
      </c>
      <c r="E74" s="36">
        <v>141.88333333333333</v>
      </c>
      <c r="F74" s="36">
        <v>140.91666666666666</v>
      </c>
      <c r="G74" s="36">
        <v>139.58333333333331</v>
      </c>
      <c r="H74" s="36">
        <v>144.18333333333334</v>
      </c>
      <c r="I74" s="36">
        <v>145.51666666666665</v>
      </c>
      <c r="J74" s="36">
        <v>146.48333333333335</v>
      </c>
      <c r="K74" s="31">
        <v>144.55000000000001</v>
      </c>
      <c r="L74" s="31">
        <v>142.25</v>
      </c>
      <c r="M74" s="31">
        <v>99.722350000000006</v>
      </c>
      <c r="N74" s="1"/>
      <c r="O74" s="1"/>
    </row>
    <row r="75" spans="1:15" ht="12.75" customHeight="1">
      <c r="A75" s="33">
        <v>65</v>
      </c>
      <c r="B75" s="53" t="s">
        <v>78</v>
      </c>
      <c r="C75" s="31">
        <v>1077.75</v>
      </c>
      <c r="D75" s="36">
        <v>1075.4166666666667</v>
      </c>
      <c r="E75" s="36">
        <v>1069.8333333333335</v>
      </c>
      <c r="F75" s="36">
        <v>1061.9166666666667</v>
      </c>
      <c r="G75" s="36">
        <v>1056.3333333333335</v>
      </c>
      <c r="H75" s="36">
        <v>1083.3333333333335</v>
      </c>
      <c r="I75" s="36">
        <v>1088.916666666667</v>
      </c>
      <c r="J75" s="36">
        <v>1096.8333333333335</v>
      </c>
      <c r="K75" s="31">
        <v>1081</v>
      </c>
      <c r="L75" s="31">
        <v>1067.5</v>
      </c>
      <c r="M75" s="31">
        <v>9.5037800000000008</v>
      </c>
      <c r="N75" s="1"/>
      <c r="O75" s="1"/>
    </row>
    <row r="76" spans="1:15" ht="12.75" customHeight="1">
      <c r="A76" s="33">
        <v>66</v>
      </c>
      <c r="B76" s="53" t="s">
        <v>81</v>
      </c>
      <c r="C76" s="31">
        <v>139.6</v>
      </c>
      <c r="D76" s="36">
        <v>139.11666666666665</v>
      </c>
      <c r="E76" s="36">
        <v>136.68333333333328</v>
      </c>
      <c r="F76" s="36">
        <v>133.76666666666662</v>
      </c>
      <c r="G76" s="36">
        <v>131.33333333333326</v>
      </c>
      <c r="H76" s="36">
        <v>142.0333333333333</v>
      </c>
      <c r="I76" s="36">
        <v>144.46666666666664</v>
      </c>
      <c r="J76" s="36">
        <v>147.38333333333333</v>
      </c>
      <c r="K76" s="31">
        <v>141.55000000000001</v>
      </c>
      <c r="L76" s="31">
        <v>136.19999999999999</v>
      </c>
      <c r="M76" s="31">
        <v>196.89241000000001</v>
      </c>
      <c r="N76" s="1"/>
      <c r="O76" s="1"/>
    </row>
    <row r="77" spans="1:15" ht="12.75" customHeight="1">
      <c r="A77" s="33">
        <v>67</v>
      </c>
      <c r="B77" s="53" t="s">
        <v>85</v>
      </c>
      <c r="C77" s="31">
        <v>388</v>
      </c>
      <c r="D77" s="36">
        <v>389.26666666666671</v>
      </c>
      <c r="E77" s="36">
        <v>385.33333333333343</v>
      </c>
      <c r="F77" s="36">
        <v>382.66666666666674</v>
      </c>
      <c r="G77" s="36">
        <v>378.73333333333346</v>
      </c>
      <c r="H77" s="36">
        <v>391.93333333333339</v>
      </c>
      <c r="I77" s="36">
        <v>395.86666666666667</v>
      </c>
      <c r="J77" s="36">
        <v>398.53333333333336</v>
      </c>
      <c r="K77" s="31">
        <v>393.2</v>
      </c>
      <c r="L77" s="31">
        <v>386.6</v>
      </c>
      <c r="M77" s="31">
        <v>22.38607</v>
      </c>
      <c r="N77" s="1"/>
      <c r="O77" s="1"/>
    </row>
    <row r="78" spans="1:15" ht="12.75" customHeight="1">
      <c r="A78" s="33">
        <v>68</v>
      </c>
      <c r="B78" s="53" t="s">
        <v>80</v>
      </c>
      <c r="C78" s="31">
        <v>970.85</v>
      </c>
      <c r="D78" s="36">
        <v>969.4</v>
      </c>
      <c r="E78" s="36">
        <v>962.44999999999993</v>
      </c>
      <c r="F78" s="36">
        <v>954.05</v>
      </c>
      <c r="G78" s="36">
        <v>947.09999999999991</v>
      </c>
      <c r="H78" s="36">
        <v>977.8</v>
      </c>
      <c r="I78" s="36">
        <v>984.75</v>
      </c>
      <c r="J78" s="36">
        <v>993.15</v>
      </c>
      <c r="K78" s="31">
        <v>976.35</v>
      </c>
      <c r="L78" s="31">
        <v>961</v>
      </c>
      <c r="M78" s="31">
        <v>57.046439999999997</v>
      </c>
      <c r="N78" s="1"/>
      <c r="O78" s="1"/>
    </row>
    <row r="79" spans="1:15" ht="12.75" customHeight="1">
      <c r="A79" s="33">
        <v>69</v>
      </c>
      <c r="B79" s="53" t="s">
        <v>846</v>
      </c>
      <c r="C79" s="31">
        <v>546.04999999999995</v>
      </c>
      <c r="D79" s="36">
        <v>550.41666666666663</v>
      </c>
      <c r="E79" s="36">
        <v>538.33333333333326</v>
      </c>
      <c r="F79" s="36">
        <v>530.61666666666667</v>
      </c>
      <c r="G79" s="36">
        <v>518.5333333333333</v>
      </c>
      <c r="H79" s="36">
        <v>558.13333333333321</v>
      </c>
      <c r="I79" s="36">
        <v>570.21666666666647</v>
      </c>
      <c r="J79" s="36">
        <v>577.93333333333317</v>
      </c>
      <c r="K79" s="31">
        <v>562.5</v>
      </c>
      <c r="L79" s="31">
        <v>542.70000000000005</v>
      </c>
      <c r="M79" s="31">
        <v>4.6436200000000003</v>
      </c>
      <c r="N79" s="1"/>
      <c r="O79" s="1"/>
    </row>
    <row r="80" spans="1:15" ht="12.75" customHeight="1">
      <c r="A80" s="33">
        <v>70</v>
      </c>
      <c r="B80" s="53" t="s">
        <v>82</v>
      </c>
      <c r="C80" s="31">
        <v>233.7</v>
      </c>
      <c r="D80" s="36">
        <v>234.46666666666667</v>
      </c>
      <c r="E80" s="36">
        <v>232.13333333333333</v>
      </c>
      <c r="F80" s="36">
        <v>230.56666666666666</v>
      </c>
      <c r="G80" s="36">
        <v>228.23333333333332</v>
      </c>
      <c r="H80" s="36">
        <v>236.03333333333333</v>
      </c>
      <c r="I80" s="36">
        <v>238.36666666666665</v>
      </c>
      <c r="J80" s="36">
        <v>239.93333333333334</v>
      </c>
      <c r="K80" s="31">
        <v>236.8</v>
      </c>
      <c r="L80" s="31">
        <v>232.9</v>
      </c>
      <c r="M80" s="31">
        <v>16.97203</v>
      </c>
      <c r="N80" s="1"/>
      <c r="O80" s="1"/>
    </row>
    <row r="81" spans="1:15" ht="12.75" customHeight="1">
      <c r="A81" s="33">
        <v>71</v>
      </c>
      <c r="B81" s="53" t="s">
        <v>338</v>
      </c>
      <c r="C81" s="31">
        <v>1305.6500000000001</v>
      </c>
      <c r="D81" s="36">
        <v>1305.3666666666666</v>
      </c>
      <c r="E81" s="36">
        <v>1298.4333333333332</v>
      </c>
      <c r="F81" s="36">
        <v>1291.2166666666667</v>
      </c>
      <c r="G81" s="36">
        <v>1284.2833333333333</v>
      </c>
      <c r="H81" s="36">
        <v>1312.583333333333</v>
      </c>
      <c r="I81" s="36">
        <v>1319.5166666666664</v>
      </c>
      <c r="J81" s="36">
        <v>1326.7333333333329</v>
      </c>
      <c r="K81" s="31">
        <v>1312.3</v>
      </c>
      <c r="L81" s="31">
        <v>1298.1500000000001</v>
      </c>
      <c r="M81" s="31">
        <v>0.51849000000000001</v>
      </c>
      <c r="N81" s="1"/>
      <c r="O81" s="1"/>
    </row>
    <row r="82" spans="1:15" ht="12.75" customHeight="1">
      <c r="A82" s="33">
        <v>72</v>
      </c>
      <c r="B82" s="53" t="s">
        <v>88</v>
      </c>
      <c r="C82" s="31">
        <v>615.9</v>
      </c>
      <c r="D82" s="36">
        <v>619.86666666666667</v>
      </c>
      <c r="E82" s="36">
        <v>610.0333333333333</v>
      </c>
      <c r="F82" s="36">
        <v>604.16666666666663</v>
      </c>
      <c r="G82" s="36">
        <v>594.33333333333326</v>
      </c>
      <c r="H82" s="36">
        <v>625.73333333333335</v>
      </c>
      <c r="I82" s="36">
        <v>635.56666666666661</v>
      </c>
      <c r="J82" s="36">
        <v>641.43333333333339</v>
      </c>
      <c r="K82" s="31">
        <v>629.70000000000005</v>
      </c>
      <c r="L82" s="31">
        <v>614</v>
      </c>
      <c r="M82" s="31">
        <v>12.46438</v>
      </c>
      <c r="N82" s="1"/>
      <c r="O82" s="1"/>
    </row>
    <row r="83" spans="1:15" ht="12.75" customHeight="1">
      <c r="A83" s="33">
        <v>73</v>
      </c>
      <c r="B83" s="53" t="s">
        <v>847</v>
      </c>
      <c r="C83" s="31">
        <v>264.8</v>
      </c>
      <c r="D83" s="36">
        <v>267.38333333333338</v>
      </c>
      <c r="E83" s="36">
        <v>260.66666666666674</v>
      </c>
      <c r="F83" s="36">
        <v>256.53333333333336</v>
      </c>
      <c r="G83" s="36">
        <v>249.81666666666672</v>
      </c>
      <c r="H83" s="36">
        <v>271.51666666666677</v>
      </c>
      <c r="I83" s="36">
        <v>278.23333333333335</v>
      </c>
      <c r="J83" s="36">
        <v>282.36666666666679</v>
      </c>
      <c r="K83" s="31">
        <v>274.10000000000002</v>
      </c>
      <c r="L83" s="31">
        <v>263.25</v>
      </c>
      <c r="M83" s="31">
        <v>9.4525900000000007</v>
      </c>
      <c r="N83" s="1"/>
      <c r="O83" s="1"/>
    </row>
    <row r="84" spans="1:15" ht="12.75" customHeight="1">
      <c r="A84" s="33">
        <v>74</v>
      </c>
      <c r="B84" s="53" t="s">
        <v>339</v>
      </c>
      <c r="C84" s="31">
        <v>6764.9</v>
      </c>
      <c r="D84" s="36">
        <v>6769.3666666666659</v>
      </c>
      <c r="E84" s="36">
        <v>6707.5333333333319</v>
      </c>
      <c r="F84" s="36">
        <v>6650.1666666666661</v>
      </c>
      <c r="G84" s="36">
        <v>6588.3333333333321</v>
      </c>
      <c r="H84" s="36">
        <v>6826.7333333333318</v>
      </c>
      <c r="I84" s="36">
        <v>6888.5666666666657</v>
      </c>
      <c r="J84" s="36">
        <v>6945.9333333333316</v>
      </c>
      <c r="K84" s="31">
        <v>6831.2</v>
      </c>
      <c r="L84" s="31">
        <v>6712</v>
      </c>
      <c r="M84" s="31">
        <v>7.3609999999999995E-2</v>
      </c>
      <c r="N84" s="1"/>
      <c r="O84" s="1"/>
    </row>
    <row r="85" spans="1:15" ht="12.75" customHeight="1">
      <c r="A85" s="33">
        <v>75</v>
      </c>
      <c r="B85" s="53" t="s">
        <v>340</v>
      </c>
      <c r="C85" s="31">
        <v>987.05</v>
      </c>
      <c r="D85" s="36">
        <v>988.38333333333321</v>
      </c>
      <c r="E85" s="36">
        <v>980.71666666666647</v>
      </c>
      <c r="F85" s="36">
        <v>974.38333333333321</v>
      </c>
      <c r="G85" s="36">
        <v>966.71666666666647</v>
      </c>
      <c r="H85" s="36">
        <v>994.71666666666647</v>
      </c>
      <c r="I85" s="36">
        <v>1002.3833333333332</v>
      </c>
      <c r="J85" s="36">
        <v>1008.7166666666665</v>
      </c>
      <c r="K85" s="31">
        <v>996.05</v>
      </c>
      <c r="L85" s="31">
        <v>982.05</v>
      </c>
      <c r="M85" s="31">
        <v>1.1353500000000001</v>
      </c>
      <c r="N85" s="1"/>
      <c r="O85" s="1"/>
    </row>
    <row r="86" spans="1:15" ht="12.75" customHeight="1">
      <c r="A86" s="33">
        <v>76</v>
      </c>
      <c r="B86" s="53" t="s">
        <v>341</v>
      </c>
      <c r="C86" s="31">
        <v>1470.3</v>
      </c>
      <c r="D86" s="36">
        <v>1477.1000000000001</v>
      </c>
      <c r="E86" s="36">
        <v>1455.2000000000003</v>
      </c>
      <c r="F86" s="36">
        <v>1440.1000000000001</v>
      </c>
      <c r="G86" s="36">
        <v>1418.2000000000003</v>
      </c>
      <c r="H86" s="36">
        <v>1492.2000000000003</v>
      </c>
      <c r="I86" s="36">
        <v>1514.1000000000004</v>
      </c>
      <c r="J86" s="36">
        <v>1529.2000000000003</v>
      </c>
      <c r="K86" s="31">
        <v>1499</v>
      </c>
      <c r="L86" s="31">
        <v>1462</v>
      </c>
      <c r="M86" s="31">
        <v>0.89536000000000004</v>
      </c>
      <c r="N86" s="1"/>
      <c r="O86" s="1"/>
    </row>
    <row r="87" spans="1:15" ht="12.75" customHeight="1">
      <c r="A87" s="33">
        <v>77</v>
      </c>
      <c r="B87" s="53" t="s">
        <v>342</v>
      </c>
      <c r="C87" s="31">
        <v>413</v>
      </c>
      <c r="D87" s="36">
        <v>414.63333333333338</v>
      </c>
      <c r="E87" s="36">
        <v>409.46666666666675</v>
      </c>
      <c r="F87" s="36">
        <v>405.93333333333339</v>
      </c>
      <c r="G87" s="36">
        <v>400.76666666666677</v>
      </c>
      <c r="H87" s="36">
        <v>418.16666666666674</v>
      </c>
      <c r="I87" s="36">
        <v>423.33333333333337</v>
      </c>
      <c r="J87" s="36">
        <v>426.86666666666673</v>
      </c>
      <c r="K87" s="31">
        <v>419.8</v>
      </c>
      <c r="L87" s="31">
        <v>411.1</v>
      </c>
      <c r="M87" s="31">
        <v>1.1814</v>
      </c>
      <c r="N87" s="1"/>
      <c r="O87" s="1"/>
    </row>
    <row r="88" spans="1:15" ht="12.75" customHeight="1">
      <c r="A88" s="33">
        <v>78</v>
      </c>
      <c r="B88" s="53" t="s">
        <v>83</v>
      </c>
      <c r="C88" s="31">
        <v>20718.150000000001</v>
      </c>
      <c r="D88" s="36">
        <v>20710.266666666666</v>
      </c>
      <c r="E88" s="36">
        <v>20587.933333333334</v>
      </c>
      <c r="F88" s="36">
        <v>20457.716666666667</v>
      </c>
      <c r="G88" s="36">
        <v>20335.383333333335</v>
      </c>
      <c r="H88" s="36">
        <v>20840.483333333334</v>
      </c>
      <c r="I88" s="36">
        <v>20962.816666666669</v>
      </c>
      <c r="J88" s="36">
        <v>21093.033333333333</v>
      </c>
      <c r="K88" s="31">
        <v>20832.599999999999</v>
      </c>
      <c r="L88" s="31">
        <v>20580.05</v>
      </c>
      <c r="M88" s="31">
        <v>0.19084999999999999</v>
      </c>
      <c r="N88" s="1"/>
      <c r="O88" s="1"/>
    </row>
    <row r="89" spans="1:15" ht="12.75" customHeight="1">
      <c r="A89" s="33">
        <v>79</v>
      </c>
      <c r="B89" s="53" t="s">
        <v>343</v>
      </c>
      <c r="C89" s="31">
        <v>749.05</v>
      </c>
      <c r="D89" s="36">
        <v>745.81666666666661</v>
      </c>
      <c r="E89" s="36">
        <v>736.68333333333317</v>
      </c>
      <c r="F89" s="36">
        <v>724.31666666666661</v>
      </c>
      <c r="G89" s="36">
        <v>715.18333333333317</v>
      </c>
      <c r="H89" s="36">
        <v>758.18333333333317</v>
      </c>
      <c r="I89" s="36">
        <v>767.31666666666661</v>
      </c>
      <c r="J89" s="36">
        <v>779.68333333333317</v>
      </c>
      <c r="K89" s="31">
        <v>754.95</v>
      </c>
      <c r="L89" s="31">
        <v>733.45</v>
      </c>
      <c r="M89" s="31">
        <v>2.40218</v>
      </c>
      <c r="N89" s="1"/>
      <c r="O89" s="1"/>
    </row>
    <row r="90" spans="1:15" ht="12.75" customHeight="1">
      <c r="A90" s="33">
        <v>80</v>
      </c>
      <c r="B90" s="53" t="s">
        <v>344</v>
      </c>
      <c r="C90" s="31">
        <v>16.649999999999999</v>
      </c>
      <c r="D90" s="36">
        <v>16.716666666666665</v>
      </c>
      <c r="E90" s="36">
        <v>16.533333333333331</v>
      </c>
      <c r="F90" s="36">
        <v>16.416666666666668</v>
      </c>
      <c r="G90" s="36">
        <v>16.233333333333334</v>
      </c>
      <c r="H90" s="36">
        <v>16.833333333333329</v>
      </c>
      <c r="I90" s="36">
        <v>17.016666666666659</v>
      </c>
      <c r="J90" s="36">
        <v>17.133333333333326</v>
      </c>
      <c r="K90" s="31">
        <v>16.899999999999999</v>
      </c>
      <c r="L90" s="31">
        <v>16.600000000000001</v>
      </c>
      <c r="M90" s="31">
        <v>54.916789999999999</v>
      </c>
      <c r="N90" s="1"/>
      <c r="O90" s="1"/>
    </row>
    <row r="91" spans="1:15" ht="12.75" customHeight="1">
      <c r="A91" s="33">
        <v>81</v>
      </c>
      <c r="B91" s="53" t="s">
        <v>86</v>
      </c>
      <c r="C91" s="31">
        <v>4699.75</v>
      </c>
      <c r="D91" s="36">
        <v>4698.25</v>
      </c>
      <c r="E91" s="36">
        <v>4666.5</v>
      </c>
      <c r="F91" s="36">
        <v>4633.25</v>
      </c>
      <c r="G91" s="36">
        <v>4601.5</v>
      </c>
      <c r="H91" s="36">
        <v>4731.5</v>
      </c>
      <c r="I91" s="36">
        <v>4763.25</v>
      </c>
      <c r="J91" s="36">
        <v>4796.5</v>
      </c>
      <c r="K91" s="31">
        <v>4730</v>
      </c>
      <c r="L91" s="31">
        <v>4665</v>
      </c>
      <c r="M91" s="31">
        <v>1.2960199999999999</v>
      </c>
      <c r="N91" s="1"/>
      <c r="O91" s="1"/>
    </row>
    <row r="92" spans="1:15" ht="12.75" customHeight="1">
      <c r="A92" s="33">
        <v>82</v>
      </c>
      <c r="B92" s="53" t="s">
        <v>333</v>
      </c>
      <c r="C92" s="31">
        <v>2149.4499999999998</v>
      </c>
      <c r="D92" s="36">
        <v>2210.7999999999997</v>
      </c>
      <c r="E92" s="36">
        <v>2076.6499999999996</v>
      </c>
      <c r="F92" s="36">
        <v>2003.85</v>
      </c>
      <c r="G92" s="36">
        <v>1869.6999999999998</v>
      </c>
      <c r="H92" s="36">
        <v>2283.5999999999995</v>
      </c>
      <c r="I92" s="36">
        <v>2417.75</v>
      </c>
      <c r="J92" s="36">
        <v>2490.5499999999993</v>
      </c>
      <c r="K92" s="31">
        <v>2344.9499999999998</v>
      </c>
      <c r="L92" s="31">
        <v>2138</v>
      </c>
      <c r="M92" s="31">
        <v>28.68177</v>
      </c>
      <c r="N92" s="1"/>
      <c r="O92" s="1"/>
    </row>
    <row r="93" spans="1:15" ht="12.75" customHeight="1">
      <c r="A93" s="33">
        <v>83</v>
      </c>
      <c r="B93" s="53" t="s">
        <v>345</v>
      </c>
      <c r="C93" s="31">
        <v>2227</v>
      </c>
      <c r="D93" s="36">
        <v>2230.1666666666665</v>
      </c>
      <c r="E93" s="36">
        <v>2207.8833333333332</v>
      </c>
      <c r="F93" s="36">
        <v>2188.7666666666669</v>
      </c>
      <c r="G93" s="36">
        <v>2166.4833333333336</v>
      </c>
      <c r="H93" s="36">
        <v>2249.2833333333328</v>
      </c>
      <c r="I93" s="36">
        <v>2271.5666666666666</v>
      </c>
      <c r="J93" s="36">
        <v>2290.6833333333325</v>
      </c>
      <c r="K93" s="31">
        <v>2252.4499999999998</v>
      </c>
      <c r="L93" s="31">
        <v>2211.0500000000002</v>
      </c>
      <c r="M93" s="31">
        <v>0.68145</v>
      </c>
      <c r="N93" s="1"/>
      <c r="O93" s="1"/>
    </row>
    <row r="94" spans="1:15" ht="12.75" customHeight="1">
      <c r="A94" s="33">
        <v>84</v>
      </c>
      <c r="B94" s="53" t="s">
        <v>351</v>
      </c>
      <c r="C94" s="31">
        <v>263.89999999999998</v>
      </c>
      <c r="D94" s="36">
        <v>263.88333333333333</v>
      </c>
      <c r="E94" s="36">
        <v>262.51666666666665</v>
      </c>
      <c r="F94" s="36">
        <v>261.13333333333333</v>
      </c>
      <c r="G94" s="36">
        <v>259.76666666666665</v>
      </c>
      <c r="H94" s="36">
        <v>265.26666666666665</v>
      </c>
      <c r="I94" s="36">
        <v>266.63333333333333</v>
      </c>
      <c r="J94" s="36">
        <v>268.01666666666665</v>
      </c>
      <c r="K94" s="31">
        <v>265.25</v>
      </c>
      <c r="L94" s="31">
        <v>262.5</v>
      </c>
      <c r="M94" s="31">
        <v>4.5569499999999996</v>
      </c>
      <c r="N94" s="1"/>
      <c r="O94" s="1"/>
    </row>
    <row r="95" spans="1:15" ht="12.75" customHeight="1">
      <c r="A95" s="33">
        <v>85</v>
      </c>
      <c r="B95" s="53" t="s">
        <v>90</v>
      </c>
      <c r="C95" s="31">
        <v>779.7</v>
      </c>
      <c r="D95" s="36">
        <v>778.26666666666677</v>
      </c>
      <c r="E95" s="36">
        <v>771.53333333333353</v>
      </c>
      <c r="F95" s="36">
        <v>763.36666666666679</v>
      </c>
      <c r="G95" s="36">
        <v>756.63333333333355</v>
      </c>
      <c r="H95" s="36">
        <v>786.43333333333351</v>
      </c>
      <c r="I95" s="36">
        <v>793.16666666666686</v>
      </c>
      <c r="J95" s="36">
        <v>801.33333333333348</v>
      </c>
      <c r="K95" s="31">
        <v>785</v>
      </c>
      <c r="L95" s="31">
        <v>770.1</v>
      </c>
      <c r="M95" s="31">
        <v>5.3936599999999997</v>
      </c>
      <c r="N95" s="1"/>
      <c r="O95" s="1"/>
    </row>
    <row r="96" spans="1:15" ht="12.75" customHeight="1">
      <c r="A96" s="33">
        <v>86</v>
      </c>
      <c r="B96" s="53" t="s">
        <v>89</v>
      </c>
      <c r="C96" s="31">
        <v>397.2</v>
      </c>
      <c r="D96" s="36">
        <v>398.05</v>
      </c>
      <c r="E96" s="36">
        <v>393.25</v>
      </c>
      <c r="F96" s="36">
        <v>389.3</v>
      </c>
      <c r="G96" s="36">
        <v>384.5</v>
      </c>
      <c r="H96" s="36">
        <v>402</v>
      </c>
      <c r="I96" s="36">
        <v>406.80000000000007</v>
      </c>
      <c r="J96" s="36">
        <v>410.75</v>
      </c>
      <c r="K96" s="31">
        <v>402.85</v>
      </c>
      <c r="L96" s="31">
        <v>394.1</v>
      </c>
      <c r="M96" s="31">
        <v>39.703919999999997</v>
      </c>
      <c r="N96" s="1"/>
      <c r="O96" s="1"/>
    </row>
    <row r="97" spans="1:15" ht="12.75" customHeight="1">
      <c r="A97" s="33">
        <v>87</v>
      </c>
      <c r="B97" s="53" t="s">
        <v>352</v>
      </c>
      <c r="C97" s="31">
        <v>751.8</v>
      </c>
      <c r="D97" s="36">
        <v>754.56666666666661</v>
      </c>
      <c r="E97" s="36">
        <v>748.33333333333326</v>
      </c>
      <c r="F97" s="36">
        <v>744.86666666666667</v>
      </c>
      <c r="G97" s="36">
        <v>738.63333333333333</v>
      </c>
      <c r="H97" s="36">
        <v>758.03333333333319</v>
      </c>
      <c r="I97" s="36">
        <v>764.26666666666654</v>
      </c>
      <c r="J97" s="36">
        <v>767.73333333333312</v>
      </c>
      <c r="K97" s="31">
        <v>760.8</v>
      </c>
      <c r="L97" s="31">
        <v>751.1</v>
      </c>
      <c r="M97" s="31">
        <v>1.11839</v>
      </c>
      <c r="N97" s="1"/>
      <c r="O97" s="1"/>
    </row>
    <row r="98" spans="1:15" ht="12.75" customHeight="1">
      <c r="A98" s="33">
        <v>88</v>
      </c>
      <c r="B98" s="53" t="s">
        <v>353</v>
      </c>
      <c r="C98" s="31">
        <v>1094.6500000000001</v>
      </c>
      <c r="D98" s="36">
        <v>1097.4166666666667</v>
      </c>
      <c r="E98" s="36">
        <v>1084.9333333333334</v>
      </c>
      <c r="F98" s="36">
        <v>1075.2166666666667</v>
      </c>
      <c r="G98" s="36">
        <v>1062.7333333333333</v>
      </c>
      <c r="H98" s="36">
        <v>1107.1333333333334</v>
      </c>
      <c r="I98" s="36">
        <v>1119.6166666666666</v>
      </c>
      <c r="J98" s="36">
        <v>1129.3333333333335</v>
      </c>
      <c r="K98" s="31">
        <v>1109.9000000000001</v>
      </c>
      <c r="L98" s="31">
        <v>1087.7</v>
      </c>
      <c r="M98" s="31">
        <v>0.64344999999999997</v>
      </c>
      <c r="N98" s="1"/>
      <c r="O98" s="1"/>
    </row>
    <row r="99" spans="1:15" ht="12.75" customHeight="1">
      <c r="A99" s="33">
        <v>89</v>
      </c>
      <c r="B99" s="53" t="s">
        <v>354</v>
      </c>
      <c r="C99" s="31">
        <v>134.15</v>
      </c>
      <c r="D99" s="36">
        <v>134.46666666666667</v>
      </c>
      <c r="E99" s="36">
        <v>133.53333333333333</v>
      </c>
      <c r="F99" s="36">
        <v>132.91666666666666</v>
      </c>
      <c r="G99" s="36">
        <v>131.98333333333332</v>
      </c>
      <c r="H99" s="36">
        <v>135.08333333333334</v>
      </c>
      <c r="I99" s="36">
        <v>136.01666666666668</v>
      </c>
      <c r="J99" s="36">
        <v>136.63333333333335</v>
      </c>
      <c r="K99" s="31">
        <v>135.4</v>
      </c>
      <c r="L99" s="31">
        <v>133.85</v>
      </c>
      <c r="M99" s="31">
        <v>9.1101100000000006</v>
      </c>
      <c r="N99" s="1"/>
      <c r="O99" s="1"/>
    </row>
    <row r="100" spans="1:15" ht="12.75" customHeight="1">
      <c r="A100" s="33">
        <v>90</v>
      </c>
      <c r="B100" s="53" t="s">
        <v>346</v>
      </c>
      <c r="C100" s="31">
        <v>629.75</v>
      </c>
      <c r="D100" s="36">
        <v>627.18333333333328</v>
      </c>
      <c r="E100" s="36">
        <v>622.56666666666661</v>
      </c>
      <c r="F100" s="36">
        <v>615.38333333333333</v>
      </c>
      <c r="G100" s="36">
        <v>610.76666666666665</v>
      </c>
      <c r="H100" s="36">
        <v>634.36666666666656</v>
      </c>
      <c r="I100" s="36">
        <v>638.98333333333312</v>
      </c>
      <c r="J100" s="36">
        <v>646.16666666666652</v>
      </c>
      <c r="K100" s="31">
        <v>631.79999999999995</v>
      </c>
      <c r="L100" s="31">
        <v>620</v>
      </c>
      <c r="M100" s="31">
        <v>0.60902000000000001</v>
      </c>
      <c r="N100" s="1"/>
      <c r="O100" s="1"/>
    </row>
    <row r="101" spans="1:15" ht="12.75" customHeight="1">
      <c r="A101" s="33">
        <v>91</v>
      </c>
      <c r="B101" s="53" t="s">
        <v>355</v>
      </c>
      <c r="C101" s="31">
        <v>2119.4499999999998</v>
      </c>
      <c r="D101" s="36">
        <v>2117.2333333333331</v>
      </c>
      <c r="E101" s="36">
        <v>2108.7666666666664</v>
      </c>
      <c r="F101" s="36">
        <v>2098.0833333333335</v>
      </c>
      <c r="G101" s="36">
        <v>2089.6166666666668</v>
      </c>
      <c r="H101" s="36">
        <v>2127.9166666666661</v>
      </c>
      <c r="I101" s="36">
        <v>2136.3833333333323</v>
      </c>
      <c r="J101" s="36">
        <v>2147.0666666666657</v>
      </c>
      <c r="K101" s="31">
        <v>2125.6999999999998</v>
      </c>
      <c r="L101" s="31">
        <v>2106.5500000000002</v>
      </c>
      <c r="M101" s="31">
        <v>1.92099</v>
      </c>
      <c r="N101" s="1"/>
      <c r="O101" s="1"/>
    </row>
    <row r="102" spans="1:15" ht="12.75" customHeight="1">
      <c r="A102" s="33">
        <v>92</v>
      </c>
      <c r="B102" s="53" t="s">
        <v>356</v>
      </c>
      <c r="C102" s="31">
        <v>45.15</v>
      </c>
      <c r="D102" s="36">
        <v>45.266666666666673</v>
      </c>
      <c r="E102" s="36">
        <v>44.683333333333344</v>
      </c>
      <c r="F102" s="36">
        <v>44.216666666666669</v>
      </c>
      <c r="G102" s="36">
        <v>43.63333333333334</v>
      </c>
      <c r="H102" s="36">
        <v>45.733333333333348</v>
      </c>
      <c r="I102" s="36">
        <v>46.316666666666677</v>
      </c>
      <c r="J102" s="36">
        <v>46.783333333333353</v>
      </c>
      <c r="K102" s="31">
        <v>45.85</v>
      </c>
      <c r="L102" s="31">
        <v>44.8</v>
      </c>
      <c r="M102" s="31">
        <v>64.301839999999999</v>
      </c>
      <c r="N102" s="1"/>
      <c r="O102" s="1"/>
    </row>
    <row r="103" spans="1:15" ht="12.75" customHeight="1">
      <c r="A103" s="33">
        <v>93</v>
      </c>
      <c r="B103" s="53" t="s">
        <v>357</v>
      </c>
      <c r="C103" s="31">
        <v>1724.95</v>
      </c>
      <c r="D103" s="36">
        <v>1735.1166666666668</v>
      </c>
      <c r="E103" s="36">
        <v>1704.8333333333335</v>
      </c>
      <c r="F103" s="36">
        <v>1684.7166666666667</v>
      </c>
      <c r="G103" s="36">
        <v>1654.4333333333334</v>
      </c>
      <c r="H103" s="36">
        <v>1755.2333333333336</v>
      </c>
      <c r="I103" s="36">
        <v>1785.5166666666669</v>
      </c>
      <c r="J103" s="36">
        <v>1805.6333333333337</v>
      </c>
      <c r="K103" s="31">
        <v>1765.4</v>
      </c>
      <c r="L103" s="31">
        <v>1715</v>
      </c>
      <c r="M103" s="31">
        <v>7.3383500000000002</v>
      </c>
      <c r="N103" s="1"/>
      <c r="O103" s="1"/>
    </row>
    <row r="104" spans="1:15" ht="12.75" customHeight="1">
      <c r="A104" s="33">
        <v>94</v>
      </c>
      <c r="B104" s="53" t="s">
        <v>358</v>
      </c>
      <c r="C104" s="31">
        <v>639.29999999999995</v>
      </c>
      <c r="D104" s="36">
        <v>641.23333333333335</v>
      </c>
      <c r="E104" s="36">
        <v>635.01666666666665</v>
      </c>
      <c r="F104" s="36">
        <v>630.73333333333335</v>
      </c>
      <c r="G104" s="36">
        <v>624.51666666666665</v>
      </c>
      <c r="H104" s="36">
        <v>645.51666666666665</v>
      </c>
      <c r="I104" s="36">
        <v>651.73333333333335</v>
      </c>
      <c r="J104" s="36">
        <v>656.01666666666665</v>
      </c>
      <c r="K104" s="31">
        <v>647.45000000000005</v>
      </c>
      <c r="L104" s="31">
        <v>636.95000000000005</v>
      </c>
      <c r="M104" s="31">
        <v>0.52046999999999999</v>
      </c>
      <c r="N104" s="1"/>
      <c r="O104" s="1"/>
    </row>
    <row r="105" spans="1:15" ht="12.75" customHeight="1">
      <c r="A105" s="33">
        <v>95</v>
      </c>
      <c r="B105" s="53" t="s">
        <v>359</v>
      </c>
      <c r="C105" s="31">
        <v>1242.95</v>
      </c>
      <c r="D105" s="36">
        <v>1239</v>
      </c>
      <c r="E105" s="36">
        <v>1229</v>
      </c>
      <c r="F105" s="36">
        <v>1215.05</v>
      </c>
      <c r="G105" s="36">
        <v>1205.05</v>
      </c>
      <c r="H105" s="36">
        <v>1252.95</v>
      </c>
      <c r="I105" s="36">
        <v>1262.95</v>
      </c>
      <c r="J105" s="36">
        <v>1276.9000000000001</v>
      </c>
      <c r="K105" s="31">
        <v>1249</v>
      </c>
      <c r="L105" s="31">
        <v>1225.05</v>
      </c>
      <c r="M105" s="31">
        <v>2.7393200000000002</v>
      </c>
      <c r="N105" s="1"/>
      <c r="O105" s="1"/>
    </row>
    <row r="106" spans="1:15" ht="12.75" customHeight="1">
      <c r="A106" s="33">
        <v>96</v>
      </c>
      <c r="B106" s="53" t="s">
        <v>360</v>
      </c>
      <c r="C106" s="31">
        <v>8532.1</v>
      </c>
      <c r="D106" s="36">
        <v>8549.0333333333328</v>
      </c>
      <c r="E106" s="36">
        <v>8403.0666666666657</v>
      </c>
      <c r="F106" s="36">
        <v>8274.0333333333328</v>
      </c>
      <c r="G106" s="36">
        <v>8128.0666666666657</v>
      </c>
      <c r="H106" s="36">
        <v>8678.0666666666657</v>
      </c>
      <c r="I106" s="36">
        <v>8824.0333333333328</v>
      </c>
      <c r="J106" s="36">
        <v>8953.0666666666657</v>
      </c>
      <c r="K106" s="31">
        <v>8695</v>
      </c>
      <c r="L106" s="31">
        <v>8420</v>
      </c>
      <c r="M106" s="31">
        <v>7.0129999999999998E-2</v>
      </c>
      <c r="N106" s="1"/>
      <c r="O106" s="1"/>
    </row>
    <row r="107" spans="1:15" ht="12.75" customHeight="1">
      <c r="A107" s="33">
        <v>97</v>
      </c>
      <c r="B107" s="53" t="s">
        <v>347</v>
      </c>
      <c r="C107" s="31">
        <v>99.15</v>
      </c>
      <c r="D107" s="36">
        <v>99.066666666666663</v>
      </c>
      <c r="E107" s="36">
        <v>96.883333333333326</v>
      </c>
      <c r="F107" s="36">
        <v>94.61666666666666</v>
      </c>
      <c r="G107" s="36">
        <v>92.433333333333323</v>
      </c>
      <c r="H107" s="36">
        <v>101.33333333333333</v>
      </c>
      <c r="I107" s="36">
        <v>103.51666666666667</v>
      </c>
      <c r="J107" s="36">
        <v>105.78333333333333</v>
      </c>
      <c r="K107" s="31">
        <v>101.25</v>
      </c>
      <c r="L107" s="31">
        <v>96.8</v>
      </c>
      <c r="M107" s="31">
        <v>143.00506999999999</v>
      </c>
      <c r="N107" s="1"/>
      <c r="O107" s="1"/>
    </row>
    <row r="108" spans="1:15" ht="12.75" customHeight="1">
      <c r="A108" s="33">
        <v>98</v>
      </c>
      <c r="B108" s="53" t="s">
        <v>348</v>
      </c>
      <c r="C108" s="31">
        <v>391.15</v>
      </c>
      <c r="D108" s="36">
        <v>392.01666666666671</v>
      </c>
      <c r="E108" s="36">
        <v>388.23333333333341</v>
      </c>
      <c r="F108" s="36">
        <v>385.31666666666672</v>
      </c>
      <c r="G108" s="36">
        <v>381.53333333333342</v>
      </c>
      <c r="H108" s="36">
        <v>394.93333333333339</v>
      </c>
      <c r="I108" s="36">
        <v>398.7166666666667</v>
      </c>
      <c r="J108" s="36">
        <v>401.63333333333338</v>
      </c>
      <c r="K108" s="31">
        <v>395.8</v>
      </c>
      <c r="L108" s="31">
        <v>389.1</v>
      </c>
      <c r="M108" s="31">
        <v>9.4815699999999996</v>
      </c>
      <c r="N108" s="1"/>
      <c r="O108" s="1"/>
    </row>
    <row r="109" spans="1:15" ht="12.75" customHeight="1">
      <c r="A109" s="33">
        <v>99</v>
      </c>
      <c r="B109" s="53" t="s">
        <v>361</v>
      </c>
      <c r="C109" s="31">
        <v>597</v>
      </c>
      <c r="D109" s="36">
        <v>599.7833333333333</v>
      </c>
      <c r="E109" s="36">
        <v>587.56666666666661</v>
      </c>
      <c r="F109" s="36">
        <v>578.13333333333333</v>
      </c>
      <c r="G109" s="36">
        <v>565.91666666666663</v>
      </c>
      <c r="H109" s="36">
        <v>609.21666666666658</v>
      </c>
      <c r="I109" s="36">
        <v>621.43333333333328</v>
      </c>
      <c r="J109" s="36">
        <v>630.86666666666656</v>
      </c>
      <c r="K109" s="31">
        <v>612</v>
      </c>
      <c r="L109" s="31">
        <v>590.35</v>
      </c>
      <c r="M109" s="31">
        <v>1.2246999999999999</v>
      </c>
      <c r="N109" s="1"/>
      <c r="O109" s="1"/>
    </row>
    <row r="110" spans="1:15" ht="12.75" customHeight="1">
      <c r="A110" s="33">
        <v>100</v>
      </c>
      <c r="B110" s="53" t="s">
        <v>91</v>
      </c>
      <c r="C110" s="31">
        <v>310.60000000000002</v>
      </c>
      <c r="D110" s="36">
        <v>309.2</v>
      </c>
      <c r="E110" s="36">
        <v>306.39999999999998</v>
      </c>
      <c r="F110" s="36">
        <v>302.2</v>
      </c>
      <c r="G110" s="36">
        <v>299.39999999999998</v>
      </c>
      <c r="H110" s="36">
        <v>313.39999999999998</v>
      </c>
      <c r="I110" s="36">
        <v>316.20000000000005</v>
      </c>
      <c r="J110" s="36">
        <v>320.39999999999998</v>
      </c>
      <c r="K110" s="31">
        <v>312</v>
      </c>
      <c r="L110" s="31">
        <v>305</v>
      </c>
      <c r="M110" s="31">
        <v>31.342749999999999</v>
      </c>
      <c r="N110" s="1"/>
      <c r="O110" s="1"/>
    </row>
    <row r="111" spans="1:15" ht="12.75" customHeight="1">
      <c r="A111" s="33">
        <v>101</v>
      </c>
      <c r="B111" s="53" t="s">
        <v>362</v>
      </c>
      <c r="C111" s="31">
        <v>447</v>
      </c>
      <c r="D111" s="36">
        <v>443.95</v>
      </c>
      <c r="E111" s="36">
        <v>438.25</v>
      </c>
      <c r="F111" s="36">
        <v>429.5</v>
      </c>
      <c r="G111" s="36">
        <v>423.8</v>
      </c>
      <c r="H111" s="36">
        <v>452.7</v>
      </c>
      <c r="I111" s="36">
        <v>458.39999999999992</v>
      </c>
      <c r="J111" s="36">
        <v>467.15</v>
      </c>
      <c r="K111" s="31">
        <v>449.65</v>
      </c>
      <c r="L111" s="31">
        <v>435.2</v>
      </c>
      <c r="M111" s="31">
        <v>3.9518399999999998</v>
      </c>
      <c r="N111" s="1"/>
      <c r="O111" s="1"/>
    </row>
    <row r="112" spans="1:15" ht="12.75" customHeight="1">
      <c r="A112" s="33">
        <v>102</v>
      </c>
      <c r="B112" s="53" t="s">
        <v>363</v>
      </c>
      <c r="C112" s="31">
        <v>1087</v>
      </c>
      <c r="D112" s="36">
        <v>1084.7666666666667</v>
      </c>
      <c r="E112" s="36">
        <v>1069.0333333333333</v>
      </c>
      <c r="F112" s="36">
        <v>1051.0666666666666</v>
      </c>
      <c r="G112" s="36">
        <v>1035.3333333333333</v>
      </c>
      <c r="H112" s="36">
        <v>1102.7333333333333</v>
      </c>
      <c r="I112" s="36">
        <v>1118.4666666666665</v>
      </c>
      <c r="J112" s="36">
        <v>1136.4333333333334</v>
      </c>
      <c r="K112" s="31">
        <v>1100.5</v>
      </c>
      <c r="L112" s="31">
        <v>1066.8</v>
      </c>
      <c r="M112" s="31">
        <v>5.6763500000000002</v>
      </c>
      <c r="N112" s="1"/>
      <c r="O112" s="1"/>
    </row>
    <row r="113" spans="1:15" ht="12.75" customHeight="1">
      <c r="A113" s="33">
        <v>103</v>
      </c>
      <c r="B113" s="53" t="s">
        <v>92</v>
      </c>
      <c r="C113" s="31">
        <v>1103.8499999999999</v>
      </c>
      <c r="D113" s="36">
        <v>1111.45</v>
      </c>
      <c r="E113" s="36">
        <v>1090</v>
      </c>
      <c r="F113" s="36">
        <v>1076.1499999999999</v>
      </c>
      <c r="G113" s="36">
        <v>1054.6999999999998</v>
      </c>
      <c r="H113" s="36">
        <v>1125.3000000000002</v>
      </c>
      <c r="I113" s="36">
        <v>1146.7500000000005</v>
      </c>
      <c r="J113" s="36">
        <v>1160.6000000000004</v>
      </c>
      <c r="K113" s="31">
        <v>1132.9000000000001</v>
      </c>
      <c r="L113" s="31">
        <v>1097.5999999999999</v>
      </c>
      <c r="M113" s="31">
        <v>31.19172</v>
      </c>
      <c r="N113" s="1"/>
      <c r="O113" s="1"/>
    </row>
    <row r="114" spans="1:15" ht="12.75" customHeight="1">
      <c r="A114" s="33">
        <v>104</v>
      </c>
      <c r="B114" s="53" t="s">
        <v>842</v>
      </c>
      <c r="C114" s="31">
        <v>494.2</v>
      </c>
      <c r="D114" s="36">
        <v>498.23333333333335</v>
      </c>
      <c r="E114" s="36">
        <v>487.9666666666667</v>
      </c>
      <c r="F114" s="36">
        <v>481.73333333333335</v>
      </c>
      <c r="G114" s="36">
        <v>471.4666666666667</v>
      </c>
      <c r="H114" s="36">
        <v>504.4666666666667</v>
      </c>
      <c r="I114" s="36">
        <v>514.73333333333335</v>
      </c>
      <c r="J114" s="36">
        <v>520.9666666666667</v>
      </c>
      <c r="K114" s="31">
        <v>508.5</v>
      </c>
      <c r="L114" s="31">
        <v>492</v>
      </c>
      <c r="M114" s="31">
        <v>4.8909799999999999</v>
      </c>
      <c r="N114" s="1"/>
      <c r="O114" s="1"/>
    </row>
    <row r="115" spans="1:15" ht="12.75" customHeight="1">
      <c r="A115" s="33">
        <v>105</v>
      </c>
      <c r="B115" s="53" t="s">
        <v>93</v>
      </c>
      <c r="C115" s="31">
        <v>1253.25</v>
      </c>
      <c r="D115" s="36">
        <v>1250.1333333333334</v>
      </c>
      <c r="E115" s="36">
        <v>1245.2666666666669</v>
      </c>
      <c r="F115" s="36">
        <v>1237.2833333333335</v>
      </c>
      <c r="G115" s="36">
        <v>1232.416666666667</v>
      </c>
      <c r="H115" s="36">
        <v>1258.1166666666668</v>
      </c>
      <c r="I115" s="36">
        <v>1262.9833333333331</v>
      </c>
      <c r="J115" s="36">
        <v>1270.9666666666667</v>
      </c>
      <c r="K115" s="31">
        <v>1255</v>
      </c>
      <c r="L115" s="31">
        <v>1242.1500000000001</v>
      </c>
      <c r="M115" s="31">
        <v>5.9473799999999999</v>
      </c>
      <c r="N115" s="1"/>
      <c r="O115" s="1"/>
    </row>
    <row r="116" spans="1:15" ht="12.75" customHeight="1">
      <c r="A116" s="33">
        <v>106</v>
      </c>
      <c r="B116" s="53" t="s">
        <v>100</v>
      </c>
      <c r="C116" s="31">
        <v>151</v>
      </c>
      <c r="D116" s="36">
        <v>150.78333333333333</v>
      </c>
      <c r="E116" s="36">
        <v>149.66666666666666</v>
      </c>
      <c r="F116" s="36">
        <v>148.33333333333331</v>
      </c>
      <c r="G116" s="36">
        <v>147.21666666666664</v>
      </c>
      <c r="H116" s="36">
        <v>152.11666666666667</v>
      </c>
      <c r="I116" s="36">
        <v>153.23333333333335</v>
      </c>
      <c r="J116" s="36">
        <v>154.56666666666669</v>
      </c>
      <c r="K116" s="31">
        <v>151.9</v>
      </c>
      <c r="L116" s="31">
        <v>149.44999999999999</v>
      </c>
      <c r="M116" s="31">
        <v>36.618920000000003</v>
      </c>
      <c r="N116" s="1"/>
      <c r="O116" s="1"/>
    </row>
    <row r="117" spans="1:15" ht="12.75" customHeight="1">
      <c r="A117" s="33">
        <v>107</v>
      </c>
      <c r="B117" s="53" t="s">
        <v>272</v>
      </c>
      <c r="C117" s="31">
        <v>1339.45</v>
      </c>
      <c r="D117" s="36">
        <v>1342.1499999999999</v>
      </c>
      <c r="E117" s="36">
        <v>1335.3499999999997</v>
      </c>
      <c r="F117" s="36">
        <v>1331.2499999999998</v>
      </c>
      <c r="G117" s="36">
        <v>1324.4499999999996</v>
      </c>
      <c r="H117" s="36">
        <v>1346.2499999999998</v>
      </c>
      <c r="I117" s="36">
        <v>1353.05</v>
      </c>
      <c r="J117" s="36">
        <v>1357.1499999999999</v>
      </c>
      <c r="K117" s="31">
        <v>1348.95</v>
      </c>
      <c r="L117" s="31">
        <v>1338.05</v>
      </c>
      <c r="M117" s="31">
        <v>0.43819999999999998</v>
      </c>
      <c r="N117" s="1"/>
      <c r="O117" s="1"/>
    </row>
    <row r="118" spans="1:15" ht="12.75" customHeight="1">
      <c r="A118" s="33">
        <v>108</v>
      </c>
      <c r="B118" s="53" t="s">
        <v>94</v>
      </c>
      <c r="C118" s="31">
        <v>334.2</v>
      </c>
      <c r="D118" s="36">
        <v>333.85</v>
      </c>
      <c r="E118" s="36">
        <v>329.20000000000005</v>
      </c>
      <c r="F118" s="36">
        <v>324.20000000000005</v>
      </c>
      <c r="G118" s="36">
        <v>319.55000000000007</v>
      </c>
      <c r="H118" s="36">
        <v>338.85</v>
      </c>
      <c r="I118" s="36">
        <v>343.5</v>
      </c>
      <c r="J118" s="36">
        <v>348.5</v>
      </c>
      <c r="K118" s="31">
        <v>338.5</v>
      </c>
      <c r="L118" s="31">
        <v>328.85</v>
      </c>
      <c r="M118" s="31">
        <v>151.48068000000001</v>
      </c>
      <c r="N118" s="1"/>
      <c r="O118" s="1"/>
    </row>
    <row r="119" spans="1:15" ht="12.75" customHeight="1">
      <c r="A119" s="33">
        <v>109</v>
      </c>
      <c r="B119" s="53" t="s">
        <v>364</v>
      </c>
      <c r="C119" s="31">
        <v>1092.9000000000001</v>
      </c>
      <c r="D119" s="36">
        <v>1097.9333333333334</v>
      </c>
      <c r="E119" s="36">
        <v>1075.9666666666667</v>
      </c>
      <c r="F119" s="36">
        <v>1059.0333333333333</v>
      </c>
      <c r="G119" s="36">
        <v>1037.0666666666666</v>
      </c>
      <c r="H119" s="36">
        <v>1114.8666666666668</v>
      </c>
      <c r="I119" s="36">
        <v>1136.8333333333335</v>
      </c>
      <c r="J119" s="36">
        <v>1153.7666666666669</v>
      </c>
      <c r="K119" s="31">
        <v>1119.9000000000001</v>
      </c>
      <c r="L119" s="31">
        <v>1081</v>
      </c>
      <c r="M119" s="31">
        <v>22.602740000000001</v>
      </c>
      <c r="N119" s="1"/>
      <c r="O119" s="1"/>
    </row>
    <row r="120" spans="1:15" ht="12.75" customHeight="1">
      <c r="A120" s="33">
        <v>110</v>
      </c>
      <c r="B120" s="53" t="s">
        <v>95</v>
      </c>
      <c r="C120" s="31">
        <v>5625.4</v>
      </c>
      <c r="D120" s="36">
        <v>5675.8</v>
      </c>
      <c r="E120" s="36">
        <v>5562</v>
      </c>
      <c r="F120" s="36">
        <v>5498.5999999999995</v>
      </c>
      <c r="G120" s="36">
        <v>5384.7999999999993</v>
      </c>
      <c r="H120" s="36">
        <v>5739.2000000000007</v>
      </c>
      <c r="I120" s="36">
        <v>5853.0000000000018</v>
      </c>
      <c r="J120" s="36">
        <v>5916.4000000000015</v>
      </c>
      <c r="K120" s="31">
        <v>5789.6</v>
      </c>
      <c r="L120" s="31">
        <v>5612.4</v>
      </c>
      <c r="M120" s="31">
        <v>2.36253</v>
      </c>
      <c r="N120" s="1"/>
      <c r="O120" s="1"/>
    </row>
    <row r="121" spans="1:15" ht="12.75" customHeight="1">
      <c r="A121" s="33">
        <v>111</v>
      </c>
      <c r="B121" s="53" t="s">
        <v>96</v>
      </c>
      <c r="C121" s="31">
        <v>2178.4</v>
      </c>
      <c r="D121" s="36">
        <v>2175.0833333333335</v>
      </c>
      <c r="E121" s="36">
        <v>2165.166666666667</v>
      </c>
      <c r="F121" s="36">
        <v>2151.9333333333334</v>
      </c>
      <c r="G121" s="36">
        <v>2142.0166666666669</v>
      </c>
      <c r="H121" s="36">
        <v>2188.3166666666671</v>
      </c>
      <c r="I121" s="36">
        <v>2198.233333333334</v>
      </c>
      <c r="J121" s="36">
        <v>2211.4666666666672</v>
      </c>
      <c r="K121" s="31">
        <v>2185</v>
      </c>
      <c r="L121" s="31">
        <v>2161.85</v>
      </c>
      <c r="M121" s="31">
        <v>2.9702600000000001</v>
      </c>
      <c r="N121" s="1"/>
      <c r="O121" s="1"/>
    </row>
    <row r="122" spans="1:15" ht="12.75" customHeight="1">
      <c r="A122" s="33">
        <v>112</v>
      </c>
      <c r="B122" s="53" t="s">
        <v>365</v>
      </c>
      <c r="C122" s="31">
        <v>2844.55</v>
      </c>
      <c r="D122" s="36">
        <v>2852.2333333333336</v>
      </c>
      <c r="E122" s="36">
        <v>2809.4666666666672</v>
      </c>
      <c r="F122" s="36">
        <v>2774.3833333333337</v>
      </c>
      <c r="G122" s="36">
        <v>2731.6166666666672</v>
      </c>
      <c r="H122" s="36">
        <v>2887.3166666666671</v>
      </c>
      <c r="I122" s="36">
        <v>2930.0833333333335</v>
      </c>
      <c r="J122" s="36">
        <v>2965.166666666667</v>
      </c>
      <c r="K122" s="31">
        <v>2895</v>
      </c>
      <c r="L122" s="31">
        <v>2817.15</v>
      </c>
      <c r="M122" s="31">
        <v>2.4713799999999999</v>
      </c>
      <c r="N122" s="1"/>
      <c r="O122" s="1"/>
    </row>
    <row r="123" spans="1:15" ht="12.75" customHeight="1">
      <c r="A123" s="33">
        <v>113</v>
      </c>
      <c r="B123" s="53" t="s">
        <v>97</v>
      </c>
      <c r="C123" s="31">
        <v>749.35</v>
      </c>
      <c r="D123" s="36">
        <v>754.7166666666667</v>
      </c>
      <c r="E123" s="36">
        <v>742.53333333333342</v>
      </c>
      <c r="F123" s="36">
        <v>735.7166666666667</v>
      </c>
      <c r="G123" s="36">
        <v>723.53333333333342</v>
      </c>
      <c r="H123" s="36">
        <v>761.53333333333342</v>
      </c>
      <c r="I123" s="36">
        <v>773.71666666666681</v>
      </c>
      <c r="J123" s="36">
        <v>780.53333333333342</v>
      </c>
      <c r="K123" s="31">
        <v>766.9</v>
      </c>
      <c r="L123" s="31">
        <v>747.9</v>
      </c>
      <c r="M123" s="31">
        <v>10.063929999999999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1119.55</v>
      </c>
      <c r="D124" s="36">
        <v>1121.3333333333333</v>
      </c>
      <c r="E124" s="36">
        <v>1109.5166666666664</v>
      </c>
      <c r="F124" s="36">
        <v>1099.4833333333331</v>
      </c>
      <c r="G124" s="36">
        <v>1087.6666666666663</v>
      </c>
      <c r="H124" s="36">
        <v>1131.3666666666666</v>
      </c>
      <c r="I124" s="36">
        <v>1143.1833333333336</v>
      </c>
      <c r="J124" s="36">
        <v>1153.2166666666667</v>
      </c>
      <c r="K124" s="31">
        <v>1133.1500000000001</v>
      </c>
      <c r="L124" s="31">
        <v>1111.3</v>
      </c>
      <c r="M124" s="31">
        <v>2.38747</v>
      </c>
      <c r="N124" s="1"/>
      <c r="O124" s="1"/>
    </row>
    <row r="125" spans="1:15" ht="12.75" customHeight="1">
      <c r="A125" s="33">
        <v>115</v>
      </c>
      <c r="B125" s="53" t="s">
        <v>848</v>
      </c>
      <c r="C125" s="31">
        <v>5116.7</v>
      </c>
      <c r="D125" s="36">
        <v>5163.2166666666662</v>
      </c>
      <c r="E125" s="36">
        <v>5058.4833333333327</v>
      </c>
      <c r="F125" s="36">
        <v>5000.2666666666664</v>
      </c>
      <c r="G125" s="36">
        <v>4895.5333333333328</v>
      </c>
      <c r="H125" s="36">
        <v>5221.4333333333325</v>
      </c>
      <c r="I125" s="36">
        <v>5326.1666666666661</v>
      </c>
      <c r="J125" s="36">
        <v>5384.3833333333323</v>
      </c>
      <c r="K125" s="31">
        <v>5267.95</v>
      </c>
      <c r="L125" s="31">
        <v>5105</v>
      </c>
      <c r="M125" s="31">
        <v>0.25591999999999998</v>
      </c>
      <c r="N125" s="1"/>
      <c r="O125" s="1"/>
    </row>
    <row r="126" spans="1:15" ht="12.75" customHeight="1">
      <c r="A126" s="33">
        <v>116</v>
      </c>
      <c r="B126" s="53" t="s">
        <v>366</v>
      </c>
      <c r="C126" s="31">
        <v>1732.85</v>
      </c>
      <c r="D126" s="36">
        <v>1704.95</v>
      </c>
      <c r="E126" s="36">
        <v>1663.95</v>
      </c>
      <c r="F126" s="36">
        <v>1595.05</v>
      </c>
      <c r="G126" s="36">
        <v>1554.05</v>
      </c>
      <c r="H126" s="36">
        <v>1773.8500000000001</v>
      </c>
      <c r="I126" s="36">
        <v>1814.8500000000001</v>
      </c>
      <c r="J126" s="36">
        <v>1883.7500000000002</v>
      </c>
      <c r="K126" s="31">
        <v>1745.95</v>
      </c>
      <c r="L126" s="31">
        <v>1636.05</v>
      </c>
      <c r="M126" s="31">
        <v>5.9961599999999997</v>
      </c>
      <c r="N126" s="1"/>
      <c r="O126" s="1"/>
    </row>
    <row r="127" spans="1:15" ht="12.75" customHeight="1">
      <c r="A127" s="33">
        <v>117</v>
      </c>
      <c r="B127" s="53" t="s">
        <v>349</v>
      </c>
      <c r="C127" s="31">
        <v>4246.3999999999996</v>
      </c>
      <c r="D127" s="36">
        <v>4282.1333333333332</v>
      </c>
      <c r="E127" s="36">
        <v>4189.2666666666664</v>
      </c>
      <c r="F127" s="36">
        <v>4132.1333333333332</v>
      </c>
      <c r="G127" s="36">
        <v>4039.2666666666664</v>
      </c>
      <c r="H127" s="36">
        <v>4339.2666666666664</v>
      </c>
      <c r="I127" s="36">
        <v>4432.1333333333332</v>
      </c>
      <c r="J127" s="36">
        <v>4489.2666666666664</v>
      </c>
      <c r="K127" s="31">
        <v>4375</v>
      </c>
      <c r="L127" s="31">
        <v>4225</v>
      </c>
      <c r="M127" s="31">
        <v>0.42991000000000001</v>
      </c>
      <c r="N127" s="1"/>
      <c r="O127" s="1"/>
    </row>
    <row r="128" spans="1:15" ht="12.75" customHeight="1">
      <c r="A128" s="33">
        <v>118</v>
      </c>
      <c r="B128" s="53" t="s">
        <v>99</v>
      </c>
      <c r="C128" s="31">
        <v>291.3</v>
      </c>
      <c r="D128" s="36">
        <v>290.45</v>
      </c>
      <c r="E128" s="36">
        <v>287.89999999999998</v>
      </c>
      <c r="F128" s="36">
        <v>284.5</v>
      </c>
      <c r="G128" s="36">
        <v>281.95</v>
      </c>
      <c r="H128" s="36">
        <v>293.84999999999997</v>
      </c>
      <c r="I128" s="36">
        <v>296.40000000000003</v>
      </c>
      <c r="J128" s="36">
        <v>299.79999999999995</v>
      </c>
      <c r="K128" s="31">
        <v>293</v>
      </c>
      <c r="L128" s="31">
        <v>287.05</v>
      </c>
      <c r="M128" s="31">
        <v>17.793949999999999</v>
      </c>
      <c r="N128" s="1"/>
      <c r="O128" s="1"/>
    </row>
    <row r="129" spans="1:15" ht="12.75" customHeight="1">
      <c r="A129" s="33">
        <v>119</v>
      </c>
      <c r="B129" s="53" t="s">
        <v>350</v>
      </c>
      <c r="C129" s="31">
        <v>372.35</v>
      </c>
      <c r="D129" s="36">
        <v>370.26666666666665</v>
      </c>
      <c r="E129" s="36">
        <v>366.5333333333333</v>
      </c>
      <c r="F129" s="36">
        <v>360.71666666666664</v>
      </c>
      <c r="G129" s="36">
        <v>356.98333333333329</v>
      </c>
      <c r="H129" s="36">
        <v>376.08333333333331</v>
      </c>
      <c r="I129" s="36">
        <v>379.81666666666666</v>
      </c>
      <c r="J129" s="36">
        <v>385.63333333333333</v>
      </c>
      <c r="K129" s="31">
        <v>374</v>
      </c>
      <c r="L129" s="31">
        <v>364.45</v>
      </c>
      <c r="M129" s="31">
        <v>3.9609999999999999</v>
      </c>
      <c r="N129" s="1"/>
      <c r="O129" s="1"/>
    </row>
    <row r="130" spans="1:15" ht="12.75" customHeight="1">
      <c r="A130" s="33">
        <v>120</v>
      </c>
      <c r="B130" s="53" t="s">
        <v>101</v>
      </c>
      <c r="C130" s="31">
        <v>1871.3</v>
      </c>
      <c r="D130" s="36">
        <v>1874.2833333333335</v>
      </c>
      <c r="E130" s="36">
        <v>1857.3166666666671</v>
      </c>
      <c r="F130" s="36">
        <v>1843.3333333333335</v>
      </c>
      <c r="G130" s="36">
        <v>1826.366666666667</v>
      </c>
      <c r="H130" s="36">
        <v>1888.2666666666671</v>
      </c>
      <c r="I130" s="36">
        <v>1905.2333333333338</v>
      </c>
      <c r="J130" s="36">
        <v>1919.2166666666672</v>
      </c>
      <c r="K130" s="31">
        <v>1891.25</v>
      </c>
      <c r="L130" s="31">
        <v>1860.3</v>
      </c>
      <c r="M130" s="31">
        <v>7.1709199999999997</v>
      </c>
      <c r="N130" s="1"/>
      <c r="O130" s="1"/>
    </row>
    <row r="131" spans="1:15" ht="12.75" customHeight="1">
      <c r="A131" s="33">
        <v>121</v>
      </c>
      <c r="B131" s="53" t="s">
        <v>367</v>
      </c>
      <c r="C131" s="31">
        <v>1812.75</v>
      </c>
      <c r="D131" s="36">
        <v>1821.9833333333333</v>
      </c>
      <c r="E131" s="36">
        <v>1792.9666666666667</v>
      </c>
      <c r="F131" s="36">
        <v>1773.1833333333334</v>
      </c>
      <c r="G131" s="36">
        <v>1744.1666666666667</v>
      </c>
      <c r="H131" s="36">
        <v>1841.7666666666667</v>
      </c>
      <c r="I131" s="36">
        <v>1870.7833333333335</v>
      </c>
      <c r="J131" s="36">
        <v>1890.5666666666666</v>
      </c>
      <c r="K131" s="31">
        <v>1851</v>
      </c>
      <c r="L131" s="31">
        <v>1802.2</v>
      </c>
      <c r="M131" s="31">
        <v>4.9104400000000004</v>
      </c>
      <c r="N131" s="1"/>
      <c r="O131" s="1"/>
    </row>
    <row r="132" spans="1:15" ht="12.75" customHeight="1">
      <c r="A132" s="33">
        <v>122</v>
      </c>
      <c r="B132" s="53" t="s">
        <v>102</v>
      </c>
      <c r="C132" s="31">
        <v>540.85</v>
      </c>
      <c r="D132" s="36">
        <v>541.91666666666663</v>
      </c>
      <c r="E132" s="36">
        <v>538.18333333333328</v>
      </c>
      <c r="F132" s="36">
        <v>535.51666666666665</v>
      </c>
      <c r="G132" s="36">
        <v>531.7833333333333</v>
      </c>
      <c r="H132" s="36">
        <v>544.58333333333326</v>
      </c>
      <c r="I132" s="36">
        <v>548.31666666666661</v>
      </c>
      <c r="J132" s="36">
        <v>550.98333333333323</v>
      </c>
      <c r="K132" s="31">
        <v>545.65</v>
      </c>
      <c r="L132" s="31">
        <v>539.25</v>
      </c>
      <c r="M132" s="31">
        <v>13.798489999999999</v>
      </c>
      <c r="N132" s="1"/>
      <c r="O132" s="1"/>
    </row>
    <row r="133" spans="1:15" ht="12.75" customHeight="1">
      <c r="A133" s="33">
        <v>123</v>
      </c>
      <c r="B133" s="53" t="s">
        <v>103</v>
      </c>
      <c r="C133" s="31">
        <v>2212.4</v>
      </c>
      <c r="D133" s="36">
        <v>2210.9500000000003</v>
      </c>
      <c r="E133" s="36">
        <v>2193.3000000000006</v>
      </c>
      <c r="F133" s="36">
        <v>2174.2000000000003</v>
      </c>
      <c r="G133" s="36">
        <v>2156.5500000000006</v>
      </c>
      <c r="H133" s="36">
        <v>2230.0500000000006</v>
      </c>
      <c r="I133" s="36">
        <v>2247.7000000000003</v>
      </c>
      <c r="J133" s="36">
        <v>2266.8000000000006</v>
      </c>
      <c r="K133" s="31">
        <v>2228.6</v>
      </c>
      <c r="L133" s="31">
        <v>2191.85</v>
      </c>
      <c r="M133" s="31">
        <v>2.7507299999999999</v>
      </c>
      <c r="N133" s="1"/>
      <c r="O133" s="1"/>
    </row>
    <row r="134" spans="1:15" ht="12.75" customHeight="1">
      <c r="A134" s="33">
        <v>124</v>
      </c>
      <c r="B134" s="53" t="s">
        <v>849</v>
      </c>
      <c r="C134" s="31">
        <v>1845.2</v>
      </c>
      <c r="D134" s="36">
        <v>1849.0333333333335</v>
      </c>
      <c r="E134" s="36">
        <v>1836.166666666667</v>
      </c>
      <c r="F134" s="36">
        <v>1827.1333333333334</v>
      </c>
      <c r="G134" s="36">
        <v>1814.2666666666669</v>
      </c>
      <c r="H134" s="36">
        <v>1858.0666666666671</v>
      </c>
      <c r="I134" s="36">
        <v>1870.9333333333334</v>
      </c>
      <c r="J134" s="36">
        <v>1879.9666666666672</v>
      </c>
      <c r="K134" s="31">
        <v>1861.9</v>
      </c>
      <c r="L134" s="31">
        <v>1840</v>
      </c>
      <c r="M134" s="31">
        <v>0.75914000000000004</v>
      </c>
      <c r="N134" s="1"/>
      <c r="O134" s="1"/>
    </row>
    <row r="135" spans="1:15" ht="12.75" customHeight="1">
      <c r="A135" s="33">
        <v>125</v>
      </c>
      <c r="B135" s="53" t="s">
        <v>368</v>
      </c>
      <c r="C135" s="31">
        <v>898.45</v>
      </c>
      <c r="D135" s="36">
        <v>898.30000000000007</v>
      </c>
      <c r="E135" s="36">
        <v>890.60000000000014</v>
      </c>
      <c r="F135" s="36">
        <v>882.75000000000011</v>
      </c>
      <c r="G135" s="36">
        <v>875.05000000000018</v>
      </c>
      <c r="H135" s="36">
        <v>906.15000000000009</v>
      </c>
      <c r="I135" s="36">
        <v>913.85000000000014</v>
      </c>
      <c r="J135" s="36">
        <v>921.7</v>
      </c>
      <c r="K135" s="31">
        <v>906</v>
      </c>
      <c r="L135" s="31">
        <v>890.45</v>
      </c>
      <c r="M135" s="31">
        <v>0.23794999999999999</v>
      </c>
      <c r="N135" s="1"/>
      <c r="O135" s="1"/>
    </row>
    <row r="136" spans="1:15" ht="12.75" customHeight="1">
      <c r="A136" s="33">
        <v>126</v>
      </c>
      <c r="B136" s="53" t="s">
        <v>369</v>
      </c>
      <c r="C136" s="31">
        <v>600.25</v>
      </c>
      <c r="D136" s="36">
        <v>598.91666666666663</v>
      </c>
      <c r="E136" s="36">
        <v>593.83333333333326</v>
      </c>
      <c r="F136" s="36">
        <v>587.41666666666663</v>
      </c>
      <c r="G136" s="36">
        <v>582.33333333333326</v>
      </c>
      <c r="H136" s="36">
        <v>605.33333333333326</v>
      </c>
      <c r="I136" s="36">
        <v>610.41666666666652</v>
      </c>
      <c r="J136" s="36">
        <v>616.83333333333326</v>
      </c>
      <c r="K136" s="31">
        <v>604</v>
      </c>
      <c r="L136" s="31">
        <v>592.5</v>
      </c>
      <c r="M136" s="31">
        <v>3.5232100000000002</v>
      </c>
      <c r="N136" s="1"/>
      <c r="O136" s="1"/>
    </row>
    <row r="137" spans="1:15" ht="12.75" customHeight="1">
      <c r="A137" s="33">
        <v>127</v>
      </c>
      <c r="B137" s="53" t="s">
        <v>104</v>
      </c>
      <c r="C137" s="31">
        <v>2125.1</v>
      </c>
      <c r="D137" s="36">
        <v>2134.75</v>
      </c>
      <c r="E137" s="36">
        <v>2105.35</v>
      </c>
      <c r="F137" s="36">
        <v>2085.6</v>
      </c>
      <c r="G137" s="36">
        <v>2056.1999999999998</v>
      </c>
      <c r="H137" s="36">
        <v>2154.5</v>
      </c>
      <c r="I137" s="36">
        <v>2183.8999999999996</v>
      </c>
      <c r="J137" s="36">
        <v>2203.65</v>
      </c>
      <c r="K137" s="31">
        <v>2164.15</v>
      </c>
      <c r="L137" s="31">
        <v>2115</v>
      </c>
      <c r="M137" s="31">
        <v>1.67899</v>
      </c>
      <c r="N137" s="1"/>
      <c r="O137" s="1"/>
    </row>
    <row r="138" spans="1:15" ht="12.75" customHeight="1">
      <c r="A138" s="33">
        <v>128</v>
      </c>
      <c r="B138" s="53" t="s">
        <v>273</v>
      </c>
      <c r="C138" s="31">
        <v>399.7</v>
      </c>
      <c r="D138" s="36">
        <v>398.7166666666667</v>
      </c>
      <c r="E138" s="36">
        <v>396.73333333333341</v>
      </c>
      <c r="F138" s="36">
        <v>393.76666666666671</v>
      </c>
      <c r="G138" s="36">
        <v>391.78333333333342</v>
      </c>
      <c r="H138" s="36">
        <v>401.68333333333339</v>
      </c>
      <c r="I138" s="36">
        <v>403.66666666666674</v>
      </c>
      <c r="J138" s="36">
        <v>406.63333333333338</v>
      </c>
      <c r="K138" s="31">
        <v>400.7</v>
      </c>
      <c r="L138" s="31">
        <v>395.75</v>
      </c>
      <c r="M138" s="31">
        <v>9.5950299999999995</v>
      </c>
      <c r="N138" s="1"/>
      <c r="O138" s="1"/>
    </row>
    <row r="139" spans="1:15" ht="12.75" customHeight="1">
      <c r="A139" s="33">
        <v>129</v>
      </c>
      <c r="B139" s="53" t="s">
        <v>105</v>
      </c>
      <c r="C139" s="31">
        <v>139.15</v>
      </c>
      <c r="D139" s="36">
        <v>138.98333333333335</v>
      </c>
      <c r="E139" s="36">
        <v>137.76666666666671</v>
      </c>
      <c r="F139" s="36">
        <v>136.38333333333335</v>
      </c>
      <c r="G139" s="36">
        <v>135.16666666666671</v>
      </c>
      <c r="H139" s="36">
        <v>140.3666666666667</v>
      </c>
      <c r="I139" s="36">
        <v>141.58333333333334</v>
      </c>
      <c r="J139" s="36">
        <v>142.9666666666667</v>
      </c>
      <c r="K139" s="31">
        <v>140.19999999999999</v>
      </c>
      <c r="L139" s="31">
        <v>137.6</v>
      </c>
      <c r="M139" s="31">
        <v>14.751049999999999</v>
      </c>
      <c r="N139" s="1"/>
      <c r="O139" s="1"/>
    </row>
    <row r="140" spans="1:15" ht="12.75" customHeight="1">
      <c r="A140" s="33">
        <v>130</v>
      </c>
      <c r="B140" s="53" t="s">
        <v>370</v>
      </c>
      <c r="C140" s="31">
        <v>185.3</v>
      </c>
      <c r="D140" s="36">
        <v>185.26666666666665</v>
      </c>
      <c r="E140" s="36">
        <v>182.83333333333331</v>
      </c>
      <c r="F140" s="36">
        <v>180.36666666666667</v>
      </c>
      <c r="G140" s="36">
        <v>177.93333333333334</v>
      </c>
      <c r="H140" s="36">
        <v>187.73333333333329</v>
      </c>
      <c r="I140" s="36">
        <v>190.16666666666663</v>
      </c>
      <c r="J140" s="36">
        <v>192.63333333333327</v>
      </c>
      <c r="K140" s="31">
        <v>187.7</v>
      </c>
      <c r="L140" s="31">
        <v>182.8</v>
      </c>
      <c r="M140" s="31">
        <v>15.82869</v>
      </c>
      <c r="N140" s="1"/>
      <c r="O140" s="1"/>
    </row>
    <row r="141" spans="1:15" ht="12.75" customHeight="1">
      <c r="A141" s="33">
        <v>131</v>
      </c>
      <c r="B141" s="53" t="s">
        <v>106</v>
      </c>
      <c r="C141" s="31">
        <v>3721.6</v>
      </c>
      <c r="D141" s="36">
        <v>3703.2999999999997</v>
      </c>
      <c r="E141" s="36">
        <v>3672.2999999999993</v>
      </c>
      <c r="F141" s="36">
        <v>3622.9999999999995</v>
      </c>
      <c r="G141" s="36">
        <v>3591.9999999999991</v>
      </c>
      <c r="H141" s="36">
        <v>3752.5999999999995</v>
      </c>
      <c r="I141" s="36">
        <v>3783.6000000000004</v>
      </c>
      <c r="J141" s="36">
        <v>3832.8999999999996</v>
      </c>
      <c r="K141" s="31">
        <v>3734.3</v>
      </c>
      <c r="L141" s="31">
        <v>3654</v>
      </c>
      <c r="M141" s="31">
        <v>3.8872900000000001</v>
      </c>
      <c r="N141" s="1"/>
      <c r="O141" s="1"/>
    </row>
    <row r="142" spans="1:15" ht="12.75" customHeight="1">
      <c r="A142" s="33">
        <v>132</v>
      </c>
      <c r="B142" s="53" t="s">
        <v>107</v>
      </c>
      <c r="C142" s="31">
        <v>5461.5</v>
      </c>
      <c r="D142" s="36">
        <v>5478.0666666666657</v>
      </c>
      <c r="E142" s="36">
        <v>5427.3333333333312</v>
      </c>
      <c r="F142" s="36">
        <v>5393.1666666666652</v>
      </c>
      <c r="G142" s="36">
        <v>5342.4333333333307</v>
      </c>
      <c r="H142" s="36">
        <v>5512.2333333333318</v>
      </c>
      <c r="I142" s="36">
        <v>5562.9666666666653</v>
      </c>
      <c r="J142" s="36">
        <v>5597.1333333333323</v>
      </c>
      <c r="K142" s="31">
        <v>5528.8</v>
      </c>
      <c r="L142" s="31">
        <v>5443.9</v>
      </c>
      <c r="M142" s="31">
        <v>2.09091</v>
      </c>
      <c r="N142" s="1"/>
      <c r="O142" s="1"/>
    </row>
    <row r="143" spans="1:15" ht="12.75" customHeight="1">
      <c r="A143" s="33">
        <v>133</v>
      </c>
      <c r="B143" s="53" t="s">
        <v>109</v>
      </c>
      <c r="C143" s="31">
        <v>634.45000000000005</v>
      </c>
      <c r="D143" s="36">
        <v>634.25</v>
      </c>
      <c r="E143" s="36">
        <v>627.29999999999995</v>
      </c>
      <c r="F143" s="36">
        <v>620.15</v>
      </c>
      <c r="G143" s="36">
        <v>613.19999999999993</v>
      </c>
      <c r="H143" s="36">
        <v>641.4</v>
      </c>
      <c r="I143" s="36">
        <v>648.35</v>
      </c>
      <c r="J143" s="36">
        <v>655.5</v>
      </c>
      <c r="K143" s="31">
        <v>641.20000000000005</v>
      </c>
      <c r="L143" s="31">
        <v>627.1</v>
      </c>
      <c r="M143" s="31">
        <v>60.524650000000001</v>
      </c>
      <c r="N143" s="1"/>
      <c r="O143" s="1"/>
    </row>
    <row r="144" spans="1:15" ht="12.75" customHeight="1">
      <c r="A144" s="33">
        <v>134</v>
      </c>
      <c r="B144" s="53" t="s">
        <v>164</v>
      </c>
      <c r="C144" s="31">
        <v>2714.05</v>
      </c>
      <c r="D144" s="36">
        <v>2718.7833333333333</v>
      </c>
      <c r="E144" s="36">
        <v>2693.1166666666668</v>
      </c>
      <c r="F144" s="36">
        <v>2672.1833333333334</v>
      </c>
      <c r="G144" s="36">
        <v>2646.5166666666669</v>
      </c>
      <c r="H144" s="36">
        <v>2739.7166666666667</v>
      </c>
      <c r="I144" s="36">
        <v>2765.3833333333337</v>
      </c>
      <c r="J144" s="36">
        <v>2786.3166666666666</v>
      </c>
      <c r="K144" s="31">
        <v>2744.45</v>
      </c>
      <c r="L144" s="31">
        <v>2697.85</v>
      </c>
      <c r="M144" s="31">
        <v>1.55108</v>
      </c>
      <c r="N144" s="1"/>
      <c r="O144" s="1"/>
    </row>
    <row r="145" spans="1:15" ht="12.75" customHeight="1">
      <c r="A145" s="33">
        <v>135</v>
      </c>
      <c r="B145" s="53" t="s">
        <v>110</v>
      </c>
      <c r="C145" s="31">
        <v>5646.45</v>
      </c>
      <c r="D145" s="36">
        <v>5643.6333333333341</v>
      </c>
      <c r="E145" s="36">
        <v>5608.3166666666684</v>
      </c>
      <c r="F145" s="36">
        <v>5570.1833333333343</v>
      </c>
      <c r="G145" s="36">
        <v>5534.8666666666686</v>
      </c>
      <c r="H145" s="36">
        <v>5681.7666666666682</v>
      </c>
      <c r="I145" s="36">
        <v>5717.0833333333339</v>
      </c>
      <c r="J145" s="36">
        <v>5755.2166666666681</v>
      </c>
      <c r="K145" s="31">
        <v>5678.95</v>
      </c>
      <c r="L145" s="31">
        <v>5605.5</v>
      </c>
      <c r="M145" s="31">
        <v>3.8069299999999999</v>
      </c>
      <c r="N145" s="1"/>
      <c r="O145" s="1"/>
    </row>
    <row r="146" spans="1:15" ht="12.75" customHeight="1">
      <c r="A146" s="33">
        <v>136</v>
      </c>
      <c r="B146" s="53" t="s">
        <v>371</v>
      </c>
      <c r="C146" s="31">
        <v>492.25</v>
      </c>
      <c r="D146" s="36">
        <v>492.2166666666667</v>
      </c>
      <c r="E146" s="36">
        <v>487.53333333333342</v>
      </c>
      <c r="F146" s="36">
        <v>482.81666666666672</v>
      </c>
      <c r="G146" s="36">
        <v>478.13333333333344</v>
      </c>
      <c r="H146" s="36">
        <v>496.93333333333339</v>
      </c>
      <c r="I146" s="36">
        <v>501.61666666666667</v>
      </c>
      <c r="J146" s="36">
        <v>506.33333333333337</v>
      </c>
      <c r="K146" s="31">
        <v>496.9</v>
      </c>
      <c r="L146" s="31">
        <v>487.5</v>
      </c>
      <c r="M146" s="31">
        <v>3.5642800000000001</v>
      </c>
      <c r="N146" s="1"/>
      <c r="O146" s="1"/>
    </row>
    <row r="147" spans="1:15" ht="12.75" customHeight="1">
      <c r="A147" s="33">
        <v>137</v>
      </c>
      <c r="B147" s="53" t="s">
        <v>374</v>
      </c>
      <c r="C147" s="31">
        <v>39.549999999999997</v>
      </c>
      <c r="D147" s="36">
        <v>39.766666666666666</v>
      </c>
      <c r="E147" s="36">
        <v>39.233333333333334</v>
      </c>
      <c r="F147" s="36">
        <v>38.916666666666671</v>
      </c>
      <c r="G147" s="36">
        <v>38.38333333333334</v>
      </c>
      <c r="H147" s="36">
        <v>40.083333333333329</v>
      </c>
      <c r="I147" s="36">
        <v>40.61666666666666</v>
      </c>
      <c r="J147" s="36">
        <v>40.933333333333323</v>
      </c>
      <c r="K147" s="31">
        <v>40.299999999999997</v>
      </c>
      <c r="L147" s="31">
        <v>39.450000000000003</v>
      </c>
      <c r="M147" s="31">
        <v>163.19897</v>
      </c>
      <c r="N147" s="1"/>
      <c r="O147" s="1"/>
    </row>
    <row r="148" spans="1:15" ht="12.75" customHeight="1">
      <c r="A148" s="33">
        <v>138</v>
      </c>
      <c r="B148" s="53" t="s">
        <v>562</v>
      </c>
      <c r="C148" s="31">
        <v>2337.4</v>
      </c>
      <c r="D148" s="36">
        <v>2371.6166666666663</v>
      </c>
      <c r="E148" s="36">
        <v>2278.9833333333327</v>
      </c>
      <c r="F148" s="36">
        <v>2220.5666666666662</v>
      </c>
      <c r="G148" s="36">
        <v>2127.9333333333325</v>
      </c>
      <c r="H148" s="36">
        <v>2430.0333333333328</v>
      </c>
      <c r="I148" s="36">
        <v>2522.666666666667</v>
      </c>
      <c r="J148" s="36">
        <v>2581.083333333333</v>
      </c>
      <c r="K148" s="31">
        <v>2464.25</v>
      </c>
      <c r="L148" s="31">
        <v>2313.1999999999998</v>
      </c>
      <c r="M148" s="31">
        <v>1.1191899999999999</v>
      </c>
      <c r="N148" s="1"/>
      <c r="O148" s="1"/>
    </row>
    <row r="149" spans="1:15" ht="12.75" customHeight="1">
      <c r="A149" s="33">
        <v>139</v>
      </c>
      <c r="B149" s="53" t="s">
        <v>111</v>
      </c>
      <c r="C149" s="31">
        <v>3844.2</v>
      </c>
      <c r="D149" s="36">
        <v>3845.2833333333328</v>
      </c>
      <c r="E149" s="36">
        <v>3824.9666666666658</v>
      </c>
      <c r="F149" s="36">
        <v>3805.7333333333331</v>
      </c>
      <c r="G149" s="36">
        <v>3785.4166666666661</v>
      </c>
      <c r="H149" s="36">
        <v>3864.5166666666655</v>
      </c>
      <c r="I149" s="36">
        <v>3884.833333333333</v>
      </c>
      <c r="J149" s="36">
        <v>3904.0666666666652</v>
      </c>
      <c r="K149" s="31">
        <v>3865.6</v>
      </c>
      <c r="L149" s="31">
        <v>3826.05</v>
      </c>
      <c r="M149" s="31">
        <v>2.6047500000000001</v>
      </c>
      <c r="N149" s="1"/>
      <c r="O149" s="1"/>
    </row>
    <row r="150" spans="1:15" ht="12.75" customHeight="1">
      <c r="A150" s="33">
        <v>140</v>
      </c>
      <c r="B150" s="53" t="s">
        <v>372</v>
      </c>
      <c r="C150" s="31">
        <v>240.05</v>
      </c>
      <c r="D150" s="36">
        <v>241.80000000000004</v>
      </c>
      <c r="E150" s="36">
        <v>237.30000000000007</v>
      </c>
      <c r="F150" s="36">
        <v>234.55000000000004</v>
      </c>
      <c r="G150" s="36">
        <v>230.05000000000007</v>
      </c>
      <c r="H150" s="36">
        <v>244.55000000000007</v>
      </c>
      <c r="I150" s="36">
        <v>249.05</v>
      </c>
      <c r="J150" s="36">
        <v>251.80000000000007</v>
      </c>
      <c r="K150" s="31">
        <v>246.3</v>
      </c>
      <c r="L150" s="31">
        <v>239.05</v>
      </c>
      <c r="M150" s="31">
        <v>5.6303000000000001</v>
      </c>
      <c r="N150" s="1"/>
      <c r="O150" s="1"/>
    </row>
    <row r="151" spans="1:15" ht="12.75" customHeight="1">
      <c r="A151" s="33">
        <v>141</v>
      </c>
      <c r="B151" s="53" t="s">
        <v>375</v>
      </c>
      <c r="C151" s="31">
        <v>517.29999999999995</v>
      </c>
      <c r="D151" s="36">
        <v>519.0333333333333</v>
      </c>
      <c r="E151" s="36">
        <v>513.31666666666661</v>
      </c>
      <c r="F151" s="36">
        <v>509.33333333333326</v>
      </c>
      <c r="G151" s="36">
        <v>503.61666666666656</v>
      </c>
      <c r="H151" s="36">
        <v>523.01666666666665</v>
      </c>
      <c r="I151" s="36">
        <v>528.73333333333335</v>
      </c>
      <c r="J151" s="36">
        <v>532.7166666666667</v>
      </c>
      <c r="K151" s="31">
        <v>524.75</v>
      </c>
      <c r="L151" s="31">
        <v>515.04999999999995</v>
      </c>
      <c r="M151" s="31">
        <v>2.5358200000000002</v>
      </c>
      <c r="N151" s="1"/>
      <c r="O151" s="1"/>
    </row>
    <row r="152" spans="1:15" ht="12.75" customHeight="1">
      <c r="A152" s="33">
        <v>142</v>
      </c>
      <c r="B152" s="53" t="s">
        <v>274</v>
      </c>
      <c r="C152" s="31">
        <v>494.15</v>
      </c>
      <c r="D152" s="36">
        <v>494.8</v>
      </c>
      <c r="E152" s="36">
        <v>491.3</v>
      </c>
      <c r="F152" s="36">
        <v>488.45</v>
      </c>
      <c r="G152" s="36">
        <v>484.95</v>
      </c>
      <c r="H152" s="36">
        <v>497.65000000000003</v>
      </c>
      <c r="I152" s="36">
        <v>501.15000000000003</v>
      </c>
      <c r="J152" s="36">
        <v>504.00000000000006</v>
      </c>
      <c r="K152" s="31">
        <v>498.3</v>
      </c>
      <c r="L152" s="31">
        <v>491.95</v>
      </c>
      <c r="M152" s="31">
        <v>1.3905000000000001</v>
      </c>
      <c r="N152" s="1"/>
      <c r="O152" s="1"/>
    </row>
    <row r="153" spans="1:15" ht="12.75" customHeight="1">
      <c r="A153" s="33">
        <v>143</v>
      </c>
      <c r="B153" s="53" t="s">
        <v>376</v>
      </c>
      <c r="C153" s="31">
        <v>1610.75</v>
      </c>
      <c r="D153" s="36">
        <v>1614.0833333333333</v>
      </c>
      <c r="E153" s="36">
        <v>1595.7666666666664</v>
      </c>
      <c r="F153" s="36">
        <v>1580.7833333333331</v>
      </c>
      <c r="G153" s="36">
        <v>1562.4666666666662</v>
      </c>
      <c r="H153" s="36">
        <v>1629.0666666666666</v>
      </c>
      <c r="I153" s="36">
        <v>1647.3833333333337</v>
      </c>
      <c r="J153" s="36">
        <v>1662.3666666666668</v>
      </c>
      <c r="K153" s="31">
        <v>1632.4</v>
      </c>
      <c r="L153" s="31">
        <v>1599.1</v>
      </c>
      <c r="M153" s="31">
        <v>0.32146999999999998</v>
      </c>
      <c r="N153" s="1"/>
      <c r="O153" s="1"/>
    </row>
    <row r="154" spans="1:15" ht="12.75" customHeight="1">
      <c r="A154" s="33">
        <v>144</v>
      </c>
      <c r="B154" s="53" t="s">
        <v>377</v>
      </c>
      <c r="C154" s="31">
        <v>146.44999999999999</v>
      </c>
      <c r="D154" s="36">
        <v>145.9</v>
      </c>
      <c r="E154" s="36">
        <v>142.4</v>
      </c>
      <c r="F154" s="36">
        <v>138.35</v>
      </c>
      <c r="G154" s="36">
        <v>134.85</v>
      </c>
      <c r="H154" s="36">
        <v>149.95000000000002</v>
      </c>
      <c r="I154" s="36">
        <v>153.45000000000002</v>
      </c>
      <c r="J154" s="36">
        <v>157.50000000000003</v>
      </c>
      <c r="K154" s="31">
        <v>149.4</v>
      </c>
      <c r="L154" s="31">
        <v>141.85</v>
      </c>
      <c r="M154" s="31">
        <v>113.42653</v>
      </c>
      <c r="N154" s="1"/>
      <c r="O154" s="1"/>
    </row>
    <row r="155" spans="1:15" ht="12.75" customHeight="1">
      <c r="A155" s="33">
        <v>145</v>
      </c>
      <c r="B155" s="53" t="s">
        <v>373</v>
      </c>
      <c r="C155" s="31">
        <v>198.95</v>
      </c>
      <c r="D155" s="36">
        <v>198.54999999999998</v>
      </c>
      <c r="E155" s="36">
        <v>192.39999999999998</v>
      </c>
      <c r="F155" s="36">
        <v>185.85</v>
      </c>
      <c r="G155" s="36">
        <v>179.7</v>
      </c>
      <c r="H155" s="36">
        <v>205.09999999999997</v>
      </c>
      <c r="I155" s="36">
        <v>211.25</v>
      </c>
      <c r="J155" s="36">
        <v>217.79999999999995</v>
      </c>
      <c r="K155" s="31">
        <v>204.7</v>
      </c>
      <c r="L155" s="31">
        <v>192</v>
      </c>
      <c r="M155" s="31">
        <v>47.795580000000001</v>
      </c>
      <c r="N155" s="1"/>
      <c r="O155" s="1"/>
    </row>
    <row r="156" spans="1:15" ht="12.75" customHeight="1">
      <c r="A156" s="33">
        <v>146</v>
      </c>
      <c r="B156" s="53" t="s">
        <v>378</v>
      </c>
      <c r="C156" s="31">
        <v>95.25</v>
      </c>
      <c r="D156" s="36">
        <v>95.616666666666674</v>
      </c>
      <c r="E156" s="36">
        <v>93.783333333333346</v>
      </c>
      <c r="F156" s="36">
        <v>92.316666666666677</v>
      </c>
      <c r="G156" s="36">
        <v>90.483333333333348</v>
      </c>
      <c r="H156" s="36">
        <v>97.083333333333343</v>
      </c>
      <c r="I156" s="36">
        <v>98.916666666666657</v>
      </c>
      <c r="J156" s="36">
        <v>100.38333333333334</v>
      </c>
      <c r="K156" s="31">
        <v>97.45</v>
      </c>
      <c r="L156" s="31">
        <v>94.15</v>
      </c>
      <c r="M156" s="31">
        <v>29.310279999999999</v>
      </c>
      <c r="N156" s="1"/>
      <c r="O156" s="1"/>
    </row>
    <row r="157" spans="1:15" ht="12.75" customHeight="1">
      <c r="A157" s="33">
        <v>147</v>
      </c>
      <c r="B157" s="53" t="s">
        <v>850</v>
      </c>
      <c r="C157" s="31">
        <v>926.7</v>
      </c>
      <c r="D157" s="36">
        <v>925.56666666666661</v>
      </c>
      <c r="E157" s="36">
        <v>916.13333333333321</v>
      </c>
      <c r="F157" s="36">
        <v>905.56666666666661</v>
      </c>
      <c r="G157" s="36">
        <v>896.13333333333321</v>
      </c>
      <c r="H157" s="36">
        <v>936.13333333333321</v>
      </c>
      <c r="I157" s="36">
        <v>945.56666666666661</v>
      </c>
      <c r="J157" s="36">
        <v>956.13333333333321</v>
      </c>
      <c r="K157" s="31">
        <v>935</v>
      </c>
      <c r="L157" s="31">
        <v>915</v>
      </c>
      <c r="M157" s="31">
        <v>0.77122999999999997</v>
      </c>
      <c r="N157" s="1"/>
      <c r="O157" s="1"/>
    </row>
    <row r="158" spans="1:15" ht="12.75" customHeight="1">
      <c r="A158" s="33">
        <v>148</v>
      </c>
      <c r="B158" s="53" t="s">
        <v>112</v>
      </c>
      <c r="C158" s="31">
        <v>3261.6</v>
      </c>
      <c r="D158" s="36">
        <v>3248.25</v>
      </c>
      <c r="E158" s="36">
        <v>3203.35</v>
      </c>
      <c r="F158" s="36">
        <v>3145.1</v>
      </c>
      <c r="G158" s="36">
        <v>3100.2</v>
      </c>
      <c r="H158" s="36">
        <v>3306.5</v>
      </c>
      <c r="I158" s="36">
        <v>3351.3999999999996</v>
      </c>
      <c r="J158" s="36">
        <v>3409.65</v>
      </c>
      <c r="K158" s="31">
        <v>3293.15</v>
      </c>
      <c r="L158" s="31">
        <v>3190</v>
      </c>
      <c r="M158" s="31">
        <v>4.0611300000000004</v>
      </c>
      <c r="N158" s="1"/>
      <c r="O158" s="1"/>
    </row>
    <row r="159" spans="1:15" ht="12.75" customHeight="1">
      <c r="A159" s="33">
        <v>149</v>
      </c>
      <c r="B159" s="53" t="s">
        <v>113</v>
      </c>
      <c r="C159" s="31">
        <v>285.60000000000002</v>
      </c>
      <c r="D159" s="36">
        <v>284.15000000000003</v>
      </c>
      <c r="E159" s="36">
        <v>281.80000000000007</v>
      </c>
      <c r="F159" s="36">
        <v>278.00000000000006</v>
      </c>
      <c r="G159" s="36">
        <v>275.65000000000009</v>
      </c>
      <c r="H159" s="36">
        <v>287.95000000000005</v>
      </c>
      <c r="I159" s="36">
        <v>290.30000000000007</v>
      </c>
      <c r="J159" s="36">
        <v>294.10000000000002</v>
      </c>
      <c r="K159" s="31">
        <v>286.5</v>
      </c>
      <c r="L159" s="31">
        <v>280.35000000000002</v>
      </c>
      <c r="M159" s="31">
        <v>27.687259999999998</v>
      </c>
      <c r="N159" s="1"/>
      <c r="O159" s="1"/>
    </row>
    <row r="160" spans="1:15" ht="12.75" customHeight="1">
      <c r="A160" s="33">
        <v>150</v>
      </c>
      <c r="B160" s="53" t="s">
        <v>379</v>
      </c>
      <c r="C160" s="31">
        <v>390.1</v>
      </c>
      <c r="D160" s="36">
        <v>391.45</v>
      </c>
      <c r="E160" s="36">
        <v>385.9</v>
      </c>
      <c r="F160" s="36">
        <v>381.7</v>
      </c>
      <c r="G160" s="36">
        <v>376.15</v>
      </c>
      <c r="H160" s="36">
        <v>395.65</v>
      </c>
      <c r="I160" s="36">
        <v>401.20000000000005</v>
      </c>
      <c r="J160" s="36">
        <v>405.4</v>
      </c>
      <c r="K160" s="31">
        <v>397</v>
      </c>
      <c r="L160" s="31">
        <v>387.25</v>
      </c>
      <c r="M160" s="31">
        <v>1.48458</v>
      </c>
      <c r="N160" s="1"/>
      <c r="O160" s="1"/>
    </row>
    <row r="161" spans="1:15" ht="12.75" customHeight="1">
      <c r="A161" s="33">
        <v>151</v>
      </c>
      <c r="B161" s="53" t="s">
        <v>114</v>
      </c>
      <c r="C161" s="31">
        <v>146.69999999999999</v>
      </c>
      <c r="D161" s="36">
        <v>147.13333333333333</v>
      </c>
      <c r="E161" s="36">
        <v>146.06666666666666</v>
      </c>
      <c r="F161" s="36">
        <v>145.43333333333334</v>
      </c>
      <c r="G161" s="36">
        <v>144.36666666666667</v>
      </c>
      <c r="H161" s="36">
        <v>147.76666666666665</v>
      </c>
      <c r="I161" s="36">
        <v>148.83333333333331</v>
      </c>
      <c r="J161" s="36">
        <v>149.46666666666664</v>
      </c>
      <c r="K161" s="31">
        <v>148.19999999999999</v>
      </c>
      <c r="L161" s="31">
        <v>146.5</v>
      </c>
      <c r="M161" s="31">
        <v>77.489720000000005</v>
      </c>
      <c r="N161" s="1"/>
      <c r="O161" s="1"/>
    </row>
    <row r="162" spans="1:15" ht="12.75" customHeight="1">
      <c r="A162" s="33">
        <v>152</v>
      </c>
      <c r="B162" s="53" t="s">
        <v>380</v>
      </c>
      <c r="C162" s="31">
        <v>707.75</v>
      </c>
      <c r="D162" s="36">
        <v>711.91666666666663</v>
      </c>
      <c r="E162" s="36">
        <v>700.83333333333326</v>
      </c>
      <c r="F162" s="36">
        <v>693.91666666666663</v>
      </c>
      <c r="G162" s="36">
        <v>682.83333333333326</v>
      </c>
      <c r="H162" s="36">
        <v>718.83333333333326</v>
      </c>
      <c r="I162" s="36">
        <v>729.91666666666652</v>
      </c>
      <c r="J162" s="36">
        <v>736.83333333333326</v>
      </c>
      <c r="K162" s="31">
        <v>723</v>
      </c>
      <c r="L162" s="31">
        <v>705</v>
      </c>
      <c r="M162" s="31">
        <v>2.8782800000000002</v>
      </c>
      <c r="N162" s="1"/>
      <c r="O162" s="1"/>
    </row>
    <row r="163" spans="1:15" ht="12.75" customHeight="1">
      <c r="A163" s="33">
        <v>153</v>
      </c>
      <c r="B163" s="53" t="s">
        <v>381</v>
      </c>
      <c r="C163" s="31">
        <v>4250.25</v>
      </c>
      <c r="D163" s="36">
        <v>4249.05</v>
      </c>
      <c r="E163" s="36">
        <v>4226.3500000000004</v>
      </c>
      <c r="F163" s="36">
        <v>4202.45</v>
      </c>
      <c r="G163" s="36">
        <v>4179.75</v>
      </c>
      <c r="H163" s="36">
        <v>4272.9500000000007</v>
      </c>
      <c r="I163" s="36">
        <v>4295.6499999999996</v>
      </c>
      <c r="J163" s="36">
        <v>4319.5500000000011</v>
      </c>
      <c r="K163" s="31">
        <v>4271.75</v>
      </c>
      <c r="L163" s="31">
        <v>4225.1499999999996</v>
      </c>
      <c r="M163" s="31">
        <v>0.14568</v>
      </c>
      <c r="N163" s="1"/>
      <c r="O163" s="1"/>
    </row>
    <row r="164" spans="1:15" ht="12.75" customHeight="1">
      <c r="A164" s="33">
        <v>154</v>
      </c>
      <c r="B164" s="53" t="s">
        <v>382</v>
      </c>
      <c r="C164" s="31">
        <v>926.1</v>
      </c>
      <c r="D164" s="36">
        <v>925.51666666666677</v>
      </c>
      <c r="E164" s="36">
        <v>915.98333333333358</v>
      </c>
      <c r="F164" s="36">
        <v>905.86666666666679</v>
      </c>
      <c r="G164" s="36">
        <v>896.3333333333336</v>
      </c>
      <c r="H164" s="36">
        <v>935.63333333333355</v>
      </c>
      <c r="I164" s="36">
        <v>945.16666666666663</v>
      </c>
      <c r="J164" s="36">
        <v>955.28333333333353</v>
      </c>
      <c r="K164" s="31">
        <v>935.05</v>
      </c>
      <c r="L164" s="31">
        <v>915.4</v>
      </c>
      <c r="M164" s="31">
        <v>3.7768999999999999</v>
      </c>
      <c r="N164" s="1"/>
      <c r="O164" s="1"/>
    </row>
    <row r="165" spans="1:15" ht="12.75" customHeight="1">
      <c r="A165" s="33">
        <v>155</v>
      </c>
      <c r="B165" s="53" t="s">
        <v>383</v>
      </c>
      <c r="C165" s="31">
        <v>209.6</v>
      </c>
      <c r="D165" s="36">
        <v>208.68333333333331</v>
      </c>
      <c r="E165" s="36">
        <v>204.91666666666663</v>
      </c>
      <c r="F165" s="36">
        <v>200.23333333333332</v>
      </c>
      <c r="G165" s="36">
        <v>196.46666666666664</v>
      </c>
      <c r="H165" s="36">
        <v>213.36666666666662</v>
      </c>
      <c r="I165" s="36">
        <v>217.13333333333333</v>
      </c>
      <c r="J165" s="36">
        <v>221.81666666666661</v>
      </c>
      <c r="K165" s="31">
        <v>212.45</v>
      </c>
      <c r="L165" s="31">
        <v>204</v>
      </c>
      <c r="M165" s="31">
        <v>14.244440000000001</v>
      </c>
      <c r="N165" s="1"/>
      <c r="O165" s="1"/>
    </row>
    <row r="166" spans="1:15" ht="12.75" customHeight="1">
      <c r="A166" s="33">
        <v>156</v>
      </c>
      <c r="B166" s="53" t="s">
        <v>384</v>
      </c>
      <c r="C166" s="31">
        <v>165.3</v>
      </c>
      <c r="D166" s="36">
        <v>166.53333333333333</v>
      </c>
      <c r="E166" s="36">
        <v>163.06666666666666</v>
      </c>
      <c r="F166" s="36">
        <v>160.83333333333334</v>
      </c>
      <c r="G166" s="36">
        <v>157.36666666666667</v>
      </c>
      <c r="H166" s="36">
        <v>168.76666666666665</v>
      </c>
      <c r="I166" s="36">
        <v>172.23333333333329</v>
      </c>
      <c r="J166" s="36">
        <v>174.46666666666664</v>
      </c>
      <c r="K166" s="31">
        <v>170</v>
      </c>
      <c r="L166" s="31">
        <v>164.3</v>
      </c>
      <c r="M166" s="31">
        <v>15.67351</v>
      </c>
      <c r="N166" s="1"/>
      <c r="O166" s="1"/>
    </row>
    <row r="167" spans="1:15" ht="12.75" customHeight="1">
      <c r="A167" s="33">
        <v>157</v>
      </c>
      <c r="B167" s="53" t="s">
        <v>851</v>
      </c>
      <c r="C167" s="31">
        <v>803.6</v>
      </c>
      <c r="D167" s="36">
        <v>801.11666666666667</v>
      </c>
      <c r="E167" s="36">
        <v>791.33333333333337</v>
      </c>
      <c r="F167" s="36">
        <v>779.06666666666672</v>
      </c>
      <c r="G167" s="36">
        <v>769.28333333333342</v>
      </c>
      <c r="H167" s="36">
        <v>813.38333333333333</v>
      </c>
      <c r="I167" s="36">
        <v>823.16666666666663</v>
      </c>
      <c r="J167" s="36">
        <v>835.43333333333328</v>
      </c>
      <c r="K167" s="31">
        <v>810.9</v>
      </c>
      <c r="L167" s="31">
        <v>788.85</v>
      </c>
      <c r="M167" s="31">
        <v>2.42848</v>
      </c>
      <c r="N167" s="1"/>
      <c r="O167" s="1"/>
    </row>
    <row r="168" spans="1:15" ht="12.75" customHeight="1">
      <c r="A168" s="33">
        <v>158</v>
      </c>
      <c r="B168" s="53" t="s">
        <v>276</v>
      </c>
      <c r="C168" s="31">
        <v>372.4</v>
      </c>
      <c r="D168" s="36">
        <v>368.54999999999995</v>
      </c>
      <c r="E168" s="36">
        <v>362.89999999999992</v>
      </c>
      <c r="F168" s="36">
        <v>353.4</v>
      </c>
      <c r="G168" s="36">
        <v>347.74999999999994</v>
      </c>
      <c r="H168" s="36">
        <v>378.0499999999999</v>
      </c>
      <c r="I168" s="36">
        <v>383.7</v>
      </c>
      <c r="J168" s="36">
        <v>393.19999999999987</v>
      </c>
      <c r="K168" s="31">
        <v>374.2</v>
      </c>
      <c r="L168" s="31">
        <v>359.05</v>
      </c>
      <c r="M168" s="31">
        <v>42.896189999999997</v>
      </c>
      <c r="N168" s="1"/>
      <c r="O168" s="1"/>
    </row>
    <row r="169" spans="1:15" ht="12.75" customHeight="1">
      <c r="A169" s="33">
        <v>159</v>
      </c>
      <c r="B169" s="53" t="s">
        <v>275</v>
      </c>
      <c r="C169" s="31">
        <v>171.1</v>
      </c>
      <c r="D169" s="36">
        <v>171.31666666666669</v>
      </c>
      <c r="E169" s="36">
        <v>169.08333333333337</v>
      </c>
      <c r="F169" s="36">
        <v>167.06666666666669</v>
      </c>
      <c r="G169" s="36">
        <v>164.83333333333337</v>
      </c>
      <c r="H169" s="36">
        <v>173.33333333333337</v>
      </c>
      <c r="I169" s="36">
        <v>175.56666666666666</v>
      </c>
      <c r="J169" s="36">
        <v>177.58333333333337</v>
      </c>
      <c r="K169" s="31">
        <v>173.55</v>
      </c>
      <c r="L169" s="31">
        <v>169.3</v>
      </c>
      <c r="M169" s="31">
        <v>127.97989</v>
      </c>
      <c r="N169" s="1"/>
      <c r="O169" s="1"/>
    </row>
    <row r="170" spans="1:15" ht="12.75" customHeight="1">
      <c r="A170" s="33">
        <v>160</v>
      </c>
      <c r="B170" s="53" t="s">
        <v>385</v>
      </c>
      <c r="C170" s="31">
        <v>1078.9000000000001</v>
      </c>
      <c r="D170" s="36">
        <v>1083.2333333333333</v>
      </c>
      <c r="E170" s="36">
        <v>1071.6666666666667</v>
      </c>
      <c r="F170" s="36">
        <v>1064.4333333333334</v>
      </c>
      <c r="G170" s="36">
        <v>1052.8666666666668</v>
      </c>
      <c r="H170" s="36">
        <v>1090.4666666666667</v>
      </c>
      <c r="I170" s="36">
        <v>1102.0333333333333</v>
      </c>
      <c r="J170" s="36">
        <v>1109.2666666666667</v>
      </c>
      <c r="K170" s="31">
        <v>1094.8</v>
      </c>
      <c r="L170" s="31">
        <v>1076</v>
      </c>
      <c r="M170" s="31">
        <v>0.14082</v>
      </c>
      <c r="N170" s="1"/>
      <c r="O170" s="1"/>
    </row>
    <row r="171" spans="1:15" ht="12.75" customHeight="1">
      <c r="A171" s="33">
        <v>161</v>
      </c>
      <c r="B171" s="53" t="s">
        <v>115</v>
      </c>
      <c r="C171" s="31">
        <v>124.95</v>
      </c>
      <c r="D171" s="36">
        <v>124.83333333333333</v>
      </c>
      <c r="E171" s="36">
        <v>124.26666666666665</v>
      </c>
      <c r="F171" s="36">
        <v>123.58333333333333</v>
      </c>
      <c r="G171" s="36">
        <v>123.01666666666665</v>
      </c>
      <c r="H171" s="36">
        <v>125.51666666666665</v>
      </c>
      <c r="I171" s="36">
        <v>126.08333333333334</v>
      </c>
      <c r="J171" s="36">
        <v>126.76666666666665</v>
      </c>
      <c r="K171" s="31">
        <v>125.4</v>
      </c>
      <c r="L171" s="31">
        <v>124.15</v>
      </c>
      <c r="M171" s="31">
        <v>52.895510000000002</v>
      </c>
      <c r="N171" s="1"/>
      <c r="O171" s="1"/>
    </row>
    <row r="172" spans="1:15" ht="12.75" customHeight="1">
      <c r="A172" s="33">
        <v>162</v>
      </c>
      <c r="B172" s="53" t="s">
        <v>387</v>
      </c>
      <c r="C172" s="31">
        <v>2810.85</v>
      </c>
      <c r="D172" s="36">
        <v>2799.6666666666665</v>
      </c>
      <c r="E172" s="36">
        <v>2763.2833333333328</v>
      </c>
      <c r="F172" s="36">
        <v>2715.7166666666662</v>
      </c>
      <c r="G172" s="36">
        <v>2679.3333333333326</v>
      </c>
      <c r="H172" s="36">
        <v>2847.2333333333331</v>
      </c>
      <c r="I172" s="36">
        <v>2883.6166666666672</v>
      </c>
      <c r="J172" s="36">
        <v>2931.1833333333334</v>
      </c>
      <c r="K172" s="31">
        <v>2836.05</v>
      </c>
      <c r="L172" s="31">
        <v>2752.1</v>
      </c>
      <c r="M172" s="31">
        <v>0.17554</v>
      </c>
      <c r="N172" s="1"/>
      <c r="O172" s="1"/>
    </row>
    <row r="173" spans="1:15" ht="12.75" customHeight="1">
      <c r="A173" s="33">
        <v>163</v>
      </c>
      <c r="B173" s="53" t="s">
        <v>388</v>
      </c>
      <c r="C173" s="31">
        <v>3220</v>
      </c>
      <c r="D173" s="36">
        <v>3217.3166666666671</v>
      </c>
      <c r="E173" s="36">
        <v>3194.733333333334</v>
      </c>
      <c r="F173" s="36">
        <v>3169.4666666666672</v>
      </c>
      <c r="G173" s="36">
        <v>3146.8833333333341</v>
      </c>
      <c r="H173" s="36">
        <v>3242.5833333333339</v>
      </c>
      <c r="I173" s="36">
        <v>3265.166666666667</v>
      </c>
      <c r="J173" s="36">
        <v>3290.4333333333338</v>
      </c>
      <c r="K173" s="31">
        <v>3239.9</v>
      </c>
      <c r="L173" s="31">
        <v>3192.05</v>
      </c>
      <c r="M173" s="31">
        <v>0.11419</v>
      </c>
      <c r="N173" s="1"/>
      <c r="O173" s="1"/>
    </row>
    <row r="174" spans="1:15" ht="12.75" customHeight="1">
      <c r="A174" s="33">
        <v>164</v>
      </c>
      <c r="B174" s="53" t="s">
        <v>389</v>
      </c>
      <c r="C174" s="31">
        <v>265.95</v>
      </c>
      <c r="D174" s="36">
        <v>265.63333333333333</v>
      </c>
      <c r="E174" s="36">
        <v>259.46666666666664</v>
      </c>
      <c r="F174" s="36">
        <v>252.98333333333329</v>
      </c>
      <c r="G174" s="36">
        <v>246.81666666666661</v>
      </c>
      <c r="H174" s="36">
        <v>272.11666666666667</v>
      </c>
      <c r="I174" s="36">
        <v>278.28333333333342</v>
      </c>
      <c r="J174" s="36">
        <v>284.76666666666671</v>
      </c>
      <c r="K174" s="31">
        <v>271.8</v>
      </c>
      <c r="L174" s="31">
        <v>259.14999999999998</v>
      </c>
      <c r="M174" s="31">
        <v>21.354620000000001</v>
      </c>
      <c r="N174" s="1"/>
      <c r="O174" s="1"/>
    </row>
    <row r="175" spans="1:15" ht="12.75" customHeight="1">
      <c r="A175" s="33">
        <v>165</v>
      </c>
      <c r="B175" s="53" t="s">
        <v>277</v>
      </c>
      <c r="C175" s="31">
        <v>1653.3</v>
      </c>
      <c r="D175" s="36">
        <v>1656.4833333333336</v>
      </c>
      <c r="E175" s="36">
        <v>1631.9666666666672</v>
      </c>
      <c r="F175" s="36">
        <v>1610.6333333333337</v>
      </c>
      <c r="G175" s="36">
        <v>1586.1166666666672</v>
      </c>
      <c r="H175" s="36">
        <v>1677.8166666666671</v>
      </c>
      <c r="I175" s="36">
        <v>1702.3333333333335</v>
      </c>
      <c r="J175" s="36">
        <v>1723.666666666667</v>
      </c>
      <c r="K175" s="31">
        <v>1681</v>
      </c>
      <c r="L175" s="31">
        <v>1635.15</v>
      </c>
      <c r="M175" s="31">
        <v>6.0405300000000004</v>
      </c>
      <c r="N175" s="1"/>
      <c r="O175" s="1"/>
    </row>
    <row r="176" spans="1:15" ht="12.75" customHeight="1">
      <c r="A176" s="33">
        <v>166</v>
      </c>
      <c r="B176" s="53" t="s">
        <v>390</v>
      </c>
      <c r="C176" s="31">
        <v>1660.1</v>
      </c>
      <c r="D176" s="36">
        <v>1664.7166666666665</v>
      </c>
      <c r="E176" s="36">
        <v>1641.4333333333329</v>
      </c>
      <c r="F176" s="36">
        <v>1622.7666666666664</v>
      </c>
      <c r="G176" s="36">
        <v>1599.4833333333329</v>
      </c>
      <c r="H176" s="36">
        <v>1683.383333333333</v>
      </c>
      <c r="I176" s="36">
        <v>1706.6666666666663</v>
      </c>
      <c r="J176" s="36">
        <v>1725.333333333333</v>
      </c>
      <c r="K176" s="31">
        <v>1688</v>
      </c>
      <c r="L176" s="31">
        <v>1646.05</v>
      </c>
      <c r="M176" s="31">
        <v>2.17055</v>
      </c>
      <c r="N176" s="1"/>
      <c r="O176" s="1"/>
    </row>
    <row r="177" spans="1:15" ht="12.75" customHeight="1">
      <c r="A177" s="33">
        <v>167</v>
      </c>
      <c r="B177" s="53" t="s">
        <v>116</v>
      </c>
      <c r="C177" s="31">
        <v>777.6</v>
      </c>
      <c r="D177" s="36">
        <v>781.43333333333339</v>
      </c>
      <c r="E177" s="36">
        <v>769.41666666666674</v>
      </c>
      <c r="F177" s="36">
        <v>761.23333333333335</v>
      </c>
      <c r="G177" s="36">
        <v>749.2166666666667</v>
      </c>
      <c r="H177" s="36">
        <v>789.61666666666679</v>
      </c>
      <c r="I177" s="36">
        <v>801.63333333333344</v>
      </c>
      <c r="J177" s="36">
        <v>809.81666666666683</v>
      </c>
      <c r="K177" s="31">
        <v>793.45</v>
      </c>
      <c r="L177" s="31">
        <v>773.25</v>
      </c>
      <c r="M177" s="31">
        <v>9.1531800000000008</v>
      </c>
      <c r="N177" s="1"/>
      <c r="O177" s="1"/>
    </row>
    <row r="178" spans="1:15" ht="12.75" customHeight="1">
      <c r="A178" s="33">
        <v>168</v>
      </c>
      <c r="B178" s="53" t="s">
        <v>856</v>
      </c>
      <c r="C178" s="31">
        <v>894</v>
      </c>
      <c r="D178" s="36">
        <v>895.65</v>
      </c>
      <c r="E178" s="36">
        <v>888.34999999999991</v>
      </c>
      <c r="F178" s="36">
        <v>882.69999999999993</v>
      </c>
      <c r="G178" s="36">
        <v>875.39999999999986</v>
      </c>
      <c r="H178" s="36">
        <v>901.3</v>
      </c>
      <c r="I178" s="36">
        <v>908.59999999999991</v>
      </c>
      <c r="J178" s="36">
        <v>914.25</v>
      </c>
      <c r="K178" s="31">
        <v>902.95</v>
      </c>
      <c r="L178" s="31">
        <v>890</v>
      </c>
      <c r="M178" s="31">
        <v>1.0573600000000001</v>
      </c>
      <c r="N178" s="1"/>
      <c r="O178" s="1"/>
    </row>
    <row r="179" spans="1:15" ht="12.75" customHeight="1">
      <c r="A179" s="33">
        <v>169</v>
      </c>
      <c r="B179" s="53" t="s">
        <v>386</v>
      </c>
      <c r="C179" s="31">
        <v>1586.75</v>
      </c>
      <c r="D179" s="36">
        <v>1587.9333333333332</v>
      </c>
      <c r="E179" s="36">
        <v>1570.1666666666663</v>
      </c>
      <c r="F179" s="36">
        <v>1553.583333333333</v>
      </c>
      <c r="G179" s="36">
        <v>1535.8166666666662</v>
      </c>
      <c r="H179" s="36">
        <v>1604.5166666666664</v>
      </c>
      <c r="I179" s="36">
        <v>1622.2833333333333</v>
      </c>
      <c r="J179" s="36">
        <v>1638.8666666666666</v>
      </c>
      <c r="K179" s="31">
        <v>1605.7</v>
      </c>
      <c r="L179" s="31">
        <v>1571.35</v>
      </c>
      <c r="M179" s="31">
        <v>1.2979799999999999</v>
      </c>
      <c r="N179" s="1"/>
      <c r="O179" s="1"/>
    </row>
    <row r="180" spans="1:15" ht="12.75" customHeight="1">
      <c r="A180" s="33">
        <v>170</v>
      </c>
      <c r="B180" s="53" t="s">
        <v>118</v>
      </c>
      <c r="C180" s="31">
        <v>57.55</v>
      </c>
      <c r="D180" s="36">
        <v>57.65</v>
      </c>
      <c r="E180" s="36">
        <v>57.05</v>
      </c>
      <c r="F180" s="36">
        <v>56.55</v>
      </c>
      <c r="G180" s="36">
        <v>55.949999999999996</v>
      </c>
      <c r="H180" s="36">
        <v>58.15</v>
      </c>
      <c r="I180" s="36">
        <v>58.750000000000007</v>
      </c>
      <c r="J180" s="36">
        <v>59.25</v>
      </c>
      <c r="K180" s="31">
        <v>58.25</v>
      </c>
      <c r="L180" s="31">
        <v>57.15</v>
      </c>
      <c r="M180" s="31">
        <v>35.561169999999997</v>
      </c>
      <c r="N180" s="1"/>
      <c r="O180" s="1"/>
    </row>
    <row r="181" spans="1:15" ht="12.75" customHeight="1">
      <c r="A181" s="33">
        <v>171</v>
      </c>
      <c r="B181" s="53" t="s">
        <v>391</v>
      </c>
      <c r="C181" s="31">
        <v>1250.05</v>
      </c>
      <c r="D181" s="36">
        <v>1241.6833333333334</v>
      </c>
      <c r="E181" s="36">
        <v>1229.4166666666667</v>
      </c>
      <c r="F181" s="36">
        <v>1208.7833333333333</v>
      </c>
      <c r="G181" s="36">
        <v>1196.5166666666667</v>
      </c>
      <c r="H181" s="36">
        <v>1262.3166666666668</v>
      </c>
      <c r="I181" s="36">
        <v>1274.5833333333333</v>
      </c>
      <c r="J181" s="36">
        <v>1295.2166666666669</v>
      </c>
      <c r="K181" s="31">
        <v>1253.95</v>
      </c>
      <c r="L181" s="31">
        <v>1221.05</v>
      </c>
      <c r="M181" s="31">
        <v>0.19968</v>
      </c>
      <c r="N181" s="1"/>
      <c r="O181" s="1"/>
    </row>
    <row r="182" spans="1:15" ht="12.75" customHeight="1">
      <c r="A182" s="33">
        <v>172</v>
      </c>
      <c r="B182" s="53" t="s">
        <v>392</v>
      </c>
      <c r="C182" s="31">
        <v>2066.5500000000002</v>
      </c>
      <c r="D182" s="36">
        <v>2073.85</v>
      </c>
      <c r="E182" s="36">
        <v>2050.6999999999998</v>
      </c>
      <c r="F182" s="36">
        <v>2034.85</v>
      </c>
      <c r="G182" s="36">
        <v>2011.6999999999998</v>
      </c>
      <c r="H182" s="36">
        <v>2089.6999999999998</v>
      </c>
      <c r="I182" s="36">
        <v>2112.8500000000004</v>
      </c>
      <c r="J182" s="36">
        <v>2128.6999999999998</v>
      </c>
      <c r="K182" s="31">
        <v>2097</v>
      </c>
      <c r="L182" s="31">
        <v>2058</v>
      </c>
      <c r="M182" s="31">
        <v>0.27561999999999998</v>
      </c>
      <c r="N182" s="1"/>
      <c r="O182" s="1"/>
    </row>
    <row r="183" spans="1:15" ht="12.75" customHeight="1">
      <c r="A183" s="33">
        <v>173</v>
      </c>
      <c r="B183" s="53" t="s">
        <v>393</v>
      </c>
      <c r="C183" s="31">
        <v>489.4</v>
      </c>
      <c r="D183" s="36">
        <v>488.81666666666661</v>
      </c>
      <c r="E183" s="36">
        <v>484.43333333333322</v>
      </c>
      <c r="F183" s="36">
        <v>479.46666666666664</v>
      </c>
      <c r="G183" s="36">
        <v>475.08333333333326</v>
      </c>
      <c r="H183" s="36">
        <v>493.78333333333319</v>
      </c>
      <c r="I183" s="36">
        <v>498.16666666666663</v>
      </c>
      <c r="J183" s="36">
        <v>503.13333333333316</v>
      </c>
      <c r="K183" s="31">
        <v>493.2</v>
      </c>
      <c r="L183" s="31">
        <v>483.85</v>
      </c>
      <c r="M183" s="31">
        <v>1.42266</v>
      </c>
      <c r="N183" s="1"/>
      <c r="O183" s="1"/>
    </row>
    <row r="184" spans="1:15" ht="12.75" customHeight="1">
      <c r="A184" s="33">
        <v>174</v>
      </c>
      <c r="B184" s="53" t="s">
        <v>120</v>
      </c>
      <c r="C184" s="31">
        <v>1000.45</v>
      </c>
      <c r="D184" s="36">
        <v>999.4</v>
      </c>
      <c r="E184" s="36">
        <v>994.5</v>
      </c>
      <c r="F184" s="36">
        <v>988.55000000000007</v>
      </c>
      <c r="G184" s="36">
        <v>983.65000000000009</v>
      </c>
      <c r="H184" s="36">
        <v>1005.3499999999999</v>
      </c>
      <c r="I184" s="36">
        <v>1010.2499999999998</v>
      </c>
      <c r="J184" s="36">
        <v>1016.1999999999998</v>
      </c>
      <c r="K184" s="31">
        <v>1004.3</v>
      </c>
      <c r="L184" s="31">
        <v>993.45</v>
      </c>
      <c r="M184" s="31">
        <v>4.2719800000000001</v>
      </c>
      <c r="N184" s="1"/>
      <c r="O184" s="1"/>
    </row>
    <row r="185" spans="1:15" ht="12.75" customHeight="1">
      <c r="A185" s="33">
        <v>175</v>
      </c>
      <c r="B185" s="53" t="s">
        <v>394</v>
      </c>
      <c r="C185" s="31">
        <v>657.55</v>
      </c>
      <c r="D185" s="36">
        <v>661.68333333333328</v>
      </c>
      <c r="E185" s="36">
        <v>650.86666666666656</v>
      </c>
      <c r="F185" s="36">
        <v>644.18333333333328</v>
      </c>
      <c r="G185" s="36">
        <v>633.36666666666656</v>
      </c>
      <c r="H185" s="36">
        <v>668.36666666666656</v>
      </c>
      <c r="I185" s="36">
        <v>679.18333333333339</v>
      </c>
      <c r="J185" s="36">
        <v>685.86666666666656</v>
      </c>
      <c r="K185" s="31">
        <v>672.5</v>
      </c>
      <c r="L185" s="31">
        <v>655</v>
      </c>
      <c r="M185" s="31">
        <v>1.05674</v>
      </c>
      <c r="N185" s="1"/>
      <c r="O185" s="1"/>
    </row>
    <row r="186" spans="1:15" ht="12.75" customHeight="1">
      <c r="A186" s="33">
        <v>176</v>
      </c>
      <c r="B186" s="53" t="s">
        <v>121</v>
      </c>
      <c r="C186" s="31">
        <v>1890.85</v>
      </c>
      <c r="D186" s="36">
        <v>1888.4666666666665</v>
      </c>
      <c r="E186" s="36">
        <v>1862.383333333333</v>
      </c>
      <c r="F186" s="36">
        <v>1833.9166666666665</v>
      </c>
      <c r="G186" s="36">
        <v>1807.833333333333</v>
      </c>
      <c r="H186" s="36">
        <v>1916.9333333333329</v>
      </c>
      <c r="I186" s="36">
        <v>1943.0166666666664</v>
      </c>
      <c r="J186" s="36">
        <v>1971.4833333333329</v>
      </c>
      <c r="K186" s="31">
        <v>1914.55</v>
      </c>
      <c r="L186" s="31">
        <v>1860</v>
      </c>
      <c r="M186" s="31">
        <v>10.21898</v>
      </c>
      <c r="N186" s="1"/>
      <c r="O186" s="1"/>
    </row>
    <row r="187" spans="1:15" ht="12.75" customHeight="1">
      <c r="A187" s="33">
        <v>177</v>
      </c>
      <c r="B187" s="53" t="s">
        <v>122</v>
      </c>
      <c r="C187" s="31">
        <v>367.25</v>
      </c>
      <c r="D187" s="36">
        <v>367.4666666666667</v>
      </c>
      <c r="E187" s="36">
        <v>365.38333333333338</v>
      </c>
      <c r="F187" s="36">
        <v>363.51666666666671</v>
      </c>
      <c r="G187" s="36">
        <v>361.43333333333339</v>
      </c>
      <c r="H187" s="36">
        <v>369.33333333333337</v>
      </c>
      <c r="I187" s="36">
        <v>371.41666666666663</v>
      </c>
      <c r="J187" s="36">
        <v>373.28333333333336</v>
      </c>
      <c r="K187" s="31">
        <v>369.55</v>
      </c>
      <c r="L187" s="31">
        <v>365.6</v>
      </c>
      <c r="M187" s="31">
        <v>6.8703700000000003</v>
      </c>
      <c r="N187" s="1"/>
      <c r="O187" s="1"/>
    </row>
    <row r="188" spans="1:15" ht="12.75" customHeight="1">
      <c r="A188" s="33">
        <v>178</v>
      </c>
      <c r="B188" s="53" t="s">
        <v>395</v>
      </c>
      <c r="C188" s="31">
        <v>473.75</v>
      </c>
      <c r="D188" s="36">
        <v>476.75</v>
      </c>
      <c r="E188" s="36">
        <v>469.5</v>
      </c>
      <c r="F188" s="36">
        <v>465.25</v>
      </c>
      <c r="G188" s="36">
        <v>458</v>
      </c>
      <c r="H188" s="36">
        <v>481</v>
      </c>
      <c r="I188" s="36">
        <v>488.25</v>
      </c>
      <c r="J188" s="36">
        <v>492.5</v>
      </c>
      <c r="K188" s="31">
        <v>484</v>
      </c>
      <c r="L188" s="31">
        <v>472.5</v>
      </c>
      <c r="M188" s="31">
        <v>3.1782300000000001</v>
      </c>
      <c r="N188" s="1"/>
      <c r="O188" s="1"/>
    </row>
    <row r="189" spans="1:15" ht="12.75" customHeight="1">
      <c r="A189" s="33">
        <v>179</v>
      </c>
      <c r="B189" s="53" t="s">
        <v>123</v>
      </c>
      <c r="C189" s="31">
        <v>1977.45</v>
      </c>
      <c r="D189" s="36">
        <v>1978.1499999999999</v>
      </c>
      <c r="E189" s="36">
        <v>1968.2999999999997</v>
      </c>
      <c r="F189" s="36">
        <v>1959.1499999999999</v>
      </c>
      <c r="G189" s="36">
        <v>1949.2999999999997</v>
      </c>
      <c r="H189" s="36">
        <v>1987.2999999999997</v>
      </c>
      <c r="I189" s="36">
        <v>1997.1499999999996</v>
      </c>
      <c r="J189" s="36">
        <v>2006.2999999999997</v>
      </c>
      <c r="K189" s="31">
        <v>1988</v>
      </c>
      <c r="L189" s="31">
        <v>1969</v>
      </c>
      <c r="M189" s="31">
        <v>3.16716</v>
      </c>
      <c r="N189" s="1"/>
      <c r="O189" s="1"/>
    </row>
    <row r="190" spans="1:15" ht="12.75" customHeight="1">
      <c r="A190" s="33">
        <v>180</v>
      </c>
      <c r="B190" s="53" t="s">
        <v>396</v>
      </c>
      <c r="C190" s="31">
        <v>796.15</v>
      </c>
      <c r="D190" s="36">
        <v>789.7166666666667</v>
      </c>
      <c r="E190" s="36">
        <v>776.43333333333339</v>
      </c>
      <c r="F190" s="36">
        <v>756.7166666666667</v>
      </c>
      <c r="G190" s="36">
        <v>743.43333333333339</v>
      </c>
      <c r="H190" s="36">
        <v>809.43333333333339</v>
      </c>
      <c r="I190" s="36">
        <v>822.7166666666667</v>
      </c>
      <c r="J190" s="36">
        <v>842.43333333333339</v>
      </c>
      <c r="K190" s="31">
        <v>803</v>
      </c>
      <c r="L190" s="31">
        <v>770</v>
      </c>
      <c r="M190" s="31">
        <v>7.3617100000000004</v>
      </c>
      <c r="N190" s="1"/>
      <c r="O190" s="1"/>
    </row>
    <row r="191" spans="1:15" ht="12.75" customHeight="1">
      <c r="A191" s="33">
        <v>181</v>
      </c>
      <c r="B191" s="53" t="s">
        <v>397</v>
      </c>
      <c r="C191" s="31">
        <v>328.15</v>
      </c>
      <c r="D191" s="36">
        <v>329.5</v>
      </c>
      <c r="E191" s="36">
        <v>325.45</v>
      </c>
      <c r="F191" s="36">
        <v>322.75</v>
      </c>
      <c r="G191" s="36">
        <v>318.7</v>
      </c>
      <c r="H191" s="36">
        <v>332.2</v>
      </c>
      <c r="I191" s="36">
        <v>336.24999999999994</v>
      </c>
      <c r="J191" s="36">
        <v>338.95</v>
      </c>
      <c r="K191" s="31">
        <v>333.55</v>
      </c>
      <c r="L191" s="31">
        <v>326.8</v>
      </c>
      <c r="M191" s="31">
        <v>2.0278399999999999</v>
      </c>
      <c r="N191" s="1"/>
      <c r="O191" s="1"/>
    </row>
    <row r="192" spans="1:15" ht="12.75" customHeight="1">
      <c r="A192" s="33">
        <v>182</v>
      </c>
      <c r="B192" s="53" t="s">
        <v>398</v>
      </c>
      <c r="C192" s="31">
        <v>2123.75</v>
      </c>
      <c r="D192" s="36">
        <v>2120.6166666666668</v>
      </c>
      <c r="E192" s="36">
        <v>2105.4833333333336</v>
      </c>
      <c r="F192" s="36">
        <v>2087.2166666666667</v>
      </c>
      <c r="G192" s="36">
        <v>2072.0833333333335</v>
      </c>
      <c r="H192" s="36">
        <v>2138.8833333333337</v>
      </c>
      <c r="I192" s="36">
        <v>2154.0166666666669</v>
      </c>
      <c r="J192" s="36">
        <v>2172.2833333333338</v>
      </c>
      <c r="K192" s="31">
        <v>2135.75</v>
      </c>
      <c r="L192" s="31">
        <v>2102.35</v>
      </c>
      <c r="M192" s="31">
        <v>0.14283999999999999</v>
      </c>
      <c r="N192" s="1"/>
      <c r="O192" s="1"/>
    </row>
    <row r="193" spans="1:15" ht="12.75" customHeight="1">
      <c r="A193" s="33">
        <v>183</v>
      </c>
      <c r="B193" s="53" t="s">
        <v>399</v>
      </c>
      <c r="C193" s="31">
        <v>720.55</v>
      </c>
      <c r="D193" s="36">
        <v>720.18333333333339</v>
      </c>
      <c r="E193" s="36">
        <v>715.36666666666679</v>
      </c>
      <c r="F193" s="36">
        <v>710.18333333333339</v>
      </c>
      <c r="G193" s="36">
        <v>705.36666666666679</v>
      </c>
      <c r="H193" s="36">
        <v>725.36666666666679</v>
      </c>
      <c r="I193" s="36">
        <v>730.18333333333339</v>
      </c>
      <c r="J193" s="36">
        <v>735.36666666666679</v>
      </c>
      <c r="K193" s="31">
        <v>725</v>
      </c>
      <c r="L193" s="31">
        <v>715</v>
      </c>
      <c r="M193" s="31">
        <v>0.41436000000000001</v>
      </c>
      <c r="N193" s="1"/>
      <c r="O193" s="1"/>
    </row>
    <row r="194" spans="1:15" ht="12.75" customHeight="1">
      <c r="A194" s="33">
        <v>184</v>
      </c>
      <c r="B194" s="53" t="s">
        <v>400</v>
      </c>
      <c r="C194" s="31">
        <v>365.5</v>
      </c>
      <c r="D194" s="36">
        <v>368.33333333333331</v>
      </c>
      <c r="E194" s="36">
        <v>359.31666666666661</v>
      </c>
      <c r="F194" s="36">
        <v>353.13333333333327</v>
      </c>
      <c r="G194" s="36">
        <v>344.11666666666656</v>
      </c>
      <c r="H194" s="36">
        <v>374.51666666666665</v>
      </c>
      <c r="I194" s="36">
        <v>383.53333333333342</v>
      </c>
      <c r="J194" s="36">
        <v>389.7166666666667</v>
      </c>
      <c r="K194" s="31">
        <v>377.35</v>
      </c>
      <c r="L194" s="31">
        <v>362.15</v>
      </c>
      <c r="M194" s="31">
        <v>7.8382300000000003</v>
      </c>
      <c r="N194" s="1"/>
      <c r="O194" s="1"/>
    </row>
    <row r="195" spans="1:15" ht="12.75" customHeight="1">
      <c r="A195" s="33">
        <v>185</v>
      </c>
      <c r="B195" s="53" t="s">
        <v>401</v>
      </c>
      <c r="C195" s="31">
        <v>2782.05</v>
      </c>
      <c r="D195" s="36">
        <v>2777.2166666666667</v>
      </c>
      <c r="E195" s="36">
        <v>2754.4333333333334</v>
      </c>
      <c r="F195" s="36">
        <v>2726.8166666666666</v>
      </c>
      <c r="G195" s="36">
        <v>2704.0333333333333</v>
      </c>
      <c r="H195" s="36">
        <v>2804.8333333333335</v>
      </c>
      <c r="I195" s="36">
        <v>2827.6166666666672</v>
      </c>
      <c r="J195" s="36">
        <v>2855.2333333333336</v>
      </c>
      <c r="K195" s="31">
        <v>2800</v>
      </c>
      <c r="L195" s="31">
        <v>2749.6</v>
      </c>
      <c r="M195" s="31">
        <v>0.99443000000000004</v>
      </c>
      <c r="N195" s="1"/>
      <c r="O195" s="1"/>
    </row>
    <row r="196" spans="1:15" ht="12.75" customHeight="1">
      <c r="A196" s="33">
        <v>186</v>
      </c>
      <c r="B196" s="53" t="s">
        <v>124</v>
      </c>
      <c r="C196" s="31">
        <v>427.15</v>
      </c>
      <c r="D196" s="36">
        <v>426.95</v>
      </c>
      <c r="E196" s="36">
        <v>424.4</v>
      </c>
      <c r="F196" s="36">
        <v>421.65</v>
      </c>
      <c r="G196" s="36">
        <v>419.09999999999997</v>
      </c>
      <c r="H196" s="36">
        <v>429.7</v>
      </c>
      <c r="I196" s="36">
        <v>432.25000000000006</v>
      </c>
      <c r="J196" s="36">
        <v>435</v>
      </c>
      <c r="K196" s="31">
        <v>429.5</v>
      </c>
      <c r="L196" s="31">
        <v>424.2</v>
      </c>
      <c r="M196" s="31">
        <v>7.9118500000000003</v>
      </c>
      <c r="N196" s="1"/>
      <c r="O196" s="1"/>
    </row>
    <row r="197" spans="1:15" ht="12.75" customHeight="1">
      <c r="A197" s="33">
        <v>187</v>
      </c>
      <c r="B197" s="53" t="s">
        <v>119</v>
      </c>
      <c r="C197" s="31">
        <v>707.45</v>
      </c>
      <c r="D197" s="36">
        <v>707.55000000000007</v>
      </c>
      <c r="E197" s="36">
        <v>702.10000000000014</v>
      </c>
      <c r="F197" s="36">
        <v>696.75000000000011</v>
      </c>
      <c r="G197" s="36">
        <v>691.30000000000018</v>
      </c>
      <c r="H197" s="36">
        <v>712.90000000000009</v>
      </c>
      <c r="I197" s="36">
        <v>718.35000000000014</v>
      </c>
      <c r="J197" s="36">
        <v>723.7</v>
      </c>
      <c r="K197" s="31">
        <v>713</v>
      </c>
      <c r="L197" s="31">
        <v>702.2</v>
      </c>
      <c r="M197" s="31">
        <v>6.87235</v>
      </c>
      <c r="N197" s="1"/>
      <c r="O197" s="1"/>
    </row>
    <row r="198" spans="1:15" ht="12.75" customHeight="1">
      <c r="A198" s="33">
        <v>188</v>
      </c>
      <c r="B198" s="53" t="s">
        <v>402</v>
      </c>
      <c r="C198" s="31">
        <v>139.19999999999999</v>
      </c>
      <c r="D198" s="36">
        <v>139.25</v>
      </c>
      <c r="E198" s="36">
        <v>134.94999999999999</v>
      </c>
      <c r="F198" s="36">
        <v>130.69999999999999</v>
      </c>
      <c r="G198" s="36">
        <v>126.39999999999998</v>
      </c>
      <c r="H198" s="36">
        <v>143.5</v>
      </c>
      <c r="I198" s="36">
        <v>147.80000000000001</v>
      </c>
      <c r="J198" s="36">
        <v>152.05000000000001</v>
      </c>
      <c r="K198" s="31">
        <v>143.55000000000001</v>
      </c>
      <c r="L198" s="31">
        <v>135</v>
      </c>
      <c r="M198" s="31">
        <v>38.961550000000003</v>
      </c>
      <c r="N198" s="1"/>
      <c r="O198" s="1"/>
    </row>
    <row r="199" spans="1:15" ht="12.75" customHeight="1">
      <c r="A199" s="33">
        <v>189</v>
      </c>
      <c r="B199" s="53" t="s">
        <v>403</v>
      </c>
      <c r="C199" s="31">
        <v>181.3</v>
      </c>
      <c r="D199" s="36">
        <v>182.23333333333335</v>
      </c>
      <c r="E199" s="36">
        <v>180.06666666666669</v>
      </c>
      <c r="F199" s="36">
        <v>178.83333333333334</v>
      </c>
      <c r="G199" s="36">
        <v>176.66666666666669</v>
      </c>
      <c r="H199" s="36">
        <v>183.4666666666667</v>
      </c>
      <c r="I199" s="36">
        <v>185.63333333333333</v>
      </c>
      <c r="J199" s="36">
        <v>186.8666666666667</v>
      </c>
      <c r="K199" s="31">
        <v>184.4</v>
      </c>
      <c r="L199" s="31">
        <v>181</v>
      </c>
      <c r="M199" s="31">
        <v>16.743069999999999</v>
      </c>
      <c r="N199" s="1"/>
      <c r="O199" s="1"/>
    </row>
    <row r="200" spans="1:15" ht="12.75" customHeight="1">
      <c r="A200" s="33">
        <v>190</v>
      </c>
      <c r="B200" s="53" t="s">
        <v>278</v>
      </c>
      <c r="C200" s="31">
        <v>272.60000000000002</v>
      </c>
      <c r="D200" s="36">
        <v>274.03333333333336</v>
      </c>
      <c r="E200" s="36">
        <v>270.06666666666672</v>
      </c>
      <c r="F200" s="36">
        <v>267.53333333333336</v>
      </c>
      <c r="G200" s="36">
        <v>263.56666666666672</v>
      </c>
      <c r="H200" s="36">
        <v>276.56666666666672</v>
      </c>
      <c r="I200" s="36">
        <v>280.5333333333333</v>
      </c>
      <c r="J200" s="36">
        <v>283.06666666666672</v>
      </c>
      <c r="K200" s="31">
        <v>278</v>
      </c>
      <c r="L200" s="31">
        <v>271.5</v>
      </c>
      <c r="M200" s="31">
        <v>14.211309999999999</v>
      </c>
      <c r="N200" s="1"/>
      <c r="O200" s="1"/>
    </row>
    <row r="201" spans="1:15" ht="12.75" customHeight="1">
      <c r="A201" s="33">
        <v>191</v>
      </c>
      <c r="B201" s="53" t="s">
        <v>404</v>
      </c>
      <c r="C201" s="31">
        <v>1588.7</v>
      </c>
      <c r="D201" s="36">
        <v>1594</v>
      </c>
      <c r="E201" s="36">
        <v>1577.95</v>
      </c>
      <c r="F201" s="36">
        <v>1567.2</v>
      </c>
      <c r="G201" s="36">
        <v>1551.15</v>
      </c>
      <c r="H201" s="36">
        <v>1604.75</v>
      </c>
      <c r="I201" s="36">
        <v>1620.8000000000002</v>
      </c>
      <c r="J201" s="36">
        <v>1631.55</v>
      </c>
      <c r="K201" s="31">
        <v>1610.05</v>
      </c>
      <c r="L201" s="31">
        <v>1583.25</v>
      </c>
      <c r="M201" s="31">
        <v>0.83228000000000002</v>
      </c>
      <c r="N201" s="1"/>
      <c r="O201" s="1"/>
    </row>
    <row r="202" spans="1:15" ht="12.75" customHeight="1">
      <c r="A202" s="33">
        <v>192</v>
      </c>
      <c r="B202" s="53" t="s">
        <v>407</v>
      </c>
      <c r="C202" s="31">
        <v>844.15</v>
      </c>
      <c r="D202" s="36">
        <v>849.61666666666679</v>
      </c>
      <c r="E202" s="36">
        <v>835.73333333333358</v>
      </c>
      <c r="F202" s="36">
        <v>827.31666666666683</v>
      </c>
      <c r="G202" s="36">
        <v>813.43333333333362</v>
      </c>
      <c r="H202" s="36">
        <v>858.03333333333353</v>
      </c>
      <c r="I202" s="36">
        <v>871.91666666666674</v>
      </c>
      <c r="J202" s="36">
        <v>880.33333333333348</v>
      </c>
      <c r="K202" s="31">
        <v>863.5</v>
      </c>
      <c r="L202" s="31">
        <v>841.2</v>
      </c>
      <c r="M202" s="31">
        <v>2.8048700000000002</v>
      </c>
      <c r="N202" s="1"/>
      <c r="O202" s="1"/>
    </row>
    <row r="203" spans="1:15" ht="12.75" customHeight="1">
      <c r="A203" s="33">
        <v>193</v>
      </c>
      <c r="B203" s="53" t="s">
        <v>126</v>
      </c>
      <c r="C203" s="31">
        <v>1298.9000000000001</v>
      </c>
      <c r="D203" s="36">
        <v>1294.0666666666666</v>
      </c>
      <c r="E203" s="36">
        <v>1280.5833333333333</v>
      </c>
      <c r="F203" s="36">
        <v>1262.2666666666667</v>
      </c>
      <c r="G203" s="36">
        <v>1248.7833333333333</v>
      </c>
      <c r="H203" s="36">
        <v>1312.3833333333332</v>
      </c>
      <c r="I203" s="36">
        <v>1325.8666666666668</v>
      </c>
      <c r="J203" s="36">
        <v>1344.1833333333332</v>
      </c>
      <c r="K203" s="31">
        <v>1307.55</v>
      </c>
      <c r="L203" s="31">
        <v>1275.75</v>
      </c>
      <c r="M203" s="31">
        <v>9.1934400000000007</v>
      </c>
      <c r="N203" s="1"/>
      <c r="O203" s="1"/>
    </row>
    <row r="204" spans="1:15" ht="12.75" customHeight="1">
      <c r="A204" s="33">
        <v>194</v>
      </c>
      <c r="B204" s="53" t="s">
        <v>127</v>
      </c>
      <c r="C204" s="31">
        <v>1326.6</v>
      </c>
      <c r="D204" s="36">
        <v>1328.1333333333332</v>
      </c>
      <c r="E204" s="36">
        <v>1320.2666666666664</v>
      </c>
      <c r="F204" s="36">
        <v>1313.9333333333332</v>
      </c>
      <c r="G204" s="36">
        <v>1306.0666666666664</v>
      </c>
      <c r="H204" s="36">
        <v>1334.4666666666665</v>
      </c>
      <c r="I204" s="36">
        <v>1342.3333333333333</v>
      </c>
      <c r="J204" s="36">
        <v>1348.6666666666665</v>
      </c>
      <c r="K204" s="31">
        <v>1336</v>
      </c>
      <c r="L204" s="31">
        <v>1321.8</v>
      </c>
      <c r="M204" s="31">
        <v>15.14256</v>
      </c>
      <c r="N204" s="1"/>
      <c r="O204" s="1"/>
    </row>
    <row r="205" spans="1:15" ht="12.75" customHeight="1">
      <c r="A205" s="33">
        <v>195</v>
      </c>
      <c r="B205" s="53" t="s">
        <v>128</v>
      </c>
      <c r="C205" s="31">
        <v>2878.7</v>
      </c>
      <c r="D205" s="36">
        <v>2889.3666666666668</v>
      </c>
      <c r="E205" s="36">
        <v>2860.7333333333336</v>
      </c>
      <c r="F205" s="36">
        <v>2842.7666666666669</v>
      </c>
      <c r="G205" s="36">
        <v>2814.1333333333337</v>
      </c>
      <c r="H205" s="36">
        <v>2907.3333333333335</v>
      </c>
      <c r="I205" s="36">
        <v>2935.9666666666667</v>
      </c>
      <c r="J205" s="36">
        <v>2953.9333333333334</v>
      </c>
      <c r="K205" s="31">
        <v>2918</v>
      </c>
      <c r="L205" s="31">
        <v>2871.4</v>
      </c>
      <c r="M205" s="31">
        <v>4.4289199999999997</v>
      </c>
      <c r="N205" s="1"/>
      <c r="O205" s="1"/>
    </row>
    <row r="206" spans="1:15" ht="12.75" customHeight="1">
      <c r="A206" s="33">
        <v>196</v>
      </c>
      <c r="B206" s="53" t="s">
        <v>129</v>
      </c>
      <c r="C206" s="31">
        <v>1517.95</v>
      </c>
      <c r="D206" s="36">
        <v>1517.3499999999997</v>
      </c>
      <c r="E206" s="36">
        <v>1512.6999999999994</v>
      </c>
      <c r="F206" s="36">
        <v>1507.4499999999996</v>
      </c>
      <c r="G206" s="36">
        <v>1502.7999999999993</v>
      </c>
      <c r="H206" s="36">
        <v>1522.5999999999995</v>
      </c>
      <c r="I206" s="36">
        <v>1527.2499999999995</v>
      </c>
      <c r="J206" s="36">
        <v>1532.4999999999995</v>
      </c>
      <c r="K206" s="31">
        <v>1522</v>
      </c>
      <c r="L206" s="31">
        <v>1512.1</v>
      </c>
      <c r="M206" s="31">
        <v>124.79986</v>
      </c>
      <c r="N206" s="1"/>
      <c r="O206" s="1"/>
    </row>
    <row r="207" spans="1:15" ht="12.75" customHeight="1">
      <c r="A207" s="33">
        <v>197</v>
      </c>
      <c r="B207" s="53" t="s">
        <v>130</v>
      </c>
      <c r="C207" s="31">
        <v>667.9</v>
      </c>
      <c r="D207" s="36">
        <v>664.73333333333323</v>
      </c>
      <c r="E207" s="36">
        <v>657.41666666666652</v>
      </c>
      <c r="F207" s="36">
        <v>646.93333333333328</v>
      </c>
      <c r="G207" s="36">
        <v>639.61666666666656</v>
      </c>
      <c r="H207" s="36">
        <v>675.21666666666647</v>
      </c>
      <c r="I207" s="36">
        <v>682.5333333333333</v>
      </c>
      <c r="J207" s="36">
        <v>693.01666666666642</v>
      </c>
      <c r="K207" s="31">
        <v>672.05</v>
      </c>
      <c r="L207" s="31">
        <v>654.25</v>
      </c>
      <c r="M207" s="31">
        <v>50.77816</v>
      </c>
      <c r="N207" s="1"/>
      <c r="O207" s="1"/>
    </row>
    <row r="208" spans="1:15" ht="12.75" customHeight="1">
      <c r="A208" s="33">
        <v>198</v>
      </c>
      <c r="B208" s="53" t="s">
        <v>131</v>
      </c>
      <c r="C208" s="31">
        <v>3376.5</v>
      </c>
      <c r="D208" s="36">
        <v>3367.1833333333329</v>
      </c>
      <c r="E208" s="36">
        <v>3339.3666666666659</v>
      </c>
      <c r="F208" s="36">
        <v>3302.2333333333331</v>
      </c>
      <c r="G208" s="36">
        <v>3274.4166666666661</v>
      </c>
      <c r="H208" s="36">
        <v>3404.3166666666657</v>
      </c>
      <c r="I208" s="36">
        <v>3432.1333333333323</v>
      </c>
      <c r="J208" s="36">
        <v>3469.2666666666655</v>
      </c>
      <c r="K208" s="31">
        <v>3395</v>
      </c>
      <c r="L208" s="31">
        <v>3330.05</v>
      </c>
      <c r="M208" s="31">
        <v>7.4229399999999996</v>
      </c>
      <c r="N208" s="1"/>
      <c r="O208" s="1"/>
    </row>
    <row r="209" spans="1:15" ht="12.75" customHeight="1">
      <c r="A209" s="33">
        <v>199</v>
      </c>
      <c r="B209" s="53" t="s">
        <v>405</v>
      </c>
      <c r="C209" s="31">
        <v>67.599999999999994</v>
      </c>
      <c r="D209" s="36">
        <v>67.849999999999994</v>
      </c>
      <c r="E209" s="36">
        <v>67.099999999999994</v>
      </c>
      <c r="F209" s="36">
        <v>66.599999999999994</v>
      </c>
      <c r="G209" s="36">
        <v>65.849999999999994</v>
      </c>
      <c r="H209" s="36">
        <v>68.349999999999994</v>
      </c>
      <c r="I209" s="36">
        <v>69.099999999999994</v>
      </c>
      <c r="J209" s="36">
        <v>69.599999999999994</v>
      </c>
      <c r="K209" s="31">
        <v>68.599999999999994</v>
      </c>
      <c r="L209" s="31">
        <v>67.349999999999994</v>
      </c>
      <c r="M209" s="31">
        <v>33.120420000000003</v>
      </c>
      <c r="N209" s="1"/>
      <c r="O209" s="1"/>
    </row>
    <row r="210" spans="1:15" ht="12.75" customHeight="1">
      <c r="A210" s="33">
        <v>200</v>
      </c>
      <c r="B210" s="53" t="s">
        <v>409</v>
      </c>
      <c r="C210" s="31">
        <v>269.75</v>
      </c>
      <c r="D210" s="36">
        <v>270.96666666666664</v>
      </c>
      <c r="E210" s="36">
        <v>267.7833333333333</v>
      </c>
      <c r="F210" s="36">
        <v>265.81666666666666</v>
      </c>
      <c r="G210" s="36">
        <v>262.63333333333333</v>
      </c>
      <c r="H210" s="36">
        <v>272.93333333333328</v>
      </c>
      <c r="I210" s="36">
        <v>276.11666666666656</v>
      </c>
      <c r="J210" s="36">
        <v>278.08333333333326</v>
      </c>
      <c r="K210" s="31">
        <v>274.14999999999998</v>
      </c>
      <c r="L210" s="31">
        <v>269</v>
      </c>
      <c r="M210" s="31">
        <v>1.00173</v>
      </c>
      <c r="N210" s="1"/>
      <c r="O210" s="1"/>
    </row>
    <row r="211" spans="1:15" ht="12.75" customHeight="1">
      <c r="A211" s="33">
        <v>201</v>
      </c>
      <c r="B211" s="53" t="s">
        <v>133</v>
      </c>
      <c r="C211" s="31">
        <v>506.85</v>
      </c>
      <c r="D211" s="36">
        <v>506.56666666666661</v>
      </c>
      <c r="E211" s="36">
        <v>502.18333333333322</v>
      </c>
      <c r="F211" s="36">
        <v>497.51666666666659</v>
      </c>
      <c r="G211" s="36">
        <v>493.13333333333321</v>
      </c>
      <c r="H211" s="36">
        <v>511.23333333333323</v>
      </c>
      <c r="I211" s="36">
        <v>515.61666666666667</v>
      </c>
      <c r="J211" s="36">
        <v>520.2833333333333</v>
      </c>
      <c r="K211" s="31">
        <v>510.95</v>
      </c>
      <c r="L211" s="31">
        <v>501.9</v>
      </c>
      <c r="M211" s="31">
        <v>71.544759999999997</v>
      </c>
      <c r="N211" s="1"/>
      <c r="O211" s="1"/>
    </row>
    <row r="212" spans="1:15" ht="12.75" customHeight="1">
      <c r="A212" s="33">
        <v>202</v>
      </c>
      <c r="B212" s="53" t="s">
        <v>410</v>
      </c>
      <c r="C212" s="31">
        <v>948.15</v>
      </c>
      <c r="D212" s="36">
        <v>951.58333333333337</v>
      </c>
      <c r="E212" s="36">
        <v>939.16666666666674</v>
      </c>
      <c r="F212" s="36">
        <v>930.18333333333339</v>
      </c>
      <c r="G212" s="36">
        <v>917.76666666666677</v>
      </c>
      <c r="H212" s="36">
        <v>960.56666666666672</v>
      </c>
      <c r="I212" s="36">
        <v>972.98333333333346</v>
      </c>
      <c r="J212" s="36">
        <v>981.9666666666667</v>
      </c>
      <c r="K212" s="31">
        <v>964</v>
      </c>
      <c r="L212" s="31">
        <v>942.6</v>
      </c>
      <c r="M212" s="31">
        <v>9.6390000000000003E-2</v>
      </c>
      <c r="N212" s="1"/>
      <c r="O212" s="1"/>
    </row>
    <row r="213" spans="1:15" ht="12.75" customHeight="1">
      <c r="A213" s="33">
        <v>203</v>
      </c>
      <c r="B213" s="53" t="s">
        <v>125</v>
      </c>
      <c r="C213" s="31">
        <v>2144.3000000000002</v>
      </c>
      <c r="D213" s="36">
        <v>2147.0833333333335</v>
      </c>
      <c r="E213" s="36">
        <v>2132.2166666666672</v>
      </c>
      <c r="F213" s="36">
        <v>2120.1333333333337</v>
      </c>
      <c r="G213" s="36">
        <v>2105.2666666666673</v>
      </c>
      <c r="H213" s="36">
        <v>2159.166666666667</v>
      </c>
      <c r="I213" s="36">
        <v>2174.0333333333328</v>
      </c>
      <c r="J213" s="36">
        <v>2186.1166666666668</v>
      </c>
      <c r="K213" s="31">
        <v>2161.9499999999998</v>
      </c>
      <c r="L213" s="31">
        <v>2135</v>
      </c>
      <c r="M213" s="31">
        <v>8.3272499999999994</v>
      </c>
      <c r="N213" s="1"/>
      <c r="O213" s="1"/>
    </row>
    <row r="214" spans="1:15" ht="12.75" customHeight="1">
      <c r="A214" s="33">
        <v>204</v>
      </c>
      <c r="B214" s="53" t="s">
        <v>134</v>
      </c>
      <c r="C214" s="31">
        <v>158.6</v>
      </c>
      <c r="D214" s="36">
        <v>159.5</v>
      </c>
      <c r="E214" s="36">
        <v>157.1</v>
      </c>
      <c r="F214" s="36">
        <v>155.6</v>
      </c>
      <c r="G214" s="36">
        <v>153.19999999999999</v>
      </c>
      <c r="H214" s="36">
        <v>161</v>
      </c>
      <c r="I214" s="36">
        <v>163.39999999999998</v>
      </c>
      <c r="J214" s="36">
        <v>164.9</v>
      </c>
      <c r="K214" s="31">
        <v>161.9</v>
      </c>
      <c r="L214" s="31">
        <v>158</v>
      </c>
      <c r="M214" s="31">
        <v>59.364359999999998</v>
      </c>
      <c r="N214" s="1"/>
      <c r="O214" s="1"/>
    </row>
    <row r="215" spans="1:15" ht="12.75" customHeight="1">
      <c r="A215" s="33">
        <v>205</v>
      </c>
      <c r="B215" s="53" t="s">
        <v>135</v>
      </c>
      <c r="C215" s="31">
        <v>304.95</v>
      </c>
      <c r="D215" s="36">
        <v>304.98333333333335</v>
      </c>
      <c r="E215" s="36">
        <v>300.26666666666671</v>
      </c>
      <c r="F215" s="36">
        <v>295.58333333333337</v>
      </c>
      <c r="G215" s="36">
        <v>290.86666666666673</v>
      </c>
      <c r="H215" s="36">
        <v>309.66666666666669</v>
      </c>
      <c r="I215" s="36">
        <v>314.38333333333338</v>
      </c>
      <c r="J215" s="36">
        <v>319.06666666666666</v>
      </c>
      <c r="K215" s="31">
        <v>309.7</v>
      </c>
      <c r="L215" s="31">
        <v>300.3</v>
      </c>
      <c r="M215" s="31">
        <v>54.292929999999998</v>
      </c>
      <c r="N215" s="1"/>
      <c r="O215" s="1"/>
    </row>
    <row r="216" spans="1:15" ht="12.75" customHeight="1">
      <c r="A216" s="33">
        <v>206</v>
      </c>
      <c r="B216" s="53" t="s">
        <v>136</v>
      </c>
      <c r="C216" s="31">
        <v>2505.25</v>
      </c>
      <c r="D216" s="36">
        <v>2506.75</v>
      </c>
      <c r="E216" s="36">
        <v>2496.5</v>
      </c>
      <c r="F216" s="36">
        <v>2487.75</v>
      </c>
      <c r="G216" s="36">
        <v>2477.5</v>
      </c>
      <c r="H216" s="36">
        <v>2515.5</v>
      </c>
      <c r="I216" s="36">
        <v>2525.75</v>
      </c>
      <c r="J216" s="36">
        <v>2534.5</v>
      </c>
      <c r="K216" s="31">
        <v>2517</v>
      </c>
      <c r="L216" s="31">
        <v>2498</v>
      </c>
      <c r="M216" s="31">
        <v>10.888059999999999</v>
      </c>
      <c r="N216" s="1"/>
      <c r="O216" s="1"/>
    </row>
    <row r="217" spans="1:15" ht="12.75" customHeight="1">
      <c r="A217" s="33">
        <v>207</v>
      </c>
      <c r="B217" s="53" t="s">
        <v>279</v>
      </c>
      <c r="C217" s="31">
        <v>303.85000000000002</v>
      </c>
      <c r="D217" s="36">
        <v>304.81666666666666</v>
      </c>
      <c r="E217" s="36">
        <v>302.33333333333331</v>
      </c>
      <c r="F217" s="36">
        <v>300.81666666666666</v>
      </c>
      <c r="G217" s="36">
        <v>298.33333333333331</v>
      </c>
      <c r="H217" s="36">
        <v>306.33333333333331</v>
      </c>
      <c r="I217" s="36">
        <v>308.81666666666666</v>
      </c>
      <c r="J217" s="36">
        <v>310.33333333333331</v>
      </c>
      <c r="K217" s="31">
        <v>307.3</v>
      </c>
      <c r="L217" s="31">
        <v>303.3</v>
      </c>
      <c r="M217" s="31">
        <v>1.42123</v>
      </c>
      <c r="N217" s="1"/>
      <c r="O217" s="1"/>
    </row>
    <row r="218" spans="1:15" ht="12.75" customHeight="1">
      <c r="A218" s="33">
        <v>208</v>
      </c>
      <c r="B218" s="53" t="s">
        <v>411</v>
      </c>
      <c r="C218" s="31">
        <v>4624.2</v>
      </c>
      <c r="D218" s="36">
        <v>4658.0666666666666</v>
      </c>
      <c r="E218" s="36">
        <v>4566.1333333333332</v>
      </c>
      <c r="F218" s="36">
        <v>4508.0666666666666</v>
      </c>
      <c r="G218" s="36">
        <v>4416.1333333333332</v>
      </c>
      <c r="H218" s="36">
        <v>4716.1333333333332</v>
      </c>
      <c r="I218" s="36">
        <v>4808.0666666666657</v>
      </c>
      <c r="J218" s="36">
        <v>4866.1333333333332</v>
      </c>
      <c r="K218" s="31">
        <v>4750</v>
      </c>
      <c r="L218" s="31">
        <v>4600</v>
      </c>
      <c r="M218" s="31">
        <v>0.47327999999999998</v>
      </c>
      <c r="N218" s="1"/>
      <c r="O218" s="1"/>
    </row>
    <row r="219" spans="1:15" ht="12.75" customHeight="1">
      <c r="A219" s="33">
        <v>209</v>
      </c>
      <c r="B219" s="53" t="s">
        <v>406</v>
      </c>
      <c r="C219" s="31">
        <v>519.15</v>
      </c>
      <c r="D219" s="36">
        <v>520.13333333333333</v>
      </c>
      <c r="E219" s="36">
        <v>515.06666666666661</v>
      </c>
      <c r="F219" s="36">
        <v>510.98333333333323</v>
      </c>
      <c r="G219" s="36">
        <v>505.91666666666652</v>
      </c>
      <c r="H219" s="36">
        <v>524.2166666666667</v>
      </c>
      <c r="I219" s="36">
        <v>529.28333333333353</v>
      </c>
      <c r="J219" s="36">
        <v>533.36666666666679</v>
      </c>
      <c r="K219" s="31">
        <v>525.20000000000005</v>
      </c>
      <c r="L219" s="31">
        <v>516.04999999999995</v>
      </c>
      <c r="M219" s="31">
        <v>0.27571000000000001</v>
      </c>
      <c r="N219" s="1"/>
      <c r="O219" s="1"/>
    </row>
    <row r="220" spans="1:15" ht="12.75" customHeight="1">
      <c r="A220" s="33">
        <v>210</v>
      </c>
      <c r="B220" s="53" t="s">
        <v>412</v>
      </c>
      <c r="C220" s="31">
        <v>939.9</v>
      </c>
      <c r="D220" s="36">
        <v>943.68333333333339</v>
      </c>
      <c r="E220" s="36">
        <v>931.21666666666681</v>
      </c>
      <c r="F220" s="36">
        <v>922.53333333333342</v>
      </c>
      <c r="G220" s="36">
        <v>910.06666666666683</v>
      </c>
      <c r="H220" s="36">
        <v>952.36666666666679</v>
      </c>
      <c r="I220" s="36">
        <v>964.83333333333348</v>
      </c>
      <c r="J220" s="36">
        <v>973.51666666666677</v>
      </c>
      <c r="K220" s="31">
        <v>956.15</v>
      </c>
      <c r="L220" s="31">
        <v>935</v>
      </c>
      <c r="M220" s="31">
        <v>0.41760000000000003</v>
      </c>
      <c r="N220" s="1"/>
      <c r="O220" s="1"/>
    </row>
    <row r="221" spans="1:15" ht="12.75" customHeight="1">
      <c r="A221" s="33">
        <v>211</v>
      </c>
      <c r="B221" s="53" t="s">
        <v>280</v>
      </c>
      <c r="C221" s="31">
        <v>36877.9</v>
      </c>
      <c r="D221" s="36">
        <v>36956.65</v>
      </c>
      <c r="E221" s="36">
        <v>36633.75</v>
      </c>
      <c r="F221" s="36">
        <v>36389.599999999999</v>
      </c>
      <c r="G221" s="36">
        <v>36066.699999999997</v>
      </c>
      <c r="H221" s="36">
        <v>37200.800000000003</v>
      </c>
      <c r="I221" s="36">
        <v>37523.700000000012</v>
      </c>
      <c r="J221" s="36">
        <v>37767.850000000006</v>
      </c>
      <c r="K221" s="31">
        <v>37279.550000000003</v>
      </c>
      <c r="L221" s="31">
        <v>36712.5</v>
      </c>
      <c r="M221" s="31">
        <v>5.2040000000000003E-2</v>
      </c>
      <c r="N221" s="1"/>
      <c r="O221" s="1"/>
    </row>
    <row r="222" spans="1:15" ht="12.75" customHeight="1">
      <c r="A222" s="33">
        <v>212</v>
      </c>
      <c r="B222" s="53" t="s">
        <v>413</v>
      </c>
      <c r="C222" s="31">
        <v>83.45</v>
      </c>
      <c r="D222" s="36">
        <v>83</v>
      </c>
      <c r="E222" s="36">
        <v>81.8</v>
      </c>
      <c r="F222" s="36">
        <v>80.149999999999991</v>
      </c>
      <c r="G222" s="36">
        <v>78.949999999999989</v>
      </c>
      <c r="H222" s="36">
        <v>84.65</v>
      </c>
      <c r="I222" s="36">
        <v>85.85</v>
      </c>
      <c r="J222" s="36">
        <v>87.500000000000014</v>
      </c>
      <c r="K222" s="31">
        <v>84.2</v>
      </c>
      <c r="L222" s="31">
        <v>81.349999999999994</v>
      </c>
      <c r="M222" s="31">
        <v>125.65069</v>
      </c>
      <c r="N222" s="1"/>
      <c r="O222" s="1"/>
    </row>
    <row r="223" spans="1:15" ht="12.75" customHeight="1">
      <c r="A223" s="33">
        <v>213</v>
      </c>
      <c r="B223" s="53" t="s">
        <v>138</v>
      </c>
      <c r="C223" s="31">
        <v>926.1</v>
      </c>
      <c r="D223" s="36">
        <v>925.38333333333333</v>
      </c>
      <c r="E223" s="36">
        <v>922.7166666666667</v>
      </c>
      <c r="F223" s="36">
        <v>919.33333333333337</v>
      </c>
      <c r="G223" s="36">
        <v>916.66666666666674</v>
      </c>
      <c r="H223" s="36">
        <v>928.76666666666665</v>
      </c>
      <c r="I223" s="36">
        <v>931.43333333333339</v>
      </c>
      <c r="J223" s="36">
        <v>934.81666666666661</v>
      </c>
      <c r="K223" s="31">
        <v>928.05</v>
      </c>
      <c r="L223" s="31">
        <v>922</v>
      </c>
      <c r="M223" s="31">
        <v>89.895719999999997</v>
      </c>
      <c r="N223" s="1"/>
      <c r="O223" s="1"/>
    </row>
    <row r="224" spans="1:15" ht="12.75" customHeight="1">
      <c r="A224" s="33">
        <v>214</v>
      </c>
      <c r="B224" s="53" t="s">
        <v>139</v>
      </c>
      <c r="C224" s="31">
        <v>1464.75</v>
      </c>
      <c r="D224" s="36">
        <v>1466.0666666666666</v>
      </c>
      <c r="E224" s="36">
        <v>1447.1333333333332</v>
      </c>
      <c r="F224" s="36">
        <v>1429.5166666666667</v>
      </c>
      <c r="G224" s="36">
        <v>1410.5833333333333</v>
      </c>
      <c r="H224" s="36">
        <v>1483.6833333333332</v>
      </c>
      <c r="I224" s="36">
        <v>1502.6166666666666</v>
      </c>
      <c r="J224" s="36">
        <v>1520.2333333333331</v>
      </c>
      <c r="K224" s="31">
        <v>1485</v>
      </c>
      <c r="L224" s="31">
        <v>1448.45</v>
      </c>
      <c r="M224" s="31">
        <v>7.5734899999999996</v>
      </c>
      <c r="N224" s="1"/>
      <c r="O224" s="1"/>
    </row>
    <row r="225" spans="1:15" ht="12.75" customHeight="1">
      <c r="A225" s="33">
        <v>215</v>
      </c>
      <c r="B225" s="53" t="s">
        <v>140</v>
      </c>
      <c r="C225" s="31">
        <v>555.75</v>
      </c>
      <c r="D225" s="36">
        <v>555.18333333333328</v>
      </c>
      <c r="E225" s="36">
        <v>548.01666666666654</v>
      </c>
      <c r="F225" s="36">
        <v>540.2833333333333</v>
      </c>
      <c r="G225" s="36">
        <v>533.11666666666656</v>
      </c>
      <c r="H225" s="36">
        <v>562.91666666666652</v>
      </c>
      <c r="I225" s="36">
        <v>570.08333333333326</v>
      </c>
      <c r="J225" s="36">
        <v>577.81666666666649</v>
      </c>
      <c r="K225" s="31">
        <v>562.35</v>
      </c>
      <c r="L225" s="31">
        <v>547.45000000000005</v>
      </c>
      <c r="M225" s="31">
        <v>25.45683</v>
      </c>
      <c r="N225" s="1"/>
      <c r="O225" s="1"/>
    </row>
    <row r="226" spans="1:15" ht="12.75" customHeight="1">
      <c r="A226" s="33">
        <v>216</v>
      </c>
      <c r="B226" s="53" t="s">
        <v>281</v>
      </c>
      <c r="C226" s="31">
        <v>682.6</v>
      </c>
      <c r="D226" s="36">
        <v>683</v>
      </c>
      <c r="E226" s="36">
        <v>675.2</v>
      </c>
      <c r="F226" s="36">
        <v>667.80000000000007</v>
      </c>
      <c r="G226" s="36">
        <v>660.00000000000011</v>
      </c>
      <c r="H226" s="36">
        <v>690.4</v>
      </c>
      <c r="I226" s="36">
        <v>698.19999999999993</v>
      </c>
      <c r="J226" s="36">
        <v>705.59999999999991</v>
      </c>
      <c r="K226" s="31">
        <v>690.8</v>
      </c>
      <c r="L226" s="31">
        <v>675.6</v>
      </c>
      <c r="M226" s="31">
        <v>2.5410699999999999</v>
      </c>
      <c r="N226" s="1"/>
      <c r="O226" s="1"/>
    </row>
    <row r="227" spans="1:15" ht="12.75" customHeight="1">
      <c r="A227" s="33">
        <v>217</v>
      </c>
      <c r="B227" s="53" t="s">
        <v>414</v>
      </c>
      <c r="C227" s="31">
        <v>62.3</v>
      </c>
      <c r="D227" s="36">
        <v>62.166666666666664</v>
      </c>
      <c r="E227" s="36">
        <v>61.783333333333331</v>
      </c>
      <c r="F227" s="36">
        <v>61.266666666666666</v>
      </c>
      <c r="G227" s="36">
        <v>60.883333333333333</v>
      </c>
      <c r="H227" s="36">
        <v>62.68333333333333</v>
      </c>
      <c r="I227" s="36">
        <v>63.06666666666667</v>
      </c>
      <c r="J227" s="36">
        <v>63.583333333333329</v>
      </c>
      <c r="K227" s="31">
        <v>62.55</v>
      </c>
      <c r="L227" s="31">
        <v>61.65</v>
      </c>
      <c r="M227" s="31">
        <v>39.404620000000001</v>
      </c>
      <c r="N227" s="1"/>
      <c r="O227" s="1"/>
    </row>
    <row r="228" spans="1:15" ht="12.75" customHeight="1">
      <c r="A228" s="33">
        <v>218</v>
      </c>
      <c r="B228" s="53" t="s">
        <v>143</v>
      </c>
      <c r="C228" s="31">
        <v>84.6</v>
      </c>
      <c r="D228" s="36">
        <v>84.7</v>
      </c>
      <c r="E228" s="36">
        <v>84.300000000000011</v>
      </c>
      <c r="F228" s="36">
        <v>84.000000000000014</v>
      </c>
      <c r="G228" s="36">
        <v>83.600000000000023</v>
      </c>
      <c r="H228" s="36">
        <v>85</v>
      </c>
      <c r="I228" s="36">
        <v>85.4</v>
      </c>
      <c r="J228" s="36">
        <v>85.699999999999989</v>
      </c>
      <c r="K228" s="31">
        <v>85.1</v>
      </c>
      <c r="L228" s="31">
        <v>84.4</v>
      </c>
      <c r="M228" s="31">
        <v>137.20052000000001</v>
      </c>
      <c r="N228" s="1"/>
      <c r="O228" s="1"/>
    </row>
    <row r="229" spans="1:15" ht="12.75" customHeight="1">
      <c r="A229" s="33">
        <v>219</v>
      </c>
      <c r="B229" s="53" t="s">
        <v>142</v>
      </c>
      <c r="C229" s="31">
        <v>118.2</v>
      </c>
      <c r="D229" s="36">
        <v>118.14999999999999</v>
      </c>
      <c r="E229" s="36">
        <v>117.59999999999998</v>
      </c>
      <c r="F229" s="36">
        <v>116.99999999999999</v>
      </c>
      <c r="G229" s="36">
        <v>116.44999999999997</v>
      </c>
      <c r="H229" s="36">
        <v>118.74999999999999</v>
      </c>
      <c r="I229" s="36">
        <v>119.3</v>
      </c>
      <c r="J229" s="36">
        <v>119.89999999999999</v>
      </c>
      <c r="K229" s="31">
        <v>118.7</v>
      </c>
      <c r="L229" s="31">
        <v>117.55</v>
      </c>
      <c r="M229" s="31">
        <v>26.786470000000001</v>
      </c>
      <c r="N229" s="1"/>
      <c r="O229" s="1"/>
    </row>
    <row r="230" spans="1:15" ht="12.75" customHeight="1">
      <c r="A230" s="33">
        <v>220</v>
      </c>
      <c r="B230" s="53" t="s">
        <v>415</v>
      </c>
      <c r="C230" s="31">
        <v>1020.35</v>
      </c>
      <c r="D230" s="36">
        <v>1029.7833333333333</v>
      </c>
      <c r="E230" s="36">
        <v>1010.5666666666666</v>
      </c>
      <c r="F230" s="36">
        <v>1000.7833333333333</v>
      </c>
      <c r="G230" s="36">
        <v>981.56666666666661</v>
      </c>
      <c r="H230" s="36">
        <v>1039.5666666666666</v>
      </c>
      <c r="I230" s="36">
        <v>1058.7833333333333</v>
      </c>
      <c r="J230" s="36">
        <v>1068.5666666666666</v>
      </c>
      <c r="K230" s="31">
        <v>1049</v>
      </c>
      <c r="L230" s="31">
        <v>1020</v>
      </c>
      <c r="M230" s="31">
        <v>1.15222</v>
      </c>
      <c r="N230" s="1"/>
      <c r="O230" s="1"/>
    </row>
    <row r="231" spans="1:15" ht="12.75" customHeight="1">
      <c r="A231" s="33">
        <v>221</v>
      </c>
      <c r="B231" s="53" t="s">
        <v>416</v>
      </c>
      <c r="C231" s="31">
        <v>597.85</v>
      </c>
      <c r="D231" s="36">
        <v>603.65</v>
      </c>
      <c r="E231" s="36">
        <v>588.5</v>
      </c>
      <c r="F231" s="36">
        <v>579.15</v>
      </c>
      <c r="G231" s="36">
        <v>564</v>
      </c>
      <c r="H231" s="36">
        <v>613</v>
      </c>
      <c r="I231" s="36">
        <v>628.14999999999986</v>
      </c>
      <c r="J231" s="36">
        <v>637.5</v>
      </c>
      <c r="K231" s="31">
        <v>618.79999999999995</v>
      </c>
      <c r="L231" s="31">
        <v>594.29999999999995</v>
      </c>
      <c r="M231" s="31">
        <v>5.7444600000000001</v>
      </c>
      <c r="N231" s="1"/>
      <c r="O231" s="1"/>
    </row>
    <row r="232" spans="1:15" ht="12.75" customHeight="1">
      <c r="A232" s="33">
        <v>222</v>
      </c>
      <c r="B232" s="53" t="s">
        <v>147</v>
      </c>
      <c r="C232" s="31">
        <v>218.85</v>
      </c>
      <c r="D232" s="36">
        <v>218.93333333333331</v>
      </c>
      <c r="E232" s="36">
        <v>217.46666666666661</v>
      </c>
      <c r="F232" s="36">
        <v>216.08333333333331</v>
      </c>
      <c r="G232" s="36">
        <v>214.61666666666662</v>
      </c>
      <c r="H232" s="36">
        <v>220.31666666666661</v>
      </c>
      <c r="I232" s="36">
        <v>221.7833333333333</v>
      </c>
      <c r="J232" s="36">
        <v>223.1666666666666</v>
      </c>
      <c r="K232" s="31">
        <v>220.4</v>
      </c>
      <c r="L232" s="31">
        <v>217.55</v>
      </c>
      <c r="M232" s="31">
        <v>10.66324</v>
      </c>
      <c r="N232" s="1"/>
      <c r="O232" s="1"/>
    </row>
    <row r="233" spans="1:15" ht="12.75" customHeight="1">
      <c r="A233" s="33">
        <v>223</v>
      </c>
      <c r="B233" s="53" t="s">
        <v>137</v>
      </c>
      <c r="C233" s="31">
        <v>186.75</v>
      </c>
      <c r="D233" s="36">
        <v>187.73333333333335</v>
      </c>
      <c r="E233" s="36">
        <v>185.01666666666671</v>
      </c>
      <c r="F233" s="36">
        <v>183.28333333333336</v>
      </c>
      <c r="G233" s="36">
        <v>180.56666666666672</v>
      </c>
      <c r="H233" s="36">
        <v>189.4666666666667</v>
      </c>
      <c r="I233" s="36">
        <v>192.18333333333334</v>
      </c>
      <c r="J233" s="36">
        <v>193.91666666666669</v>
      </c>
      <c r="K233" s="31">
        <v>190.45</v>
      </c>
      <c r="L233" s="31">
        <v>186</v>
      </c>
      <c r="M233" s="31">
        <v>57.402079999999998</v>
      </c>
      <c r="N233" s="1"/>
      <c r="O233" s="1"/>
    </row>
    <row r="234" spans="1:15" ht="12.75" customHeight="1">
      <c r="A234" s="33">
        <v>224</v>
      </c>
      <c r="B234" s="53" t="s">
        <v>419</v>
      </c>
      <c r="C234" s="31">
        <v>81.05</v>
      </c>
      <c r="D234" s="36">
        <v>81.100000000000009</v>
      </c>
      <c r="E234" s="36">
        <v>79.950000000000017</v>
      </c>
      <c r="F234" s="36">
        <v>78.850000000000009</v>
      </c>
      <c r="G234" s="36">
        <v>77.700000000000017</v>
      </c>
      <c r="H234" s="36">
        <v>82.200000000000017</v>
      </c>
      <c r="I234" s="36">
        <v>83.350000000000023</v>
      </c>
      <c r="J234" s="36">
        <v>84.450000000000017</v>
      </c>
      <c r="K234" s="31">
        <v>82.25</v>
      </c>
      <c r="L234" s="31">
        <v>80</v>
      </c>
      <c r="M234" s="31">
        <v>72.145830000000004</v>
      </c>
      <c r="N234" s="1"/>
      <c r="O234" s="1"/>
    </row>
    <row r="235" spans="1:15" ht="12.75" customHeight="1">
      <c r="A235" s="33">
        <v>225</v>
      </c>
      <c r="B235" s="53" t="s">
        <v>148</v>
      </c>
      <c r="C235" s="31">
        <v>2593.35</v>
      </c>
      <c r="D235" s="36">
        <v>2608.8666666666668</v>
      </c>
      <c r="E235" s="36">
        <v>2571.3833333333337</v>
      </c>
      <c r="F235" s="36">
        <v>2549.416666666667</v>
      </c>
      <c r="G235" s="36">
        <v>2511.9333333333338</v>
      </c>
      <c r="H235" s="36">
        <v>2630.8333333333335</v>
      </c>
      <c r="I235" s="36">
        <v>2668.3166666666671</v>
      </c>
      <c r="J235" s="36">
        <v>2690.2833333333333</v>
      </c>
      <c r="K235" s="31">
        <v>2646.35</v>
      </c>
      <c r="L235" s="31">
        <v>2586.9</v>
      </c>
      <c r="M235" s="31">
        <v>2.1773500000000001</v>
      </c>
      <c r="N235" s="1"/>
      <c r="O235" s="1"/>
    </row>
    <row r="236" spans="1:15" ht="12.75" customHeight="1">
      <c r="A236" s="33">
        <v>226</v>
      </c>
      <c r="B236" s="53" t="s">
        <v>282</v>
      </c>
      <c r="C236" s="31">
        <v>420.85</v>
      </c>
      <c r="D236" s="36">
        <v>423.5333333333333</v>
      </c>
      <c r="E236" s="36">
        <v>417.31666666666661</v>
      </c>
      <c r="F236" s="36">
        <v>413.7833333333333</v>
      </c>
      <c r="G236" s="36">
        <v>407.56666666666661</v>
      </c>
      <c r="H236" s="36">
        <v>427.06666666666661</v>
      </c>
      <c r="I236" s="36">
        <v>433.2833333333333</v>
      </c>
      <c r="J236" s="36">
        <v>436.81666666666661</v>
      </c>
      <c r="K236" s="31">
        <v>429.75</v>
      </c>
      <c r="L236" s="31">
        <v>420</v>
      </c>
      <c r="M236" s="31">
        <v>5.1649700000000003</v>
      </c>
      <c r="N236" s="1"/>
      <c r="O236" s="1"/>
    </row>
    <row r="237" spans="1:15" ht="12.75" customHeight="1">
      <c r="A237" s="33">
        <v>227</v>
      </c>
      <c r="B237" s="53" t="s">
        <v>144</v>
      </c>
      <c r="C237" s="31">
        <v>141.85</v>
      </c>
      <c r="D237" s="36">
        <v>140.46666666666667</v>
      </c>
      <c r="E237" s="36">
        <v>137.93333333333334</v>
      </c>
      <c r="F237" s="36">
        <v>134.01666666666668</v>
      </c>
      <c r="G237" s="36">
        <v>131.48333333333335</v>
      </c>
      <c r="H237" s="36">
        <v>144.38333333333333</v>
      </c>
      <c r="I237" s="36">
        <v>146.91666666666669</v>
      </c>
      <c r="J237" s="36">
        <v>150.83333333333331</v>
      </c>
      <c r="K237" s="31">
        <v>143</v>
      </c>
      <c r="L237" s="31">
        <v>136.55000000000001</v>
      </c>
      <c r="M237" s="31">
        <v>180.45021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420.8</v>
      </c>
      <c r="D238" s="36">
        <v>420.16666666666669</v>
      </c>
      <c r="E238" s="36">
        <v>418.53333333333336</v>
      </c>
      <c r="F238" s="36">
        <v>416.26666666666665</v>
      </c>
      <c r="G238" s="36">
        <v>414.63333333333333</v>
      </c>
      <c r="H238" s="36">
        <v>422.43333333333339</v>
      </c>
      <c r="I238" s="36">
        <v>424.06666666666672</v>
      </c>
      <c r="J238" s="36">
        <v>426.33333333333343</v>
      </c>
      <c r="K238" s="31">
        <v>421.8</v>
      </c>
      <c r="L238" s="31">
        <v>417.9</v>
      </c>
      <c r="M238" s="31">
        <v>20.86054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101.05</v>
      </c>
      <c r="D239" s="36">
        <v>101.7</v>
      </c>
      <c r="E239" s="36">
        <v>100.2</v>
      </c>
      <c r="F239" s="36">
        <v>99.35</v>
      </c>
      <c r="G239" s="36">
        <v>97.85</v>
      </c>
      <c r="H239" s="36">
        <v>102.55000000000001</v>
      </c>
      <c r="I239" s="36">
        <v>104.05000000000001</v>
      </c>
      <c r="J239" s="36">
        <v>104.90000000000002</v>
      </c>
      <c r="K239" s="31">
        <v>103.2</v>
      </c>
      <c r="L239" s="31">
        <v>100.85</v>
      </c>
      <c r="M239" s="31">
        <v>204.29383000000001</v>
      </c>
      <c r="N239" s="1"/>
      <c r="O239" s="1"/>
    </row>
    <row r="240" spans="1:15" ht="12.75" customHeight="1">
      <c r="A240" s="33">
        <v>230</v>
      </c>
      <c r="B240" s="53" t="s">
        <v>420</v>
      </c>
      <c r="C240" s="31">
        <v>39.9</v>
      </c>
      <c r="D240" s="36">
        <v>39.999999999999993</v>
      </c>
      <c r="E240" s="36">
        <v>39.449999999999989</v>
      </c>
      <c r="F240" s="36">
        <v>38.999999999999993</v>
      </c>
      <c r="G240" s="36">
        <v>38.449999999999989</v>
      </c>
      <c r="H240" s="36">
        <v>40.449999999999989</v>
      </c>
      <c r="I240" s="36">
        <v>40.999999999999986</v>
      </c>
      <c r="J240" s="36">
        <v>41.449999999999989</v>
      </c>
      <c r="K240" s="31">
        <v>40.549999999999997</v>
      </c>
      <c r="L240" s="31">
        <v>39.549999999999997</v>
      </c>
      <c r="M240" s="31">
        <v>87.860320000000002</v>
      </c>
      <c r="N240" s="1"/>
      <c r="O240" s="1"/>
    </row>
    <row r="241" spans="1:15" ht="12.75" customHeight="1">
      <c r="A241" s="33">
        <v>231</v>
      </c>
      <c r="B241" s="53" t="s">
        <v>156</v>
      </c>
      <c r="C241" s="31">
        <v>708.95</v>
      </c>
      <c r="D241" s="36">
        <v>710.7833333333333</v>
      </c>
      <c r="E241" s="36">
        <v>701.66666666666663</v>
      </c>
      <c r="F241" s="36">
        <v>694.38333333333333</v>
      </c>
      <c r="G241" s="36">
        <v>685.26666666666665</v>
      </c>
      <c r="H241" s="36">
        <v>718.06666666666661</v>
      </c>
      <c r="I241" s="36">
        <v>727.18333333333339</v>
      </c>
      <c r="J241" s="36">
        <v>734.46666666666658</v>
      </c>
      <c r="K241" s="31">
        <v>719.9</v>
      </c>
      <c r="L241" s="31">
        <v>703.5</v>
      </c>
      <c r="M241" s="31">
        <v>43.241160000000001</v>
      </c>
      <c r="N241" s="1"/>
      <c r="O241" s="1"/>
    </row>
    <row r="242" spans="1:15" ht="12.75" customHeight="1">
      <c r="A242" s="33">
        <v>232</v>
      </c>
      <c r="B242" s="53" t="s">
        <v>421</v>
      </c>
      <c r="C242" s="31">
        <v>76.849999999999994</v>
      </c>
      <c r="D242" s="36">
        <v>77.13333333333334</v>
      </c>
      <c r="E242" s="36">
        <v>76.066666666666677</v>
      </c>
      <c r="F242" s="36">
        <v>75.283333333333331</v>
      </c>
      <c r="G242" s="36">
        <v>74.216666666666669</v>
      </c>
      <c r="H242" s="36">
        <v>77.916666666666686</v>
      </c>
      <c r="I242" s="36">
        <v>78.983333333333348</v>
      </c>
      <c r="J242" s="36">
        <v>79.766666666666694</v>
      </c>
      <c r="K242" s="31">
        <v>78.2</v>
      </c>
      <c r="L242" s="31">
        <v>76.349999999999994</v>
      </c>
      <c r="M242" s="31">
        <v>498.93619999999999</v>
      </c>
      <c r="N242" s="1"/>
      <c r="O242" s="1"/>
    </row>
    <row r="243" spans="1:15" ht="12.75" customHeight="1">
      <c r="A243" s="33">
        <v>233</v>
      </c>
      <c r="B243" s="53" t="s">
        <v>422</v>
      </c>
      <c r="C243" s="31">
        <v>1505.05</v>
      </c>
      <c r="D243" s="36">
        <v>1517.4833333333336</v>
      </c>
      <c r="E243" s="36">
        <v>1484.9666666666672</v>
      </c>
      <c r="F243" s="36">
        <v>1464.8833333333337</v>
      </c>
      <c r="G243" s="36">
        <v>1432.3666666666672</v>
      </c>
      <c r="H243" s="36">
        <v>1537.5666666666671</v>
      </c>
      <c r="I243" s="36">
        <v>1570.0833333333335</v>
      </c>
      <c r="J243" s="36">
        <v>1590.166666666667</v>
      </c>
      <c r="K243" s="31">
        <v>1550</v>
      </c>
      <c r="L243" s="31">
        <v>1497.4</v>
      </c>
      <c r="M243" s="31">
        <v>0.83499000000000001</v>
      </c>
      <c r="N243" s="1"/>
      <c r="O243" s="1"/>
    </row>
    <row r="244" spans="1:15" ht="12.75" customHeight="1">
      <c r="A244" s="33">
        <v>234</v>
      </c>
      <c r="B244" s="53" t="s">
        <v>145</v>
      </c>
      <c r="C244" s="31">
        <v>388.5</v>
      </c>
      <c r="D244" s="36">
        <v>389.61666666666662</v>
      </c>
      <c r="E244" s="36">
        <v>385.48333333333323</v>
      </c>
      <c r="F244" s="36">
        <v>382.46666666666664</v>
      </c>
      <c r="G244" s="36">
        <v>378.33333333333326</v>
      </c>
      <c r="H244" s="36">
        <v>392.63333333333321</v>
      </c>
      <c r="I244" s="36">
        <v>396.76666666666654</v>
      </c>
      <c r="J244" s="36">
        <v>399.78333333333319</v>
      </c>
      <c r="K244" s="31">
        <v>393.75</v>
      </c>
      <c r="L244" s="31">
        <v>386.6</v>
      </c>
      <c r="M244" s="31">
        <v>22.71724</v>
      </c>
      <c r="N244" s="1"/>
      <c r="O244" s="1"/>
    </row>
    <row r="245" spans="1:15" ht="12.75" customHeight="1">
      <c r="A245" s="33">
        <v>235</v>
      </c>
      <c r="B245" s="53" t="s">
        <v>151</v>
      </c>
      <c r="C245" s="31">
        <v>187.35</v>
      </c>
      <c r="D245" s="36">
        <v>189.33333333333334</v>
      </c>
      <c r="E245" s="36">
        <v>184.7166666666667</v>
      </c>
      <c r="F245" s="36">
        <v>182.08333333333334</v>
      </c>
      <c r="G245" s="36">
        <v>177.4666666666667</v>
      </c>
      <c r="H245" s="36">
        <v>191.9666666666667</v>
      </c>
      <c r="I245" s="36">
        <v>196.58333333333331</v>
      </c>
      <c r="J245" s="36">
        <v>199.2166666666667</v>
      </c>
      <c r="K245" s="31">
        <v>193.95</v>
      </c>
      <c r="L245" s="31">
        <v>186.7</v>
      </c>
      <c r="M245" s="31">
        <v>68.237350000000006</v>
      </c>
      <c r="N245" s="1"/>
      <c r="O245" s="1"/>
    </row>
    <row r="246" spans="1:15" ht="12.75" customHeight="1">
      <c r="A246" s="33">
        <v>236</v>
      </c>
      <c r="B246" s="53" t="s">
        <v>150</v>
      </c>
      <c r="C246" s="31">
        <v>1502.05</v>
      </c>
      <c r="D246" s="36">
        <v>1501.2</v>
      </c>
      <c r="E246" s="36">
        <v>1494.95</v>
      </c>
      <c r="F246" s="36">
        <v>1487.85</v>
      </c>
      <c r="G246" s="36">
        <v>1481.6</v>
      </c>
      <c r="H246" s="36">
        <v>1508.3000000000002</v>
      </c>
      <c r="I246" s="36">
        <v>1514.5500000000002</v>
      </c>
      <c r="J246" s="36">
        <v>1521.6500000000003</v>
      </c>
      <c r="K246" s="31">
        <v>1507.45</v>
      </c>
      <c r="L246" s="31">
        <v>1494.1</v>
      </c>
      <c r="M246" s="31">
        <v>16.61103</v>
      </c>
      <c r="N246" s="1"/>
      <c r="O246" s="1"/>
    </row>
    <row r="247" spans="1:15" ht="12.75" customHeight="1">
      <c r="A247" s="33">
        <v>237</v>
      </c>
      <c r="B247" s="53" t="s">
        <v>423</v>
      </c>
      <c r="C247" s="31">
        <v>21.4</v>
      </c>
      <c r="D247" s="36">
        <v>21.650000000000002</v>
      </c>
      <c r="E247" s="36">
        <v>21.000000000000004</v>
      </c>
      <c r="F247" s="36">
        <v>20.6</v>
      </c>
      <c r="G247" s="36">
        <v>19.950000000000003</v>
      </c>
      <c r="H247" s="36">
        <v>22.050000000000004</v>
      </c>
      <c r="I247" s="36">
        <v>22.700000000000003</v>
      </c>
      <c r="J247" s="36">
        <v>23.100000000000005</v>
      </c>
      <c r="K247" s="31">
        <v>22.3</v>
      </c>
      <c r="L247" s="31">
        <v>21.25</v>
      </c>
      <c r="M247" s="31">
        <v>244.72998000000001</v>
      </c>
      <c r="N247" s="1"/>
      <c r="O247" s="1"/>
    </row>
    <row r="248" spans="1:15" ht="12.75" customHeight="1">
      <c r="A248" s="33">
        <v>238</v>
      </c>
      <c r="B248" s="53" t="s">
        <v>186</v>
      </c>
      <c r="C248" s="31">
        <v>4739.05</v>
      </c>
      <c r="D248" s="36">
        <v>4755.916666666667</v>
      </c>
      <c r="E248" s="36">
        <v>4708.1833333333343</v>
      </c>
      <c r="F248" s="36">
        <v>4677.3166666666675</v>
      </c>
      <c r="G248" s="36">
        <v>4629.5833333333348</v>
      </c>
      <c r="H248" s="36">
        <v>4786.7833333333338</v>
      </c>
      <c r="I248" s="36">
        <v>4834.5166666666655</v>
      </c>
      <c r="J248" s="36">
        <v>4865.3833333333332</v>
      </c>
      <c r="K248" s="31">
        <v>4803.6499999999996</v>
      </c>
      <c r="L248" s="31">
        <v>4725.05</v>
      </c>
      <c r="M248" s="31">
        <v>1.39907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1439</v>
      </c>
      <c r="D249" s="36">
        <v>1441.9166666666667</v>
      </c>
      <c r="E249" s="36">
        <v>1433.8333333333335</v>
      </c>
      <c r="F249" s="36">
        <v>1428.6666666666667</v>
      </c>
      <c r="G249" s="36">
        <v>1420.5833333333335</v>
      </c>
      <c r="H249" s="36">
        <v>1447.0833333333335</v>
      </c>
      <c r="I249" s="36">
        <v>1455.166666666667</v>
      </c>
      <c r="J249" s="36">
        <v>1460.3333333333335</v>
      </c>
      <c r="K249" s="31">
        <v>1450</v>
      </c>
      <c r="L249" s="31">
        <v>1436.75</v>
      </c>
      <c r="M249" s="31">
        <v>37.931350000000002</v>
      </c>
      <c r="N249" s="1"/>
      <c r="O249" s="1"/>
    </row>
    <row r="250" spans="1:15" ht="12.75" customHeight="1">
      <c r="A250" s="33">
        <v>240</v>
      </c>
      <c r="B250" s="53" t="s">
        <v>852</v>
      </c>
      <c r="C250" s="31">
        <v>2944.8</v>
      </c>
      <c r="D250" s="36">
        <v>2950.9333333333329</v>
      </c>
      <c r="E250" s="36">
        <v>2925.8666666666659</v>
      </c>
      <c r="F250" s="36">
        <v>2906.9333333333329</v>
      </c>
      <c r="G250" s="36">
        <v>2881.8666666666659</v>
      </c>
      <c r="H250" s="36">
        <v>2969.8666666666659</v>
      </c>
      <c r="I250" s="36">
        <v>2994.9333333333325</v>
      </c>
      <c r="J250" s="36">
        <v>3013.8666666666659</v>
      </c>
      <c r="K250" s="31">
        <v>2976</v>
      </c>
      <c r="L250" s="31">
        <v>2932</v>
      </c>
      <c r="M250" s="31">
        <v>0.10778</v>
      </c>
      <c r="N250" s="1"/>
      <c r="O250" s="1"/>
    </row>
    <row r="251" spans="1:15" ht="12.75" customHeight="1">
      <c r="A251" s="33">
        <v>241</v>
      </c>
      <c r="B251" s="53" t="s">
        <v>153</v>
      </c>
      <c r="C251" s="31">
        <v>699.6</v>
      </c>
      <c r="D251" s="36">
        <v>698.26666666666677</v>
      </c>
      <c r="E251" s="36">
        <v>689.53333333333353</v>
      </c>
      <c r="F251" s="36">
        <v>679.46666666666681</v>
      </c>
      <c r="G251" s="36">
        <v>670.73333333333358</v>
      </c>
      <c r="H251" s="36">
        <v>708.33333333333348</v>
      </c>
      <c r="I251" s="36">
        <v>717.06666666666683</v>
      </c>
      <c r="J251" s="36">
        <v>727.13333333333344</v>
      </c>
      <c r="K251" s="31">
        <v>707</v>
      </c>
      <c r="L251" s="31">
        <v>688.2</v>
      </c>
      <c r="M251" s="31">
        <v>2.83521</v>
      </c>
      <c r="N251" s="1"/>
      <c r="O251" s="1"/>
    </row>
    <row r="252" spans="1:15" ht="12.75" customHeight="1">
      <c r="A252" s="33">
        <v>242</v>
      </c>
      <c r="B252" s="53" t="s">
        <v>149</v>
      </c>
      <c r="C252" s="31">
        <v>2625.85</v>
      </c>
      <c r="D252" s="36">
        <v>2619.9</v>
      </c>
      <c r="E252" s="36">
        <v>2600</v>
      </c>
      <c r="F252" s="36">
        <v>2574.15</v>
      </c>
      <c r="G252" s="36">
        <v>2554.25</v>
      </c>
      <c r="H252" s="36">
        <v>2645.75</v>
      </c>
      <c r="I252" s="36">
        <v>2665.6500000000005</v>
      </c>
      <c r="J252" s="36">
        <v>2691.5</v>
      </c>
      <c r="K252" s="31">
        <v>2639.8</v>
      </c>
      <c r="L252" s="31">
        <v>2594.0500000000002</v>
      </c>
      <c r="M252" s="31">
        <v>3.5940099999999999</v>
      </c>
      <c r="N252" s="1"/>
      <c r="O252" s="1"/>
    </row>
    <row r="253" spans="1:15" ht="12.75" customHeight="1">
      <c r="A253" s="33">
        <v>243</v>
      </c>
      <c r="B253" s="53" t="s">
        <v>155</v>
      </c>
      <c r="C253" s="31">
        <v>1074.9000000000001</v>
      </c>
      <c r="D253" s="36">
        <v>1067.8500000000001</v>
      </c>
      <c r="E253" s="36">
        <v>1052.6000000000004</v>
      </c>
      <c r="F253" s="36">
        <v>1030.3000000000002</v>
      </c>
      <c r="G253" s="36">
        <v>1015.0500000000004</v>
      </c>
      <c r="H253" s="36">
        <v>1090.1500000000003</v>
      </c>
      <c r="I253" s="36">
        <v>1105.3999999999999</v>
      </c>
      <c r="J253" s="36">
        <v>1127.7000000000003</v>
      </c>
      <c r="K253" s="31">
        <v>1083.0999999999999</v>
      </c>
      <c r="L253" s="31">
        <v>1045.55</v>
      </c>
      <c r="M253" s="31">
        <v>2.6194299999999999</v>
      </c>
      <c r="N253" s="1"/>
      <c r="O253" s="1"/>
    </row>
    <row r="254" spans="1:15" ht="12.75" customHeight="1">
      <c r="A254" s="33">
        <v>244</v>
      </c>
      <c r="B254" s="53" t="s">
        <v>417</v>
      </c>
      <c r="C254" s="31">
        <v>37.15</v>
      </c>
      <c r="D254" s="36">
        <v>37.449999999999996</v>
      </c>
      <c r="E254" s="36">
        <v>36.699999999999989</v>
      </c>
      <c r="F254" s="36">
        <v>36.249999999999993</v>
      </c>
      <c r="G254" s="36">
        <v>35.499999999999986</v>
      </c>
      <c r="H254" s="36">
        <v>37.899999999999991</v>
      </c>
      <c r="I254" s="36">
        <v>38.650000000000006</v>
      </c>
      <c r="J254" s="36">
        <v>39.099999999999994</v>
      </c>
      <c r="K254" s="31">
        <v>38.200000000000003</v>
      </c>
      <c r="L254" s="31">
        <v>37</v>
      </c>
      <c r="M254" s="31">
        <v>212.59621000000001</v>
      </c>
      <c r="N254" s="1"/>
      <c r="O254" s="1"/>
    </row>
    <row r="255" spans="1:15" ht="12.75" customHeight="1">
      <c r="A255" s="33">
        <v>245</v>
      </c>
      <c r="B255" s="53" t="s">
        <v>157</v>
      </c>
      <c r="C255" s="31">
        <v>436.25</v>
      </c>
      <c r="D255" s="36">
        <v>437.01666666666665</v>
      </c>
      <c r="E255" s="36">
        <v>434.73333333333329</v>
      </c>
      <c r="F255" s="36">
        <v>433.21666666666664</v>
      </c>
      <c r="G255" s="36">
        <v>430.93333333333328</v>
      </c>
      <c r="H255" s="36">
        <v>438.5333333333333</v>
      </c>
      <c r="I255" s="36">
        <v>440.81666666666661</v>
      </c>
      <c r="J255" s="36">
        <v>442.33333333333331</v>
      </c>
      <c r="K255" s="31">
        <v>439.3</v>
      </c>
      <c r="L255" s="31">
        <v>435.5</v>
      </c>
      <c r="M255" s="31">
        <v>59.978099999999998</v>
      </c>
      <c r="N255" s="1"/>
      <c r="O255" s="1"/>
    </row>
    <row r="256" spans="1:15" ht="12.75" customHeight="1">
      <c r="A256" s="33">
        <v>246</v>
      </c>
      <c r="B256" s="53" t="s">
        <v>418</v>
      </c>
      <c r="C256" s="31">
        <v>275.7</v>
      </c>
      <c r="D256" s="36">
        <v>277.85000000000002</v>
      </c>
      <c r="E256" s="36">
        <v>271.95000000000005</v>
      </c>
      <c r="F256" s="36">
        <v>268.20000000000005</v>
      </c>
      <c r="G256" s="36">
        <v>262.30000000000007</v>
      </c>
      <c r="H256" s="36">
        <v>281.60000000000002</v>
      </c>
      <c r="I256" s="36">
        <v>287.5</v>
      </c>
      <c r="J256" s="36">
        <v>291.25</v>
      </c>
      <c r="K256" s="31">
        <v>283.75</v>
      </c>
      <c r="L256" s="31">
        <v>274.10000000000002</v>
      </c>
      <c r="M256" s="31">
        <v>22.763999999999999</v>
      </c>
      <c r="N256" s="1"/>
      <c r="O256" s="1"/>
    </row>
    <row r="257" spans="1:15" ht="12.75" customHeight="1">
      <c r="A257" s="33">
        <v>247</v>
      </c>
      <c r="B257" s="53" t="s">
        <v>424</v>
      </c>
      <c r="C257" s="31">
        <v>1497.3</v>
      </c>
      <c r="D257" s="36">
        <v>1503.4333333333334</v>
      </c>
      <c r="E257" s="36">
        <v>1481.8666666666668</v>
      </c>
      <c r="F257" s="36">
        <v>1466.4333333333334</v>
      </c>
      <c r="G257" s="36">
        <v>1444.8666666666668</v>
      </c>
      <c r="H257" s="36">
        <v>1518.8666666666668</v>
      </c>
      <c r="I257" s="36">
        <v>1540.4333333333334</v>
      </c>
      <c r="J257" s="36">
        <v>1555.8666666666668</v>
      </c>
      <c r="K257" s="31">
        <v>1525</v>
      </c>
      <c r="L257" s="31">
        <v>1488</v>
      </c>
      <c r="M257" s="31">
        <v>0.51144999999999996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3526.8</v>
      </c>
      <c r="D258" s="36">
        <v>3523.5166666666664</v>
      </c>
      <c r="E258" s="36">
        <v>3493.2833333333328</v>
      </c>
      <c r="F258" s="36">
        <v>3459.7666666666664</v>
      </c>
      <c r="G258" s="36">
        <v>3429.5333333333328</v>
      </c>
      <c r="H258" s="36">
        <v>3557.0333333333328</v>
      </c>
      <c r="I258" s="36">
        <v>3587.2666666666664</v>
      </c>
      <c r="J258" s="36">
        <v>3620.7833333333328</v>
      </c>
      <c r="K258" s="31">
        <v>3553.75</v>
      </c>
      <c r="L258" s="31">
        <v>3490</v>
      </c>
      <c r="M258" s="31">
        <v>1.5132099999999999</v>
      </c>
      <c r="N258" s="1"/>
      <c r="O258" s="1"/>
    </row>
    <row r="259" spans="1:15" ht="12.75" customHeight="1">
      <c r="A259" s="33">
        <v>249</v>
      </c>
      <c r="B259" s="53" t="s">
        <v>429</v>
      </c>
      <c r="C259" s="31">
        <v>111</v>
      </c>
      <c r="D259" s="36">
        <v>110.95</v>
      </c>
      <c r="E259" s="36">
        <v>110.05000000000001</v>
      </c>
      <c r="F259" s="36">
        <v>109.10000000000001</v>
      </c>
      <c r="G259" s="36">
        <v>108.20000000000002</v>
      </c>
      <c r="H259" s="36">
        <v>111.9</v>
      </c>
      <c r="I259" s="36">
        <v>112.80000000000001</v>
      </c>
      <c r="J259" s="36">
        <v>113.75</v>
      </c>
      <c r="K259" s="31">
        <v>111.85</v>
      </c>
      <c r="L259" s="31">
        <v>110</v>
      </c>
      <c r="M259" s="31">
        <v>8.3878900000000005</v>
      </c>
      <c r="N259" s="1"/>
      <c r="O259" s="1"/>
    </row>
    <row r="260" spans="1:15" ht="12.75" customHeight="1">
      <c r="A260" s="33">
        <v>250</v>
      </c>
      <c r="B260" s="53" t="s">
        <v>425</v>
      </c>
      <c r="C260" s="31">
        <v>1309.6500000000001</v>
      </c>
      <c r="D260" s="36">
        <v>1302.8833333333334</v>
      </c>
      <c r="E260" s="36">
        <v>1283.7666666666669</v>
      </c>
      <c r="F260" s="36">
        <v>1257.8833333333334</v>
      </c>
      <c r="G260" s="36">
        <v>1238.7666666666669</v>
      </c>
      <c r="H260" s="36">
        <v>1328.7666666666669</v>
      </c>
      <c r="I260" s="36">
        <v>1347.8833333333332</v>
      </c>
      <c r="J260" s="36">
        <v>1373.7666666666669</v>
      </c>
      <c r="K260" s="31">
        <v>1322</v>
      </c>
      <c r="L260" s="31">
        <v>1277</v>
      </c>
      <c r="M260" s="31">
        <v>0.95172999999999996</v>
      </c>
      <c r="N260" s="1"/>
      <c r="O260" s="1"/>
    </row>
    <row r="261" spans="1:15" ht="12.75" customHeight="1">
      <c r="A261" s="33">
        <v>251</v>
      </c>
      <c r="B261" s="53" t="s">
        <v>430</v>
      </c>
      <c r="C261" s="31">
        <v>532.75</v>
      </c>
      <c r="D261" s="36">
        <v>531.73333333333335</v>
      </c>
      <c r="E261" s="36">
        <v>523.56666666666672</v>
      </c>
      <c r="F261" s="36">
        <v>514.38333333333333</v>
      </c>
      <c r="G261" s="36">
        <v>506.2166666666667</v>
      </c>
      <c r="H261" s="36">
        <v>540.91666666666674</v>
      </c>
      <c r="I261" s="36">
        <v>549.08333333333326</v>
      </c>
      <c r="J261" s="36">
        <v>558.26666666666677</v>
      </c>
      <c r="K261" s="31">
        <v>539.9</v>
      </c>
      <c r="L261" s="31">
        <v>522.54999999999995</v>
      </c>
      <c r="M261" s="31">
        <v>18.994620000000001</v>
      </c>
      <c r="N261" s="1"/>
      <c r="O261" s="1"/>
    </row>
    <row r="262" spans="1:15" ht="12.75" customHeight="1">
      <c r="A262" s="33">
        <v>252</v>
      </c>
      <c r="B262" s="53" t="s">
        <v>158</v>
      </c>
      <c r="C262" s="31">
        <v>654.65</v>
      </c>
      <c r="D262" s="36">
        <v>655.95</v>
      </c>
      <c r="E262" s="36">
        <v>651.40000000000009</v>
      </c>
      <c r="F262" s="36">
        <v>648.15000000000009</v>
      </c>
      <c r="G262" s="36">
        <v>643.60000000000014</v>
      </c>
      <c r="H262" s="36">
        <v>659.2</v>
      </c>
      <c r="I262" s="36">
        <v>663.75</v>
      </c>
      <c r="J262" s="36">
        <v>667</v>
      </c>
      <c r="K262" s="31">
        <v>660.5</v>
      </c>
      <c r="L262" s="31">
        <v>652.70000000000005</v>
      </c>
      <c r="M262" s="31">
        <v>12.609540000000001</v>
      </c>
      <c r="N262" s="1"/>
      <c r="O262" s="1"/>
    </row>
    <row r="263" spans="1:15" ht="12.75" customHeight="1">
      <c r="A263" s="33">
        <v>253</v>
      </c>
      <c r="B263" s="53" t="s">
        <v>853</v>
      </c>
      <c r="C263" s="31">
        <v>332.2</v>
      </c>
      <c r="D263" s="36">
        <v>332.85</v>
      </c>
      <c r="E263" s="36">
        <v>328.70000000000005</v>
      </c>
      <c r="F263" s="36">
        <v>325.20000000000005</v>
      </c>
      <c r="G263" s="36">
        <v>321.05000000000007</v>
      </c>
      <c r="H263" s="36">
        <v>336.35</v>
      </c>
      <c r="I263" s="36">
        <v>340.5</v>
      </c>
      <c r="J263" s="36">
        <v>344</v>
      </c>
      <c r="K263" s="31">
        <v>337</v>
      </c>
      <c r="L263" s="31">
        <v>329.35</v>
      </c>
      <c r="M263" s="31">
        <v>0.35859999999999997</v>
      </c>
      <c r="N263" s="1"/>
      <c r="O263" s="1"/>
    </row>
    <row r="264" spans="1:15" ht="12.75" customHeight="1">
      <c r="A264" s="33">
        <v>254</v>
      </c>
      <c r="B264" s="53" t="s">
        <v>426</v>
      </c>
      <c r="C264" s="31">
        <v>804.95</v>
      </c>
      <c r="D264" s="36">
        <v>809.91666666666663</v>
      </c>
      <c r="E264" s="36">
        <v>796.0333333333333</v>
      </c>
      <c r="F264" s="36">
        <v>787.11666666666667</v>
      </c>
      <c r="G264" s="36">
        <v>773.23333333333335</v>
      </c>
      <c r="H264" s="36">
        <v>818.83333333333326</v>
      </c>
      <c r="I264" s="36">
        <v>832.7166666666667</v>
      </c>
      <c r="J264" s="36">
        <v>841.63333333333321</v>
      </c>
      <c r="K264" s="31">
        <v>823.8</v>
      </c>
      <c r="L264" s="31">
        <v>801</v>
      </c>
      <c r="M264" s="31">
        <v>1.93222</v>
      </c>
      <c r="N264" s="1"/>
      <c r="O264" s="1"/>
    </row>
    <row r="265" spans="1:15" ht="12.75" customHeight="1">
      <c r="A265" s="33">
        <v>255</v>
      </c>
      <c r="B265" s="53" t="s">
        <v>427</v>
      </c>
      <c r="C265" s="31">
        <v>379.45</v>
      </c>
      <c r="D265" s="36">
        <v>378</v>
      </c>
      <c r="E265" s="36">
        <v>372.6</v>
      </c>
      <c r="F265" s="36">
        <v>365.75</v>
      </c>
      <c r="G265" s="36">
        <v>360.35</v>
      </c>
      <c r="H265" s="36">
        <v>384.85</v>
      </c>
      <c r="I265" s="36">
        <v>390.25</v>
      </c>
      <c r="J265" s="36">
        <v>397.1</v>
      </c>
      <c r="K265" s="31">
        <v>383.4</v>
      </c>
      <c r="L265" s="31">
        <v>371.15</v>
      </c>
      <c r="M265" s="31">
        <v>9.3301800000000004</v>
      </c>
      <c r="N265" s="1"/>
      <c r="O265" s="1"/>
    </row>
    <row r="266" spans="1:15" ht="12.75" customHeight="1">
      <c r="A266" s="33">
        <v>256</v>
      </c>
      <c r="B266" s="53" t="s">
        <v>428</v>
      </c>
      <c r="C266" s="31">
        <v>84.1</v>
      </c>
      <c r="D266" s="36">
        <v>84.3</v>
      </c>
      <c r="E266" s="36">
        <v>83.3</v>
      </c>
      <c r="F266" s="36">
        <v>82.5</v>
      </c>
      <c r="G266" s="36">
        <v>81.5</v>
      </c>
      <c r="H266" s="36">
        <v>85.1</v>
      </c>
      <c r="I266" s="36">
        <v>86.1</v>
      </c>
      <c r="J266" s="36">
        <v>86.899999999999991</v>
      </c>
      <c r="K266" s="31">
        <v>85.3</v>
      </c>
      <c r="L266" s="31">
        <v>83.5</v>
      </c>
      <c r="M266" s="31">
        <v>14.774100000000001</v>
      </c>
      <c r="N266" s="1"/>
      <c r="O266" s="1"/>
    </row>
    <row r="267" spans="1:15" ht="12.75" customHeight="1">
      <c r="A267" s="33">
        <v>257</v>
      </c>
      <c r="B267" s="53" t="s">
        <v>283</v>
      </c>
      <c r="C267" s="31">
        <v>400.4</v>
      </c>
      <c r="D267" s="36">
        <v>401.21666666666664</v>
      </c>
      <c r="E267" s="36">
        <v>397.23333333333329</v>
      </c>
      <c r="F267" s="36">
        <v>394.06666666666666</v>
      </c>
      <c r="G267" s="36">
        <v>390.08333333333331</v>
      </c>
      <c r="H267" s="36">
        <v>404.38333333333327</v>
      </c>
      <c r="I267" s="36">
        <v>408.36666666666662</v>
      </c>
      <c r="J267" s="36">
        <v>411.53333333333325</v>
      </c>
      <c r="K267" s="31">
        <v>405.2</v>
      </c>
      <c r="L267" s="31">
        <v>398.05</v>
      </c>
      <c r="M267" s="31">
        <v>23.186710000000001</v>
      </c>
      <c r="N267" s="1"/>
      <c r="O267" s="1"/>
    </row>
    <row r="268" spans="1:15" ht="12.75" customHeight="1">
      <c r="A268" s="33">
        <v>258</v>
      </c>
      <c r="B268" s="53" t="s">
        <v>160</v>
      </c>
      <c r="C268" s="31">
        <v>775.8</v>
      </c>
      <c r="D268" s="36">
        <v>773.78333333333342</v>
      </c>
      <c r="E268" s="36">
        <v>767.96666666666681</v>
      </c>
      <c r="F268" s="36">
        <v>760.13333333333344</v>
      </c>
      <c r="G268" s="36">
        <v>754.31666666666683</v>
      </c>
      <c r="H268" s="36">
        <v>781.61666666666679</v>
      </c>
      <c r="I268" s="36">
        <v>787.43333333333339</v>
      </c>
      <c r="J268" s="36">
        <v>795.26666666666677</v>
      </c>
      <c r="K268" s="31">
        <v>779.6</v>
      </c>
      <c r="L268" s="31">
        <v>765.95</v>
      </c>
      <c r="M268" s="31">
        <v>18.468340000000001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518.45000000000005</v>
      </c>
      <c r="D269" s="36">
        <v>520.0333333333333</v>
      </c>
      <c r="E269" s="36">
        <v>515.41666666666663</v>
      </c>
      <c r="F269" s="36">
        <v>512.38333333333333</v>
      </c>
      <c r="G269" s="36">
        <v>507.76666666666665</v>
      </c>
      <c r="H269" s="36">
        <v>523.06666666666661</v>
      </c>
      <c r="I269" s="36">
        <v>527.68333333333339</v>
      </c>
      <c r="J269" s="36">
        <v>530.71666666666658</v>
      </c>
      <c r="K269" s="31">
        <v>524.65</v>
      </c>
      <c r="L269" s="31">
        <v>517</v>
      </c>
      <c r="M269" s="31">
        <v>6.9852400000000001</v>
      </c>
      <c r="N269" s="1"/>
      <c r="O269" s="1"/>
    </row>
    <row r="270" spans="1:15" ht="12.75" customHeight="1">
      <c r="A270" s="33">
        <v>260</v>
      </c>
      <c r="B270" s="53" t="s">
        <v>431</v>
      </c>
      <c r="C270" s="31">
        <v>423.1</v>
      </c>
      <c r="D270" s="36">
        <v>426.05</v>
      </c>
      <c r="E270" s="36">
        <v>419.1</v>
      </c>
      <c r="F270" s="36">
        <v>415.1</v>
      </c>
      <c r="G270" s="36">
        <v>408.15000000000003</v>
      </c>
      <c r="H270" s="36">
        <v>430.05</v>
      </c>
      <c r="I270" s="36">
        <v>436.99999999999994</v>
      </c>
      <c r="J270" s="36">
        <v>441</v>
      </c>
      <c r="K270" s="31">
        <v>433</v>
      </c>
      <c r="L270" s="31">
        <v>422.05</v>
      </c>
      <c r="M270" s="31">
        <v>1.23397</v>
      </c>
      <c r="N270" s="1"/>
      <c r="O270" s="1"/>
    </row>
    <row r="271" spans="1:15" ht="12.75" customHeight="1">
      <c r="A271" s="33">
        <v>261</v>
      </c>
      <c r="B271" s="53" t="s">
        <v>432</v>
      </c>
      <c r="C271" s="31">
        <v>429.5</v>
      </c>
      <c r="D271" s="36">
        <v>432.48333333333335</v>
      </c>
      <c r="E271" s="36">
        <v>425.01666666666671</v>
      </c>
      <c r="F271" s="36">
        <v>420.53333333333336</v>
      </c>
      <c r="G271" s="36">
        <v>413.06666666666672</v>
      </c>
      <c r="H271" s="36">
        <v>436.9666666666667</v>
      </c>
      <c r="I271" s="36">
        <v>444.43333333333339</v>
      </c>
      <c r="J271" s="36">
        <v>448.91666666666669</v>
      </c>
      <c r="K271" s="31">
        <v>439.95</v>
      </c>
      <c r="L271" s="31">
        <v>428</v>
      </c>
      <c r="M271" s="31">
        <v>1.6525700000000001</v>
      </c>
      <c r="N271" s="1"/>
      <c r="O271" s="1"/>
    </row>
    <row r="272" spans="1:15" ht="12.75" customHeight="1">
      <c r="A272" s="33">
        <v>262</v>
      </c>
      <c r="B272" s="53" t="s">
        <v>433</v>
      </c>
      <c r="C272" s="31">
        <v>714</v>
      </c>
      <c r="D272" s="36">
        <v>714.5333333333333</v>
      </c>
      <c r="E272" s="36">
        <v>707.61666666666656</v>
      </c>
      <c r="F272" s="36">
        <v>701.23333333333323</v>
      </c>
      <c r="G272" s="36">
        <v>694.31666666666649</v>
      </c>
      <c r="H272" s="36">
        <v>720.91666666666663</v>
      </c>
      <c r="I272" s="36">
        <v>727.83333333333337</v>
      </c>
      <c r="J272" s="36">
        <v>734.2166666666667</v>
      </c>
      <c r="K272" s="31">
        <v>721.45</v>
      </c>
      <c r="L272" s="31">
        <v>708.15</v>
      </c>
      <c r="M272" s="31">
        <v>0.78088999999999997</v>
      </c>
      <c r="N272" s="1"/>
      <c r="O272" s="1"/>
    </row>
    <row r="273" spans="1:15" ht="12.75" customHeight="1">
      <c r="A273" s="33">
        <v>263</v>
      </c>
      <c r="B273" s="53" t="s">
        <v>434</v>
      </c>
      <c r="C273" s="31">
        <v>448.1</v>
      </c>
      <c r="D273" s="36">
        <v>447.45</v>
      </c>
      <c r="E273" s="36">
        <v>443.9</v>
      </c>
      <c r="F273" s="36">
        <v>439.7</v>
      </c>
      <c r="G273" s="36">
        <v>436.15</v>
      </c>
      <c r="H273" s="36">
        <v>451.65</v>
      </c>
      <c r="I273" s="36">
        <v>455.20000000000005</v>
      </c>
      <c r="J273" s="36">
        <v>459.4</v>
      </c>
      <c r="K273" s="31">
        <v>451</v>
      </c>
      <c r="L273" s="31">
        <v>443.25</v>
      </c>
      <c r="M273" s="31">
        <v>2.7939799999999999</v>
      </c>
      <c r="N273" s="1"/>
      <c r="O273" s="1"/>
    </row>
    <row r="274" spans="1:15" ht="12.75" customHeight="1">
      <c r="A274" s="33">
        <v>264</v>
      </c>
      <c r="B274" s="53" t="s">
        <v>435</v>
      </c>
      <c r="C274" s="31">
        <v>855.65</v>
      </c>
      <c r="D274" s="36">
        <v>854.06666666666661</v>
      </c>
      <c r="E274" s="36">
        <v>833.13333333333321</v>
      </c>
      <c r="F274" s="36">
        <v>810.61666666666656</v>
      </c>
      <c r="G274" s="36">
        <v>789.68333333333317</v>
      </c>
      <c r="H274" s="36">
        <v>876.58333333333326</v>
      </c>
      <c r="I274" s="36">
        <v>897.51666666666665</v>
      </c>
      <c r="J274" s="36">
        <v>920.0333333333333</v>
      </c>
      <c r="K274" s="31">
        <v>875</v>
      </c>
      <c r="L274" s="31">
        <v>831.55</v>
      </c>
      <c r="M274" s="31">
        <v>11.24827</v>
      </c>
      <c r="N274" s="1"/>
      <c r="O274" s="1"/>
    </row>
    <row r="275" spans="1:15" ht="12.75" customHeight="1">
      <c r="A275" s="33">
        <v>265</v>
      </c>
      <c r="B275" s="53" t="s">
        <v>440</v>
      </c>
      <c r="C275" s="31">
        <v>1268.7</v>
      </c>
      <c r="D275" s="36">
        <v>1267.05</v>
      </c>
      <c r="E275" s="36">
        <v>1262.0999999999999</v>
      </c>
      <c r="F275" s="36">
        <v>1255.5</v>
      </c>
      <c r="G275" s="36">
        <v>1250.55</v>
      </c>
      <c r="H275" s="36">
        <v>1273.6499999999999</v>
      </c>
      <c r="I275" s="36">
        <v>1278.6000000000001</v>
      </c>
      <c r="J275" s="36">
        <v>1285.1999999999998</v>
      </c>
      <c r="K275" s="31">
        <v>1272</v>
      </c>
      <c r="L275" s="31">
        <v>1260.45</v>
      </c>
      <c r="M275" s="31">
        <v>0.91969999999999996</v>
      </c>
      <c r="N275" s="1"/>
      <c r="O275" s="1"/>
    </row>
    <row r="276" spans="1:15" ht="12.75" customHeight="1">
      <c r="A276" s="33">
        <v>266</v>
      </c>
      <c r="B276" s="53" t="s">
        <v>841</v>
      </c>
      <c r="C276" s="31">
        <v>652.75</v>
      </c>
      <c r="D276" s="36">
        <v>654.68333333333339</v>
      </c>
      <c r="E276" s="36">
        <v>647.46666666666681</v>
      </c>
      <c r="F276" s="36">
        <v>642.18333333333339</v>
      </c>
      <c r="G276" s="36">
        <v>634.96666666666681</v>
      </c>
      <c r="H276" s="36">
        <v>659.96666666666681</v>
      </c>
      <c r="I276" s="36">
        <v>667.18333333333351</v>
      </c>
      <c r="J276" s="36">
        <v>672.46666666666681</v>
      </c>
      <c r="K276" s="31">
        <v>661.9</v>
      </c>
      <c r="L276" s="31">
        <v>649.4</v>
      </c>
      <c r="M276" s="31">
        <v>8.1272400000000005</v>
      </c>
      <c r="N276" s="1"/>
      <c r="O276" s="1"/>
    </row>
    <row r="277" spans="1:15" ht="12.75" customHeight="1">
      <c r="A277" s="33">
        <v>267</v>
      </c>
      <c r="B277" s="53" t="s">
        <v>441</v>
      </c>
      <c r="C277" s="31">
        <v>333.2</v>
      </c>
      <c r="D277" s="36">
        <v>325.41666666666669</v>
      </c>
      <c r="E277" s="36">
        <v>315.83333333333337</v>
      </c>
      <c r="F277" s="36">
        <v>298.4666666666667</v>
      </c>
      <c r="G277" s="36">
        <v>288.88333333333338</v>
      </c>
      <c r="H277" s="36">
        <v>342.78333333333336</v>
      </c>
      <c r="I277" s="36">
        <v>352.36666666666673</v>
      </c>
      <c r="J277" s="36">
        <v>369.73333333333335</v>
      </c>
      <c r="K277" s="31">
        <v>335</v>
      </c>
      <c r="L277" s="31">
        <v>308.05</v>
      </c>
      <c r="M277" s="31">
        <v>65.201229999999995</v>
      </c>
      <c r="N277" s="1"/>
      <c r="O277" s="1"/>
    </row>
    <row r="278" spans="1:15" ht="12.75" customHeight="1">
      <c r="A278" s="33">
        <v>268</v>
      </c>
      <c r="B278" s="53" t="s">
        <v>442</v>
      </c>
      <c r="C278" s="31">
        <v>322</v>
      </c>
      <c r="D278" s="36">
        <v>320.93333333333334</v>
      </c>
      <c r="E278" s="36">
        <v>318.01666666666665</v>
      </c>
      <c r="F278" s="36">
        <v>314.0333333333333</v>
      </c>
      <c r="G278" s="36">
        <v>311.11666666666662</v>
      </c>
      <c r="H278" s="36">
        <v>324.91666666666669</v>
      </c>
      <c r="I278" s="36">
        <v>327.83333333333331</v>
      </c>
      <c r="J278" s="36">
        <v>331.81666666666672</v>
      </c>
      <c r="K278" s="31">
        <v>323.85000000000002</v>
      </c>
      <c r="L278" s="31">
        <v>316.95</v>
      </c>
      <c r="M278" s="31">
        <v>1.6338299999999999</v>
      </c>
      <c r="N278" s="1"/>
      <c r="O278" s="1"/>
    </row>
    <row r="279" spans="1:15" ht="12.75" customHeight="1">
      <c r="A279" s="33">
        <v>269</v>
      </c>
      <c r="B279" s="53" t="s">
        <v>443</v>
      </c>
      <c r="C279" s="31">
        <v>152</v>
      </c>
      <c r="D279" s="36">
        <v>152.35</v>
      </c>
      <c r="E279" s="36">
        <v>150.85</v>
      </c>
      <c r="F279" s="36">
        <v>149.69999999999999</v>
      </c>
      <c r="G279" s="36">
        <v>148.19999999999999</v>
      </c>
      <c r="H279" s="36">
        <v>153.5</v>
      </c>
      <c r="I279" s="36">
        <v>155</v>
      </c>
      <c r="J279" s="36">
        <v>156.15</v>
      </c>
      <c r="K279" s="31">
        <v>153.85</v>
      </c>
      <c r="L279" s="31">
        <v>151.19999999999999</v>
      </c>
      <c r="M279" s="31">
        <v>10.524430000000001</v>
      </c>
      <c r="N279" s="1"/>
      <c r="O279" s="1"/>
    </row>
    <row r="280" spans="1:15" ht="12.75" customHeight="1">
      <c r="A280" s="33">
        <v>270</v>
      </c>
      <c r="B280" s="53" t="s">
        <v>444</v>
      </c>
      <c r="C280" s="31">
        <v>595.75</v>
      </c>
      <c r="D280" s="36">
        <v>604.58333333333337</v>
      </c>
      <c r="E280" s="36">
        <v>583.16666666666674</v>
      </c>
      <c r="F280" s="36">
        <v>570.58333333333337</v>
      </c>
      <c r="G280" s="36">
        <v>549.16666666666674</v>
      </c>
      <c r="H280" s="36">
        <v>617.16666666666674</v>
      </c>
      <c r="I280" s="36">
        <v>638.58333333333348</v>
      </c>
      <c r="J280" s="36">
        <v>651.16666666666674</v>
      </c>
      <c r="K280" s="31">
        <v>626</v>
      </c>
      <c r="L280" s="31">
        <v>592</v>
      </c>
      <c r="M280" s="31">
        <v>15.70975</v>
      </c>
      <c r="N280" s="1"/>
      <c r="O280" s="1"/>
    </row>
    <row r="281" spans="1:15" ht="12.75" customHeight="1">
      <c r="A281" s="33">
        <v>271</v>
      </c>
      <c r="B281" s="53" t="s">
        <v>436</v>
      </c>
      <c r="C281" s="31">
        <v>2965.35</v>
      </c>
      <c r="D281" s="36">
        <v>2916.8333333333335</v>
      </c>
      <c r="E281" s="36">
        <v>2834.7166666666672</v>
      </c>
      <c r="F281" s="36">
        <v>2704.0833333333335</v>
      </c>
      <c r="G281" s="36">
        <v>2621.9666666666672</v>
      </c>
      <c r="H281" s="36">
        <v>3047.4666666666672</v>
      </c>
      <c r="I281" s="36">
        <v>3129.583333333333</v>
      </c>
      <c r="J281" s="36">
        <v>3260.2166666666672</v>
      </c>
      <c r="K281" s="31">
        <v>2998.95</v>
      </c>
      <c r="L281" s="31">
        <v>2786.2</v>
      </c>
      <c r="M281" s="31">
        <v>10.27821</v>
      </c>
      <c r="N281" s="1"/>
      <c r="O281" s="1"/>
    </row>
    <row r="282" spans="1:15" ht="12.75" customHeight="1">
      <c r="A282" s="33">
        <v>272</v>
      </c>
      <c r="B282" s="53" t="s">
        <v>858</v>
      </c>
      <c r="C282" s="31">
        <v>543.9</v>
      </c>
      <c r="D282" s="36">
        <v>545.75</v>
      </c>
      <c r="E282" s="36">
        <v>539.75</v>
      </c>
      <c r="F282" s="36">
        <v>535.6</v>
      </c>
      <c r="G282" s="36">
        <v>529.6</v>
      </c>
      <c r="H282" s="36">
        <v>549.9</v>
      </c>
      <c r="I282" s="36">
        <v>555.9</v>
      </c>
      <c r="J282" s="36">
        <v>560.04999999999995</v>
      </c>
      <c r="K282" s="31">
        <v>551.75</v>
      </c>
      <c r="L282" s="31">
        <v>541.6</v>
      </c>
      <c r="M282" s="31">
        <v>7.0349999999999996E-2</v>
      </c>
      <c r="N282" s="1"/>
      <c r="O282" s="1"/>
    </row>
    <row r="283" spans="1:15" ht="12.75" customHeight="1">
      <c r="A283" s="33">
        <v>273</v>
      </c>
      <c r="B283" s="53" t="s">
        <v>854</v>
      </c>
      <c r="C283" s="31">
        <v>524.70000000000005</v>
      </c>
      <c r="D283" s="36">
        <v>529.19999999999993</v>
      </c>
      <c r="E283" s="36">
        <v>519.74999999999989</v>
      </c>
      <c r="F283" s="36">
        <v>514.79999999999995</v>
      </c>
      <c r="G283" s="36">
        <v>505.34999999999991</v>
      </c>
      <c r="H283" s="36">
        <v>534.14999999999986</v>
      </c>
      <c r="I283" s="36">
        <v>543.59999999999991</v>
      </c>
      <c r="J283" s="36">
        <v>548.54999999999984</v>
      </c>
      <c r="K283" s="31">
        <v>538.65</v>
      </c>
      <c r="L283" s="31">
        <v>524.25</v>
      </c>
      <c r="M283" s="31">
        <v>1.6398699999999999</v>
      </c>
      <c r="N283" s="1"/>
      <c r="O283" s="1"/>
    </row>
    <row r="284" spans="1:15" ht="12.75" customHeight="1">
      <c r="A284" s="33">
        <v>274</v>
      </c>
      <c r="B284" s="53" t="s">
        <v>437</v>
      </c>
      <c r="C284" s="31">
        <v>298.45</v>
      </c>
      <c r="D284" s="36">
        <v>293.43333333333334</v>
      </c>
      <c r="E284" s="36">
        <v>287.06666666666666</v>
      </c>
      <c r="F284" s="36">
        <v>275.68333333333334</v>
      </c>
      <c r="G284" s="36">
        <v>269.31666666666666</v>
      </c>
      <c r="H284" s="36">
        <v>304.81666666666666</v>
      </c>
      <c r="I284" s="36">
        <v>311.18333333333334</v>
      </c>
      <c r="J284" s="36">
        <v>322.56666666666666</v>
      </c>
      <c r="K284" s="31">
        <v>299.8</v>
      </c>
      <c r="L284" s="31">
        <v>282.05</v>
      </c>
      <c r="M284" s="31">
        <v>64.041510000000002</v>
      </c>
      <c r="N284" s="1"/>
      <c r="O284" s="1"/>
    </row>
    <row r="285" spans="1:15" ht="12.75" customHeight="1">
      <c r="A285" s="33">
        <v>275</v>
      </c>
      <c r="B285" s="53" t="s">
        <v>162</v>
      </c>
      <c r="C285" s="31">
        <v>1767.2</v>
      </c>
      <c r="D285" s="36">
        <v>1768.9333333333334</v>
      </c>
      <c r="E285" s="36">
        <v>1758.9166666666667</v>
      </c>
      <c r="F285" s="36">
        <v>1750.6333333333334</v>
      </c>
      <c r="G285" s="36">
        <v>1740.6166666666668</v>
      </c>
      <c r="H285" s="36">
        <v>1777.2166666666667</v>
      </c>
      <c r="I285" s="36">
        <v>1787.2333333333331</v>
      </c>
      <c r="J285" s="36">
        <v>1795.5166666666667</v>
      </c>
      <c r="K285" s="31">
        <v>1778.95</v>
      </c>
      <c r="L285" s="31">
        <v>1760.65</v>
      </c>
      <c r="M285" s="31">
        <v>27.057649999999999</v>
      </c>
      <c r="N285" s="1"/>
      <c r="O285" s="1"/>
    </row>
    <row r="286" spans="1:15" ht="12.75" customHeight="1">
      <c r="A286" s="33">
        <v>276</v>
      </c>
      <c r="B286" s="53" t="s">
        <v>438</v>
      </c>
      <c r="C286" s="31">
        <v>1505.8</v>
      </c>
      <c r="D286" s="36">
        <v>1540.6666666666667</v>
      </c>
      <c r="E286" s="36">
        <v>1457.3333333333335</v>
      </c>
      <c r="F286" s="36">
        <v>1408.8666666666668</v>
      </c>
      <c r="G286" s="36">
        <v>1325.5333333333335</v>
      </c>
      <c r="H286" s="36">
        <v>1589.1333333333334</v>
      </c>
      <c r="I286" s="36">
        <v>1672.4666666666669</v>
      </c>
      <c r="J286" s="36">
        <v>1720.9333333333334</v>
      </c>
      <c r="K286" s="31">
        <v>1624</v>
      </c>
      <c r="L286" s="31">
        <v>1492.2</v>
      </c>
      <c r="M286" s="31">
        <v>46.391190000000002</v>
      </c>
      <c r="N286" s="1"/>
      <c r="O286" s="1"/>
    </row>
    <row r="287" spans="1:15" ht="12.75" customHeight="1">
      <c r="A287" s="33">
        <v>277</v>
      </c>
      <c r="B287" s="53" t="s">
        <v>439</v>
      </c>
      <c r="C287" s="31">
        <v>346.55</v>
      </c>
      <c r="D287" s="36">
        <v>347.2</v>
      </c>
      <c r="E287" s="36">
        <v>344.4</v>
      </c>
      <c r="F287" s="36">
        <v>342.25</v>
      </c>
      <c r="G287" s="36">
        <v>339.45</v>
      </c>
      <c r="H287" s="36">
        <v>349.34999999999997</v>
      </c>
      <c r="I287" s="36">
        <v>352.15000000000003</v>
      </c>
      <c r="J287" s="36">
        <v>354.29999999999995</v>
      </c>
      <c r="K287" s="31">
        <v>350</v>
      </c>
      <c r="L287" s="31">
        <v>345.05</v>
      </c>
      <c r="M287" s="31">
        <v>3.1627100000000001</v>
      </c>
      <c r="N287" s="1"/>
      <c r="O287" s="1"/>
    </row>
    <row r="288" spans="1:15" ht="12.75" customHeight="1">
      <c r="A288" s="33">
        <v>278</v>
      </c>
      <c r="B288" s="53" t="s">
        <v>445</v>
      </c>
      <c r="C288" s="31">
        <v>1935.55</v>
      </c>
      <c r="D288" s="36">
        <v>1944.2666666666667</v>
      </c>
      <c r="E288" s="36">
        <v>1917.2833333333333</v>
      </c>
      <c r="F288" s="36">
        <v>1899.0166666666667</v>
      </c>
      <c r="G288" s="36">
        <v>1872.0333333333333</v>
      </c>
      <c r="H288" s="36">
        <v>1962.5333333333333</v>
      </c>
      <c r="I288" s="36">
        <v>1989.5166666666664</v>
      </c>
      <c r="J288" s="36">
        <v>2007.7833333333333</v>
      </c>
      <c r="K288" s="31">
        <v>1971.25</v>
      </c>
      <c r="L288" s="31">
        <v>1926</v>
      </c>
      <c r="M288" s="31">
        <v>0.78364999999999996</v>
      </c>
      <c r="N288" s="1"/>
      <c r="O288" s="1"/>
    </row>
    <row r="289" spans="1:15" ht="12.75" customHeight="1">
      <c r="A289" s="33">
        <v>279</v>
      </c>
      <c r="B289" s="53" t="s">
        <v>855</v>
      </c>
      <c r="C289" s="31">
        <v>3259.2</v>
      </c>
      <c r="D289" s="36">
        <v>3283.0666666666671</v>
      </c>
      <c r="E289" s="36">
        <v>3221.1333333333341</v>
      </c>
      <c r="F289" s="36">
        <v>3183.0666666666671</v>
      </c>
      <c r="G289" s="36">
        <v>3121.1333333333341</v>
      </c>
      <c r="H289" s="36">
        <v>3321.1333333333341</v>
      </c>
      <c r="I289" s="36">
        <v>3383.0666666666675</v>
      </c>
      <c r="J289" s="36">
        <v>3421.1333333333341</v>
      </c>
      <c r="K289" s="31">
        <v>3345</v>
      </c>
      <c r="L289" s="31">
        <v>3245</v>
      </c>
      <c r="M289" s="31">
        <v>0.13818</v>
      </c>
      <c r="N289" s="1"/>
      <c r="O289" s="1"/>
    </row>
    <row r="290" spans="1:15" ht="12.75" customHeight="1">
      <c r="A290" s="33">
        <v>280</v>
      </c>
      <c r="B290" s="53" t="s">
        <v>163</v>
      </c>
      <c r="C290" s="31">
        <v>141.65</v>
      </c>
      <c r="D290" s="36">
        <v>141.15</v>
      </c>
      <c r="E290" s="36">
        <v>139.85000000000002</v>
      </c>
      <c r="F290" s="36">
        <v>138.05000000000001</v>
      </c>
      <c r="G290" s="36">
        <v>136.75000000000003</v>
      </c>
      <c r="H290" s="36">
        <v>142.95000000000002</v>
      </c>
      <c r="I290" s="36">
        <v>144.25000000000003</v>
      </c>
      <c r="J290" s="36">
        <v>146.05000000000001</v>
      </c>
      <c r="K290" s="31">
        <v>142.44999999999999</v>
      </c>
      <c r="L290" s="31">
        <v>139.35</v>
      </c>
      <c r="M290" s="31">
        <v>68.434669999999997</v>
      </c>
      <c r="N290" s="1"/>
      <c r="O290" s="1"/>
    </row>
    <row r="291" spans="1:15" ht="12.75" customHeight="1">
      <c r="A291" s="33">
        <v>281</v>
      </c>
      <c r="B291" s="53" t="s">
        <v>169</v>
      </c>
      <c r="C291" s="31">
        <v>4596.5</v>
      </c>
      <c r="D291" s="36">
        <v>4578.75</v>
      </c>
      <c r="E291" s="36">
        <v>4552.75</v>
      </c>
      <c r="F291" s="36">
        <v>4509</v>
      </c>
      <c r="G291" s="36">
        <v>4483</v>
      </c>
      <c r="H291" s="36">
        <v>4622.5</v>
      </c>
      <c r="I291" s="36">
        <v>4648.5</v>
      </c>
      <c r="J291" s="36">
        <v>4692.25</v>
      </c>
      <c r="K291" s="31">
        <v>4604.75</v>
      </c>
      <c r="L291" s="31">
        <v>4535</v>
      </c>
      <c r="M291" s="31">
        <v>1.8278799999999999</v>
      </c>
      <c r="N291" s="1"/>
      <c r="O291" s="1"/>
    </row>
    <row r="292" spans="1:15" ht="12.75" customHeight="1">
      <c r="A292" s="33">
        <v>282</v>
      </c>
      <c r="B292" s="53" t="s">
        <v>446</v>
      </c>
      <c r="C292" s="31">
        <v>12935.05</v>
      </c>
      <c r="D292" s="36">
        <v>13018.349999999999</v>
      </c>
      <c r="E292" s="36">
        <v>12837.799999999997</v>
      </c>
      <c r="F292" s="36">
        <v>12740.55</v>
      </c>
      <c r="G292" s="36">
        <v>12559.999999999998</v>
      </c>
      <c r="H292" s="36">
        <v>13115.599999999997</v>
      </c>
      <c r="I292" s="36">
        <v>13296.15</v>
      </c>
      <c r="J292" s="36">
        <v>13393.399999999996</v>
      </c>
      <c r="K292" s="31">
        <v>13198.9</v>
      </c>
      <c r="L292" s="31">
        <v>12921.1</v>
      </c>
      <c r="M292" s="31">
        <v>0.10355</v>
      </c>
      <c r="N292" s="1"/>
      <c r="O292" s="1"/>
    </row>
    <row r="293" spans="1:15" ht="12.75" customHeight="1">
      <c r="A293" s="33">
        <v>283</v>
      </c>
      <c r="B293" s="53" t="s">
        <v>167</v>
      </c>
      <c r="C293" s="31">
        <v>3074.85</v>
      </c>
      <c r="D293" s="36">
        <v>3078.7666666666664</v>
      </c>
      <c r="E293" s="36">
        <v>3058.5333333333328</v>
      </c>
      <c r="F293" s="36">
        <v>3042.2166666666662</v>
      </c>
      <c r="G293" s="36">
        <v>3021.9833333333327</v>
      </c>
      <c r="H293" s="36">
        <v>3095.083333333333</v>
      </c>
      <c r="I293" s="36">
        <v>3115.3166666666666</v>
      </c>
      <c r="J293" s="36">
        <v>3131.6333333333332</v>
      </c>
      <c r="K293" s="31">
        <v>3099</v>
      </c>
      <c r="L293" s="31">
        <v>3062.45</v>
      </c>
      <c r="M293" s="31">
        <v>18.847819999999999</v>
      </c>
      <c r="N293" s="1"/>
      <c r="O293" s="1"/>
    </row>
    <row r="294" spans="1:15" ht="12.75" customHeight="1">
      <c r="A294" s="33">
        <v>284</v>
      </c>
      <c r="B294" s="53" t="s">
        <v>447</v>
      </c>
      <c r="C294" s="31">
        <v>463.9</v>
      </c>
      <c r="D294" s="36">
        <v>470.86666666666662</v>
      </c>
      <c r="E294" s="36">
        <v>453.93333333333322</v>
      </c>
      <c r="F294" s="36">
        <v>443.96666666666658</v>
      </c>
      <c r="G294" s="36">
        <v>427.03333333333319</v>
      </c>
      <c r="H294" s="36">
        <v>480.83333333333326</v>
      </c>
      <c r="I294" s="36">
        <v>497.76666666666665</v>
      </c>
      <c r="J294" s="36">
        <v>507.73333333333329</v>
      </c>
      <c r="K294" s="31">
        <v>487.8</v>
      </c>
      <c r="L294" s="31">
        <v>460.9</v>
      </c>
      <c r="M294" s="31">
        <v>118.2527</v>
      </c>
      <c r="N294" s="1"/>
      <c r="O294" s="1"/>
    </row>
    <row r="295" spans="1:15" ht="12.75" customHeight="1">
      <c r="A295" s="33">
        <v>285</v>
      </c>
      <c r="B295" s="53" t="s">
        <v>165</v>
      </c>
      <c r="C295" s="31">
        <v>373.7</v>
      </c>
      <c r="D295" s="36">
        <v>374.89999999999992</v>
      </c>
      <c r="E295" s="36">
        <v>366.89999999999986</v>
      </c>
      <c r="F295" s="36">
        <v>360.09999999999997</v>
      </c>
      <c r="G295" s="36">
        <v>352.09999999999991</v>
      </c>
      <c r="H295" s="36">
        <v>381.69999999999982</v>
      </c>
      <c r="I295" s="36">
        <v>389.69999999999993</v>
      </c>
      <c r="J295" s="36">
        <v>396.49999999999977</v>
      </c>
      <c r="K295" s="31">
        <v>382.9</v>
      </c>
      <c r="L295" s="31">
        <v>368.1</v>
      </c>
      <c r="M295" s="31">
        <v>24.984919999999999</v>
      </c>
      <c r="N295" s="1"/>
      <c r="O295" s="1"/>
    </row>
    <row r="296" spans="1:15" ht="12.75" customHeight="1">
      <c r="A296" s="33">
        <v>286</v>
      </c>
      <c r="B296" s="53" t="s">
        <v>448</v>
      </c>
      <c r="C296" s="31">
        <v>269.85000000000002</v>
      </c>
      <c r="D296" s="36">
        <v>271.65000000000003</v>
      </c>
      <c r="E296" s="36">
        <v>267.30000000000007</v>
      </c>
      <c r="F296" s="36">
        <v>264.75000000000006</v>
      </c>
      <c r="G296" s="36">
        <v>260.40000000000009</v>
      </c>
      <c r="H296" s="36">
        <v>274.20000000000005</v>
      </c>
      <c r="I296" s="36">
        <v>278.55000000000007</v>
      </c>
      <c r="J296" s="36">
        <v>281.10000000000002</v>
      </c>
      <c r="K296" s="31">
        <v>276</v>
      </c>
      <c r="L296" s="31">
        <v>269.10000000000002</v>
      </c>
      <c r="M296" s="31">
        <v>4.0853200000000003</v>
      </c>
      <c r="N296" s="1"/>
      <c r="O296" s="1"/>
    </row>
    <row r="297" spans="1:15" ht="12.75" customHeight="1">
      <c r="A297" s="33">
        <v>287</v>
      </c>
      <c r="B297" s="53" t="s">
        <v>449</v>
      </c>
      <c r="C297" s="31">
        <v>116.05</v>
      </c>
      <c r="D297" s="36">
        <v>116.14999999999999</v>
      </c>
      <c r="E297" s="36">
        <v>115.19999999999999</v>
      </c>
      <c r="F297" s="36">
        <v>114.35</v>
      </c>
      <c r="G297" s="36">
        <v>113.39999999999999</v>
      </c>
      <c r="H297" s="36">
        <v>116.99999999999999</v>
      </c>
      <c r="I297" s="36">
        <v>117.95</v>
      </c>
      <c r="J297" s="36">
        <v>118.79999999999998</v>
      </c>
      <c r="K297" s="31">
        <v>117.1</v>
      </c>
      <c r="L297" s="31">
        <v>115.3</v>
      </c>
      <c r="M297" s="31">
        <v>19.467970000000001</v>
      </c>
      <c r="N297" s="1"/>
      <c r="O297" s="1"/>
    </row>
    <row r="298" spans="1:15" ht="12.75" customHeight="1">
      <c r="A298" s="33">
        <v>288</v>
      </c>
      <c r="B298" s="53" t="s">
        <v>166</v>
      </c>
      <c r="C298" s="31">
        <v>462.05</v>
      </c>
      <c r="D298" s="36">
        <v>463.40000000000003</v>
      </c>
      <c r="E298" s="36">
        <v>459.15000000000009</v>
      </c>
      <c r="F298" s="36">
        <v>456.25000000000006</v>
      </c>
      <c r="G298" s="36">
        <v>452.00000000000011</v>
      </c>
      <c r="H298" s="36">
        <v>466.30000000000007</v>
      </c>
      <c r="I298" s="36">
        <v>470.54999999999995</v>
      </c>
      <c r="J298" s="36">
        <v>473.45000000000005</v>
      </c>
      <c r="K298" s="31">
        <v>467.65</v>
      </c>
      <c r="L298" s="31">
        <v>460.5</v>
      </c>
      <c r="M298" s="31">
        <v>8.7477400000000003</v>
      </c>
      <c r="N298" s="1"/>
      <c r="O298" s="1"/>
    </row>
    <row r="299" spans="1:15" ht="12.75" customHeight="1">
      <c r="A299" s="33">
        <v>289</v>
      </c>
      <c r="B299" s="53" t="s">
        <v>284</v>
      </c>
      <c r="C299" s="31">
        <v>610.9</v>
      </c>
      <c r="D299" s="36">
        <v>612.19999999999993</v>
      </c>
      <c r="E299" s="36">
        <v>608.69999999999982</v>
      </c>
      <c r="F299" s="36">
        <v>606.49999999999989</v>
      </c>
      <c r="G299" s="36">
        <v>602.99999999999977</v>
      </c>
      <c r="H299" s="36">
        <v>614.39999999999986</v>
      </c>
      <c r="I299" s="36">
        <v>617.90000000000009</v>
      </c>
      <c r="J299" s="36">
        <v>620.09999999999991</v>
      </c>
      <c r="K299" s="31">
        <v>615.70000000000005</v>
      </c>
      <c r="L299" s="31">
        <v>610</v>
      </c>
      <c r="M299" s="31">
        <v>7.1857100000000003</v>
      </c>
      <c r="N299" s="1"/>
      <c r="O299" s="1"/>
    </row>
    <row r="300" spans="1:15" ht="12.75" customHeight="1">
      <c r="A300" s="33">
        <v>290</v>
      </c>
      <c r="B300" s="53" t="s">
        <v>285</v>
      </c>
      <c r="C300" s="31">
        <v>6000.8</v>
      </c>
      <c r="D300" s="36">
        <v>6015.25</v>
      </c>
      <c r="E300" s="36">
        <v>5960.55</v>
      </c>
      <c r="F300" s="36">
        <v>5920.3</v>
      </c>
      <c r="G300" s="36">
        <v>5865.6</v>
      </c>
      <c r="H300" s="36">
        <v>6055.5</v>
      </c>
      <c r="I300" s="36">
        <v>6110.2000000000007</v>
      </c>
      <c r="J300" s="36">
        <v>6150.45</v>
      </c>
      <c r="K300" s="31">
        <v>6069.95</v>
      </c>
      <c r="L300" s="31">
        <v>5975</v>
      </c>
      <c r="M300" s="31">
        <v>0.24260999999999999</v>
      </c>
      <c r="N300" s="1"/>
      <c r="O300" s="1"/>
    </row>
    <row r="301" spans="1:15" ht="12.75" customHeight="1">
      <c r="A301" s="33">
        <v>291</v>
      </c>
      <c r="B301" s="53" t="s">
        <v>168</v>
      </c>
      <c r="C301" s="31">
        <v>5520.25</v>
      </c>
      <c r="D301" s="36">
        <v>5547.416666666667</v>
      </c>
      <c r="E301" s="36">
        <v>5482.8333333333339</v>
      </c>
      <c r="F301" s="36">
        <v>5445.416666666667</v>
      </c>
      <c r="G301" s="36">
        <v>5380.8333333333339</v>
      </c>
      <c r="H301" s="36">
        <v>5584.8333333333339</v>
      </c>
      <c r="I301" s="36">
        <v>5649.4166666666679</v>
      </c>
      <c r="J301" s="36">
        <v>5686.8333333333339</v>
      </c>
      <c r="K301" s="31">
        <v>5612</v>
      </c>
      <c r="L301" s="31">
        <v>5510</v>
      </c>
      <c r="M301" s="31">
        <v>2.6808999999999998</v>
      </c>
      <c r="N301" s="1"/>
      <c r="O301" s="1"/>
    </row>
    <row r="302" spans="1:15" ht="12.75" customHeight="1">
      <c r="A302" s="33">
        <v>292</v>
      </c>
      <c r="B302" s="53" t="s">
        <v>170</v>
      </c>
      <c r="C302" s="31">
        <v>1221.55</v>
      </c>
      <c r="D302" s="36">
        <v>1215.3333333333333</v>
      </c>
      <c r="E302" s="36">
        <v>1204.7166666666665</v>
      </c>
      <c r="F302" s="36">
        <v>1187.8833333333332</v>
      </c>
      <c r="G302" s="36">
        <v>1177.2666666666664</v>
      </c>
      <c r="H302" s="36">
        <v>1232.1666666666665</v>
      </c>
      <c r="I302" s="36">
        <v>1242.7833333333333</v>
      </c>
      <c r="J302" s="36">
        <v>1259.6166666666666</v>
      </c>
      <c r="K302" s="31">
        <v>1225.95</v>
      </c>
      <c r="L302" s="31">
        <v>1198.5</v>
      </c>
      <c r="M302" s="31">
        <v>13.718349999999999</v>
      </c>
      <c r="N302" s="1"/>
      <c r="O302" s="1"/>
    </row>
    <row r="303" spans="1:15" ht="12.75" customHeight="1">
      <c r="A303" s="33">
        <v>293</v>
      </c>
      <c r="B303" s="53" t="s">
        <v>450</v>
      </c>
      <c r="C303" s="31">
        <v>1363.9</v>
      </c>
      <c r="D303" s="36">
        <v>1369.1166666666668</v>
      </c>
      <c r="E303" s="36">
        <v>1353.7833333333335</v>
      </c>
      <c r="F303" s="36">
        <v>1343.6666666666667</v>
      </c>
      <c r="G303" s="36">
        <v>1328.3333333333335</v>
      </c>
      <c r="H303" s="36">
        <v>1379.2333333333336</v>
      </c>
      <c r="I303" s="36">
        <v>1394.5666666666666</v>
      </c>
      <c r="J303" s="36">
        <v>1404.6833333333336</v>
      </c>
      <c r="K303" s="31">
        <v>1384.45</v>
      </c>
      <c r="L303" s="31">
        <v>1359</v>
      </c>
      <c r="M303" s="31">
        <v>0.40572000000000003</v>
      </c>
      <c r="N303" s="1"/>
      <c r="O303" s="1"/>
    </row>
    <row r="304" spans="1:15" ht="12.75" customHeight="1">
      <c r="A304" s="33">
        <v>294</v>
      </c>
      <c r="B304" s="53" t="s">
        <v>453</v>
      </c>
      <c r="C304" s="31">
        <v>861.7</v>
      </c>
      <c r="D304" s="36">
        <v>867.01666666666677</v>
      </c>
      <c r="E304" s="36">
        <v>850.73333333333358</v>
      </c>
      <c r="F304" s="36">
        <v>839.76666666666677</v>
      </c>
      <c r="G304" s="36">
        <v>823.48333333333358</v>
      </c>
      <c r="H304" s="36">
        <v>877.98333333333358</v>
      </c>
      <c r="I304" s="36">
        <v>894.26666666666665</v>
      </c>
      <c r="J304" s="36">
        <v>905.23333333333358</v>
      </c>
      <c r="K304" s="31">
        <v>883.3</v>
      </c>
      <c r="L304" s="31">
        <v>856.05</v>
      </c>
      <c r="M304" s="31">
        <v>19.064360000000001</v>
      </c>
      <c r="N304" s="1"/>
      <c r="O304" s="1"/>
    </row>
    <row r="305" spans="1:15" ht="12.75" customHeight="1">
      <c r="A305" s="33">
        <v>295</v>
      </c>
      <c r="B305" s="53" t="s">
        <v>180</v>
      </c>
      <c r="C305" s="31">
        <v>1037.05</v>
      </c>
      <c r="D305" s="36">
        <v>1039.1833333333334</v>
      </c>
      <c r="E305" s="36">
        <v>1030.8666666666668</v>
      </c>
      <c r="F305" s="36">
        <v>1024.6833333333334</v>
      </c>
      <c r="G305" s="36">
        <v>1016.3666666666668</v>
      </c>
      <c r="H305" s="36">
        <v>1045.3666666666668</v>
      </c>
      <c r="I305" s="36">
        <v>1053.6833333333334</v>
      </c>
      <c r="J305" s="36">
        <v>1059.8666666666668</v>
      </c>
      <c r="K305" s="31">
        <v>1047.5</v>
      </c>
      <c r="L305" s="31">
        <v>1033</v>
      </c>
      <c r="M305" s="31">
        <v>2.6894999999999998</v>
      </c>
      <c r="N305" s="1"/>
      <c r="O305" s="1"/>
    </row>
    <row r="306" spans="1:15" ht="12.75" customHeight="1">
      <c r="A306" s="33">
        <v>296</v>
      </c>
      <c r="B306" s="53" t="s">
        <v>172</v>
      </c>
      <c r="C306" s="31">
        <v>275.14999999999998</v>
      </c>
      <c r="D306" s="36">
        <v>274.86666666666667</v>
      </c>
      <c r="E306" s="36">
        <v>272.68333333333334</v>
      </c>
      <c r="F306" s="36">
        <v>270.21666666666664</v>
      </c>
      <c r="G306" s="36">
        <v>268.0333333333333</v>
      </c>
      <c r="H306" s="36">
        <v>277.33333333333337</v>
      </c>
      <c r="I306" s="36">
        <v>279.51666666666677</v>
      </c>
      <c r="J306" s="36">
        <v>281.98333333333341</v>
      </c>
      <c r="K306" s="31">
        <v>277.05</v>
      </c>
      <c r="L306" s="31">
        <v>272.39999999999998</v>
      </c>
      <c r="M306" s="31">
        <v>20.54954</v>
      </c>
      <c r="N306" s="1"/>
      <c r="O306" s="1"/>
    </row>
    <row r="307" spans="1:15" ht="12.75" customHeight="1">
      <c r="A307" s="33">
        <v>297</v>
      </c>
      <c r="B307" s="53" t="s">
        <v>171</v>
      </c>
      <c r="C307" s="31">
        <v>1559.75</v>
      </c>
      <c r="D307" s="36">
        <v>1560.1000000000001</v>
      </c>
      <c r="E307" s="36">
        <v>1548.8000000000002</v>
      </c>
      <c r="F307" s="36">
        <v>1537.8500000000001</v>
      </c>
      <c r="G307" s="36">
        <v>1526.5500000000002</v>
      </c>
      <c r="H307" s="36">
        <v>1571.0500000000002</v>
      </c>
      <c r="I307" s="36">
        <v>1582.35</v>
      </c>
      <c r="J307" s="36">
        <v>1593.3000000000002</v>
      </c>
      <c r="K307" s="31">
        <v>1571.4</v>
      </c>
      <c r="L307" s="31">
        <v>1549.15</v>
      </c>
      <c r="M307" s="31">
        <v>22.131440000000001</v>
      </c>
      <c r="N307" s="1"/>
      <c r="O307" s="1"/>
    </row>
    <row r="308" spans="1:15" ht="12.75" customHeight="1">
      <c r="A308" s="33">
        <v>298</v>
      </c>
      <c r="B308" s="53" t="s">
        <v>454</v>
      </c>
      <c r="C308" s="31">
        <v>393.5</v>
      </c>
      <c r="D308" s="36">
        <v>395.2166666666667</v>
      </c>
      <c r="E308" s="36">
        <v>390.98333333333341</v>
      </c>
      <c r="F308" s="36">
        <v>388.4666666666667</v>
      </c>
      <c r="G308" s="36">
        <v>384.23333333333341</v>
      </c>
      <c r="H308" s="36">
        <v>397.73333333333341</v>
      </c>
      <c r="I308" s="36">
        <v>401.96666666666675</v>
      </c>
      <c r="J308" s="36">
        <v>404.48333333333341</v>
      </c>
      <c r="K308" s="31">
        <v>399.45</v>
      </c>
      <c r="L308" s="31">
        <v>392.7</v>
      </c>
      <c r="M308" s="31">
        <v>0.82216</v>
      </c>
      <c r="N308" s="1"/>
      <c r="O308" s="1"/>
    </row>
    <row r="309" spans="1:15" ht="12.75" customHeight="1">
      <c r="A309" s="33">
        <v>299</v>
      </c>
      <c r="B309" s="53" t="s">
        <v>455</v>
      </c>
      <c r="C309" s="31">
        <v>524.54999999999995</v>
      </c>
      <c r="D309" s="36">
        <v>527.85</v>
      </c>
      <c r="E309" s="36">
        <v>511.70000000000005</v>
      </c>
      <c r="F309" s="36">
        <v>498.85</v>
      </c>
      <c r="G309" s="36">
        <v>482.70000000000005</v>
      </c>
      <c r="H309" s="36">
        <v>540.70000000000005</v>
      </c>
      <c r="I309" s="36">
        <v>556.84999999999991</v>
      </c>
      <c r="J309" s="36">
        <v>569.70000000000005</v>
      </c>
      <c r="K309" s="31">
        <v>544</v>
      </c>
      <c r="L309" s="31">
        <v>515</v>
      </c>
      <c r="M309" s="31">
        <v>6.7797700000000001</v>
      </c>
      <c r="N309" s="1"/>
      <c r="O309" s="1"/>
    </row>
    <row r="310" spans="1:15" ht="12.75" customHeight="1">
      <c r="A310" s="33">
        <v>300</v>
      </c>
      <c r="B310" s="53" t="s">
        <v>456</v>
      </c>
      <c r="C310" s="31">
        <v>368.25</v>
      </c>
      <c r="D310" s="36">
        <v>369.59999999999997</v>
      </c>
      <c r="E310" s="36">
        <v>365.59999999999991</v>
      </c>
      <c r="F310" s="36">
        <v>362.94999999999993</v>
      </c>
      <c r="G310" s="36">
        <v>358.94999999999987</v>
      </c>
      <c r="H310" s="36">
        <v>372.24999999999994</v>
      </c>
      <c r="I310" s="36">
        <v>376.25000000000006</v>
      </c>
      <c r="J310" s="36">
        <v>378.9</v>
      </c>
      <c r="K310" s="31">
        <v>373.6</v>
      </c>
      <c r="L310" s="31">
        <v>366.95</v>
      </c>
      <c r="M310" s="31">
        <v>0.99102000000000001</v>
      </c>
      <c r="N310" s="1"/>
      <c r="O310" s="1"/>
    </row>
    <row r="311" spans="1:15" ht="12.75" customHeight="1">
      <c r="A311" s="33">
        <v>301</v>
      </c>
      <c r="B311" s="53" t="s">
        <v>173</v>
      </c>
      <c r="C311" s="31">
        <v>153.44999999999999</v>
      </c>
      <c r="D311" s="36">
        <v>154.08333333333334</v>
      </c>
      <c r="E311" s="36">
        <v>152.01666666666668</v>
      </c>
      <c r="F311" s="36">
        <v>150.58333333333334</v>
      </c>
      <c r="G311" s="36">
        <v>148.51666666666668</v>
      </c>
      <c r="H311" s="36">
        <v>155.51666666666668</v>
      </c>
      <c r="I311" s="36">
        <v>157.58333333333334</v>
      </c>
      <c r="J311" s="36">
        <v>159.01666666666668</v>
      </c>
      <c r="K311" s="31">
        <v>156.15</v>
      </c>
      <c r="L311" s="31">
        <v>152.65</v>
      </c>
      <c r="M311" s="31">
        <v>52.966079999999998</v>
      </c>
      <c r="N311" s="1"/>
      <c r="O311" s="1"/>
    </row>
    <row r="312" spans="1:15" ht="12.75" customHeight="1">
      <c r="A312" s="33">
        <v>302</v>
      </c>
      <c r="B312" s="53" t="s">
        <v>457</v>
      </c>
      <c r="C312" s="31">
        <v>116.1</v>
      </c>
      <c r="D312" s="36">
        <v>116.21666666666665</v>
      </c>
      <c r="E312" s="36">
        <v>115.2833333333333</v>
      </c>
      <c r="F312" s="36">
        <v>114.46666666666665</v>
      </c>
      <c r="G312" s="36">
        <v>113.5333333333333</v>
      </c>
      <c r="H312" s="36">
        <v>117.0333333333333</v>
      </c>
      <c r="I312" s="36">
        <v>117.96666666666667</v>
      </c>
      <c r="J312" s="36">
        <v>118.7833333333333</v>
      </c>
      <c r="K312" s="31">
        <v>117.15</v>
      </c>
      <c r="L312" s="31">
        <v>115.4</v>
      </c>
      <c r="M312" s="31">
        <v>28.145800000000001</v>
      </c>
      <c r="N312" s="1"/>
      <c r="O312" s="1"/>
    </row>
    <row r="313" spans="1:15" ht="12.75" customHeight="1">
      <c r="A313" s="33">
        <v>303</v>
      </c>
      <c r="B313" s="53" t="s">
        <v>862</v>
      </c>
      <c r="C313" s="31">
        <v>1946.65</v>
      </c>
      <c r="D313" s="36">
        <v>1971.0333333333335</v>
      </c>
      <c r="E313" s="36">
        <v>1900.916666666667</v>
      </c>
      <c r="F313" s="36">
        <v>1855.1833333333334</v>
      </c>
      <c r="G313" s="36">
        <v>1785.0666666666668</v>
      </c>
      <c r="H313" s="36">
        <v>2016.7666666666671</v>
      </c>
      <c r="I313" s="36">
        <v>2086.8833333333332</v>
      </c>
      <c r="J313" s="36">
        <v>2132.6166666666672</v>
      </c>
      <c r="K313" s="31">
        <v>2041.15</v>
      </c>
      <c r="L313" s="31">
        <v>1925.3</v>
      </c>
      <c r="M313" s="31">
        <v>2.95838</v>
      </c>
      <c r="N313" s="1"/>
      <c r="O313" s="1"/>
    </row>
    <row r="314" spans="1:15" ht="12.75" customHeight="1">
      <c r="A314" s="33">
        <v>304</v>
      </c>
      <c r="B314" s="53" t="s">
        <v>174</v>
      </c>
      <c r="C314" s="31">
        <v>526.6</v>
      </c>
      <c r="D314" s="36">
        <v>526.9666666666667</v>
      </c>
      <c r="E314" s="36">
        <v>524.38333333333344</v>
      </c>
      <c r="F314" s="36">
        <v>522.16666666666674</v>
      </c>
      <c r="G314" s="36">
        <v>519.58333333333348</v>
      </c>
      <c r="H314" s="36">
        <v>529.18333333333339</v>
      </c>
      <c r="I314" s="36">
        <v>531.76666666666665</v>
      </c>
      <c r="J314" s="36">
        <v>533.98333333333335</v>
      </c>
      <c r="K314" s="31">
        <v>529.54999999999995</v>
      </c>
      <c r="L314" s="31">
        <v>524.75</v>
      </c>
      <c r="M314" s="31">
        <v>7.4139900000000001</v>
      </c>
      <c r="N314" s="1"/>
      <c r="O314" s="1"/>
    </row>
    <row r="315" spans="1:15" ht="12.75" customHeight="1">
      <c r="A315" s="33">
        <v>305</v>
      </c>
      <c r="B315" s="53" t="s">
        <v>175</v>
      </c>
      <c r="C315" s="31">
        <v>10535.15</v>
      </c>
      <c r="D315" s="36">
        <v>10551.383333333333</v>
      </c>
      <c r="E315" s="36">
        <v>10483.766666666666</v>
      </c>
      <c r="F315" s="36">
        <v>10432.383333333333</v>
      </c>
      <c r="G315" s="36">
        <v>10364.766666666666</v>
      </c>
      <c r="H315" s="36">
        <v>10602.766666666666</v>
      </c>
      <c r="I315" s="36">
        <v>10670.383333333331</v>
      </c>
      <c r="J315" s="36">
        <v>10721.766666666666</v>
      </c>
      <c r="K315" s="31">
        <v>10619</v>
      </c>
      <c r="L315" s="31">
        <v>10500</v>
      </c>
      <c r="M315" s="31">
        <v>3.12242</v>
      </c>
      <c r="N315" s="1"/>
      <c r="O315" s="1"/>
    </row>
    <row r="316" spans="1:15" ht="12.75" customHeight="1">
      <c r="A316" s="33">
        <v>306</v>
      </c>
      <c r="B316" s="53" t="s">
        <v>458</v>
      </c>
      <c r="C316" s="31">
        <v>2456.25</v>
      </c>
      <c r="D316" s="36">
        <v>2450.2666666666669</v>
      </c>
      <c r="E316" s="36">
        <v>2420.5333333333338</v>
      </c>
      <c r="F316" s="36">
        <v>2384.8166666666671</v>
      </c>
      <c r="G316" s="36">
        <v>2355.0833333333339</v>
      </c>
      <c r="H316" s="36">
        <v>2485.9833333333336</v>
      </c>
      <c r="I316" s="36">
        <v>2515.7166666666662</v>
      </c>
      <c r="J316" s="36">
        <v>2551.4333333333334</v>
      </c>
      <c r="K316" s="31">
        <v>2480</v>
      </c>
      <c r="L316" s="31">
        <v>2414.5500000000002</v>
      </c>
      <c r="M316" s="31">
        <v>0.93952999999999998</v>
      </c>
      <c r="N316" s="1"/>
      <c r="O316" s="1"/>
    </row>
    <row r="317" spans="1:15" ht="12.75" customHeight="1">
      <c r="A317" s="33">
        <v>307</v>
      </c>
      <c r="B317" s="53" t="s">
        <v>179</v>
      </c>
      <c r="C317" s="31">
        <v>979.25</v>
      </c>
      <c r="D317" s="36">
        <v>972.55000000000007</v>
      </c>
      <c r="E317" s="36">
        <v>955.95000000000016</v>
      </c>
      <c r="F317" s="36">
        <v>932.65000000000009</v>
      </c>
      <c r="G317" s="36">
        <v>916.05000000000018</v>
      </c>
      <c r="H317" s="36">
        <v>995.85000000000014</v>
      </c>
      <c r="I317" s="36">
        <v>1012.45</v>
      </c>
      <c r="J317" s="36">
        <v>1035.75</v>
      </c>
      <c r="K317" s="31">
        <v>989.15</v>
      </c>
      <c r="L317" s="31">
        <v>949.25</v>
      </c>
      <c r="M317" s="31">
        <v>20.032309999999999</v>
      </c>
      <c r="N317" s="1"/>
      <c r="O317" s="1"/>
    </row>
    <row r="318" spans="1:15" ht="12.75" customHeight="1">
      <c r="A318" s="33">
        <v>308</v>
      </c>
      <c r="B318" s="53" t="s">
        <v>286</v>
      </c>
      <c r="C318" s="31">
        <v>604.29999999999995</v>
      </c>
      <c r="D318" s="36">
        <v>608.75</v>
      </c>
      <c r="E318" s="36">
        <v>598.5</v>
      </c>
      <c r="F318" s="36">
        <v>592.70000000000005</v>
      </c>
      <c r="G318" s="36">
        <v>582.45000000000005</v>
      </c>
      <c r="H318" s="36">
        <v>614.54999999999995</v>
      </c>
      <c r="I318" s="36">
        <v>624.79999999999995</v>
      </c>
      <c r="J318" s="36">
        <v>630.59999999999991</v>
      </c>
      <c r="K318" s="31">
        <v>619</v>
      </c>
      <c r="L318" s="31">
        <v>602.95000000000005</v>
      </c>
      <c r="M318" s="31">
        <v>14.015739999999999</v>
      </c>
      <c r="N318" s="1"/>
      <c r="O318" s="1"/>
    </row>
    <row r="319" spans="1:15" ht="12.75" customHeight="1">
      <c r="A319" s="33">
        <v>309</v>
      </c>
      <c r="B319" s="53" t="s">
        <v>459</v>
      </c>
      <c r="C319" s="31">
        <v>1990.5</v>
      </c>
      <c r="D319" s="36">
        <v>1991.8166666666666</v>
      </c>
      <c r="E319" s="36">
        <v>1969.6833333333332</v>
      </c>
      <c r="F319" s="36">
        <v>1948.8666666666666</v>
      </c>
      <c r="G319" s="36">
        <v>1926.7333333333331</v>
      </c>
      <c r="H319" s="36">
        <v>2012.6333333333332</v>
      </c>
      <c r="I319" s="36">
        <v>2034.7666666666664</v>
      </c>
      <c r="J319" s="36">
        <v>2055.583333333333</v>
      </c>
      <c r="K319" s="31">
        <v>2013.95</v>
      </c>
      <c r="L319" s="31">
        <v>1971</v>
      </c>
      <c r="M319" s="31">
        <v>8.1652799999999992</v>
      </c>
      <c r="N319" s="1"/>
      <c r="O319" s="1"/>
    </row>
    <row r="320" spans="1:15" ht="12.75" customHeight="1">
      <c r="A320" s="33">
        <v>310</v>
      </c>
      <c r="B320" s="53" t="s">
        <v>460</v>
      </c>
      <c r="C320" s="31">
        <v>836.5</v>
      </c>
      <c r="D320" s="36">
        <v>836.16666666666663</v>
      </c>
      <c r="E320" s="36">
        <v>823.33333333333326</v>
      </c>
      <c r="F320" s="36">
        <v>810.16666666666663</v>
      </c>
      <c r="G320" s="36">
        <v>797.33333333333326</v>
      </c>
      <c r="H320" s="36">
        <v>849.33333333333326</v>
      </c>
      <c r="I320" s="36">
        <v>862.16666666666652</v>
      </c>
      <c r="J320" s="36">
        <v>875.33333333333326</v>
      </c>
      <c r="K320" s="31">
        <v>849</v>
      </c>
      <c r="L320" s="31">
        <v>823</v>
      </c>
      <c r="M320" s="31">
        <v>1.9559299999999999</v>
      </c>
      <c r="N320" s="1"/>
      <c r="O320" s="1"/>
    </row>
    <row r="321" spans="1:15" ht="12.75" customHeight="1">
      <c r="A321" s="33">
        <v>311</v>
      </c>
      <c r="B321" s="53" t="s">
        <v>875</v>
      </c>
      <c r="C321" s="31">
        <v>906.75</v>
      </c>
      <c r="D321" s="36">
        <v>907.93333333333339</v>
      </c>
      <c r="E321" s="36">
        <v>901.86666666666679</v>
      </c>
      <c r="F321" s="36">
        <v>896.98333333333335</v>
      </c>
      <c r="G321" s="36">
        <v>890.91666666666674</v>
      </c>
      <c r="H321" s="36">
        <v>912.81666666666683</v>
      </c>
      <c r="I321" s="36">
        <v>918.88333333333344</v>
      </c>
      <c r="J321" s="36">
        <v>923.76666666666688</v>
      </c>
      <c r="K321" s="31">
        <v>914</v>
      </c>
      <c r="L321" s="31">
        <v>903.05</v>
      </c>
      <c r="M321" s="31">
        <v>0.17155999999999999</v>
      </c>
      <c r="N321" s="1"/>
      <c r="O321" s="1"/>
    </row>
    <row r="322" spans="1:15" ht="12.75" customHeight="1">
      <c r="A322" s="33">
        <v>312</v>
      </c>
      <c r="B322" s="53" t="s">
        <v>461</v>
      </c>
      <c r="C322" s="31">
        <v>1365.15</v>
      </c>
      <c r="D322" s="36">
        <v>1362.0166666666667</v>
      </c>
      <c r="E322" s="36">
        <v>1333.1333333333332</v>
      </c>
      <c r="F322" s="36">
        <v>1301.1166666666666</v>
      </c>
      <c r="G322" s="36">
        <v>1272.2333333333331</v>
      </c>
      <c r="H322" s="36">
        <v>1394.0333333333333</v>
      </c>
      <c r="I322" s="36">
        <v>1422.916666666667</v>
      </c>
      <c r="J322" s="36">
        <v>1454.9333333333334</v>
      </c>
      <c r="K322" s="31">
        <v>1390.9</v>
      </c>
      <c r="L322" s="31">
        <v>1330</v>
      </c>
      <c r="M322" s="31">
        <v>1.8413299999999999</v>
      </c>
      <c r="N322" s="1"/>
      <c r="O322" s="1"/>
    </row>
    <row r="323" spans="1:15" ht="12.75" customHeight="1">
      <c r="A323" s="33">
        <v>313</v>
      </c>
      <c r="B323" s="53" t="s">
        <v>178</v>
      </c>
      <c r="C323" s="31">
        <v>1635.3</v>
      </c>
      <c r="D323" s="36">
        <v>1642.7333333333333</v>
      </c>
      <c r="E323" s="36">
        <v>1623.0166666666667</v>
      </c>
      <c r="F323" s="36">
        <v>1610.7333333333333</v>
      </c>
      <c r="G323" s="36">
        <v>1591.0166666666667</v>
      </c>
      <c r="H323" s="36">
        <v>1655.0166666666667</v>
      </c>
      <c r="I323" s="36">
        <v>1674.7333333333333</v>
      </c>
      <c r="J323" s="36">
        <v>1687.0166666666667</v>
      </c>
      <c r="K323" s="31">
        <v>1662.45</v>
      </c>
      <c r="L323" s="31">
        <v>1630.45</v>
      </c>
      <c r="M323" s="31">
        <v>2.0897899999999998</v>
      </c>
      <c r="N323" s="1"/>
      <c r="O323" s="1"/>
    </row>
    <row r="324" spans="1:15" ht="12.75" customHeight="1">
      <c r="A324" s="33">
        <v>314</v>
      </c>
      <c r="B324" s="53" t="s">
        <v>451</v>
      </c>
      <c r="C324" s="31">
        <v>52.15</v>
      </c>
      <c r="D324" s="36">
        <v>52.25</v>
      </c>
      <c r="E324" s="36">
        <v>51.4</v>
      </c>
      <c r="F324" s="36">
        <v>50.65</v>
      </c>
      <c r="G324" s="36">
        <v>49.8</v>
      </c>
      <c r="H324" s="36">
        <v>53</v>
      </c>
      <c r="I324" s="36">
        <v>53.849999999999994</v>
      </c>
      <c r="J324" s="36">
        <v>54.6</v>
      </c>
      <c r="K324" s="31">
        <v>53.1</v>
      </c>
      <c r="L324" s="31">
        <v>51.5</v>
      </c>
      <c r="M324" s="31">
        <v>36.8063</v>
      </c>
      <c r="N324" s="1"/>
      <c r="O324" s="1"/>
    </row>
    <row r="325" spans="1:15" ht="12.75" customHeight="1">
      <c r="A325" s="33">
        <v>315</v>
      </c>
      <c r="B325" s="53" t="s">
        <v>287</v>
      </c>
      <c r="C325" s="31">
        <v>60.4</v>
      </c>
      <c r="D325" s="36">
        <v>60.5</v>
      </c>
      <c r="E325" s="36">
        <v>60</v>
      </c>
      <c r="F325" s="36">
        <v>59.6</v>
      </c>
      <c r="G325" s="36">
        <v>59.1</v>
      </c>
      <c r="H325" s="36">
        <v>60.9</v>
      </c>
      <c r="I325" s="36">
        <v>61.4</v>
      </c>
      <c r="J325" s="36">
        <v>61.8</v>
      </c>
      <c r="K325" s="31">
        <v>61</v>
      </c>
      <c r="L325" s="31">
        <v>60.1</v>
      </c>
      <c r="M325" s="31">
        <v>20.466180000000001</v>
      </c>
      <c r="N325" s="1"/>
      <c r="O325" s="1"/>
    </row>
    <row r="326" spans="1:15" ht="12.75" customHeight="1">
      <c r="A326" s="33">
        <v>316</v>
      </c>
      <c r="B326" s="53" t="s">
        <v>462</v>
      </c>
      <c r="C326" s="31">
        <v>1199.75</v>
      </c>
      <c r="D326" s="36">
        <v>1193.4666666666667</v>
      </c>
      <c r="E326" s="36">
        <v>1178.3833333333334</v>
      </c>
      <c r="F326" s="36">
        <v>1157.0166666666667</v>
      </c>
      <c r="G326" s="36">
        <v>1141.9333333333334</v>
      </c>
      <c r="H326" s="36">
        <v>1214.8333333333335</v>
      </c>
      <c r="I326" s="36">
        <v>1229.9166666666665</v>
      </c>
      <c r="J326" s="36">
        <v>1251.2833333333335</v>
      </c>
      <c r="K326" s="31">
        <v>1208.55</v>
      </c>
      <c r="L326" s="31">
        <v>1172.0999999999999</v>
      </c>
      <c r="M326" s="31">
        <v>1.8166800000000001</v>
      </c>
      <c r="N326" s="1"/>
      <c r="O326" s="1"/>
    </row>
    <row r="327" spans="1:15" ht="12.75" customHeight="1">
      <c r="A327" s="33">
        <v>317</v>
      </c>
      <c r="B327" s="53" t="s">
        <v>182</v>
      </c>
      <c r="C327" s="31">
        <v>2336.1</v>
      </c>
      <c r="D327" s="36">
        <v>2342.4166666666665</v>
      </c>
      <c r="E327" s="36">
        <v>2313.083333333333</v>
      </c>
      <c r="F327" s="36">
        <v>2290.0666666666666</v>
      </c>
      <c r="G327" s="36">
        <v>2260.7333333333331</v>
      </c>
      <c r="H327" s="36">
        <v>2365.4333333333329</v>
      </c>
      <c r="I327" s="36">
        <v>2394.766666666666</v>
      </c>
      <c r="J327" s="36">
        <v>2417.7833333333328</v>
      </c>
      <c r="K327" s="31">
        <v>2371.75</v>
      </c>
      <c r="L327" s="31">
        <v>2319.4</v>
      </c>
      <c r="M327" s="31">
        <v>2.6104500000000002</v>
      </c>
      <c r="N327" s="1"/>
      <c r="O327" s="1"/>
    </row>
    <row r="328" spans="1:15" ht="12.75" customHeight="1">
      <c r="A328" s="33">
        <v>318</v>
      </c>
      <c r="B328" s="53" t="s">
        <v>183</v>
      </c>
      <c r="C328" s="31">
        <v>111434.3</v>
      </c>
      <c r="D328" s="36">
        <v>111355.65000000001</v>
      </c>
      <c r="E328" s="36">
        <v>110961.35000000002</v>
      </c>
      <c r="F328" s="36">
        <v>110488.40000000001</v>
      </c>
      <c r="G328" s="36">
        <v>110094.10000000002</v>
      </c>
      <c r="H328" s="36">
        <v>111828.60000000002</v>
      </c>
      <c r="I328" s="36">
        <v>112222.90000000001</v>
      </c>
      <c r="J328" s="36">
        <v>112695.85000000002</v>
      </c>
      <c r="K328" s="31">
        <v>111749.95</v>
      </c>
      <c r="L328" s="31">
        <v>110882.7</v>
      </c>
      <c r="M328" s="31">
        <v>2.8879999999999999E-2</v>
      </c>
      <c r="N328" s="1"/>
      <c r="O328" s="1"/>
    </row>
    <row r="329" spans="1:15" ht="12.75" customHeight="1">
      <c r="A329" s="33">
        <v>319</v>
      </c>
      <c r="B329" s="53" t="s">
        <v>452</v>
      </c>
      <c r="C329" s="31">
        <v>2203.4499999999998</v>
      </c>
      <c r="D329" s="36">
        <v>2210.5166666666664</v>
      </c>
      <c r="E329" s="36">
        <v>2193.0333333333328</v>
      </c>
      <c r="F329" s="36">
        <v>2182.6166666666663</v>
      </c>
      <c r="G329" s="36">
        <v>2165.1333333333328</v>
      </c>
      <c r="H329" s="36">
        <v>2220.9333333333329</v>
      </c>
      <c r="I329" s="36">
        <v>2238.4166666666665</v>
      </c>
      <c r="J329" s="36">
        <v>2248.833333333333</v>
      </c>
      <c r="K329" s="31">
        <v>2228</v>
      </c>
      <c r="L329" s="31">
        <v>2200.1</v>
      </c>
      <c r="M329" s="31">
        <v>1.34128</v>
      </c>
      <c r="N329" s="1"/>
      <c r="O329" s="1"/>
    </row>
    <row r="330" spans="1:15" ht="12.75" customHeight="1">
      <c r="A330" s="33">
        <v>320</v>
      </c>
      <c r="B330" s="53" t="s">
        <v>177</v>
      </c>
      <c r="C330" s="31">
        <v>2905.9</v>
      </c>
      <c r="D330" s="36">
        <v>2911.2166666666667</v>
      </c>
      <c r="E330" s="36">
        <v>2882.8333333333335</v>
      </c>
      <c r="F330" s="36">
        <v>2859.7666666666669</v>
      </c>
      <c r="G330" s="36">
        <v>2831.3833333333337</v>
      </c>
      <c r="H330" s="36">
        <v>2934.2833333333333</v>
      </c>
      <c r="I330" s="36">
        <v>2962.6666666666665</v>
      </c>
      <c r="J330" s="36">
        <v>2985.7333333333331</v>
      </c>
      <c r="K330" s="31">
        <v>2939.6</v>
      </c>
      <c r="L330" s="31">
        <v>2888.15</v>
      </c>
      <c r="M330" s="31">
        <v>6.60175</v>
      </c>
      <c r="N330" s="1"/>
      <c r="O330" s="1"/>
    </row>
    <row r="331" spans="1:15" ht="12.75" customHeight="1">
      <c r="A331" s="33">
        <v>321</v>
      </c>
      <c r="B331" s="53" t="s">
        <v>184</v>
      </c>
      <c r="C331" s="31">
        <v>1329.35</v>
      </c>
      <c r="D331" s="36">
        <v>1328.5</v>
      </c>
      <c r="E331" s="36">
        <v>1319</v>
      </c>
      <c r="F331" s="36">
        <v>1308.6500000000001</v>
      </c>
      <c r="G331" s="36">
        <v>1299.1500000000001</v>
      </c>
      <c r="H331" s="36">
        <v>1338.85</v>
      </c>
      <c r="I331" s="36">
        <v>1348.35</v>
      </c>
      <c r="J331" s="36">
        <v>1358.6999999999998</v>
      </c>
      <c r="K331" s="31">
        <v>1338</v>
      </c>
      <c r="L331" s="31">
        <v>1318.15</v>
      </c>
      <c r="M331" s="31">
        <v>3.5293999999999999</v>
      </c>
      <c r="N331" s="1"/>
      <c r="O331" s="1"/>
    </row>
    <row r="332" spans="1:15" ht="12.75" customHeight="1">
      <c r="A332" s="33">
        <v>322</v>
      </c>
      <c r="B332" s="53" t="s">
        <v>469</v>
      </c>
      <c r="C332" s="31">
        <v>1260.3</v>
      </c>
      <c r="D332" s="36">
        <v>1265.1499999999999</v>
      </c>
      <c r="E332" s="36">
        <v>1216.1999999999998</v>
      </c>
      <c r="F332" s="36">
        <v>1172.0999999999999</v>
      </c>
      <c r="G332" s="36">
        <v>1123.1499999999999</v>
      </c>
      <c r="H332" s="36">
        <v>1309.2499999999998</v>
      </c>
      <c r="I332" s="36">
        <v>1358.2</v>
      </c>
      <c r="J332" s="36">
        <v>1402.2999999999997</v>
      </c>
      <c r="K332" s="31">
        <v>1314.1</v>
      </c>
      <c r="L332" s="31">
        <v>1221.05</v>
      </c>
      <c r="M332" s="31">
        <v>16.446429999999999</v>
      </c>
      <c r="N332" s="1"/>
      <c r="O332" s="1"/>
    </row>
    <row r="333" spans="1:15" ht="12.75" customHeight="1">
      <c r="A333" s="33">
        <v>323</v>
      </c>
      <c r="B333" s="53" t="s">
        <v>463</v>
      </c>
      <c r="C333" s="31">
        <v>779.55</v>
      </c>
      <c r="D333" s="36">
        <v>783.06666666666661</v>
      </c>
      <c r="E333" s="36">
        <v>774.18333333333317</v>
      </c>
      <c r="F333" s="36">
        <v>768.81666666666661</v>
      </c>
      <c r="G333" s="36">
        <v>759.93333333333317</v>
      </c>
      <c r="H333" s="36">
        <v>788.43333333333317</v>
      </c>
      <c r="I333" s="36">
        <v>797.31666666666661</v>
      </c>
      <c r="J333" s="36">
        <v>802.68333333333317</v>
      </c>
      <c r="K333" s="31">
        <v>791.95</v>
      </c>
      <c r="L333" s="31">
        <v>777.7</v>
      </c>
      <c r="M333" s="31">
        <v>4.6976800000000001</v>
      </c>
      <c r="N333" s="1"/>
      <c r="O333" s="1"/>
    </row>
    <row r="334" spans="1:15" ht="12.75" customHeight="1">
      <c r="A334" s="33">
        <v>324</v>
      </c>
      <c r="B334" s="53" t="s">
        <v>185</v>
      </c>
      <c r="C334" s="31">
        <v>93.7</v>
      </c>
      <c r="D334" s="36">
        <v>93.850000000000009</v>
      </c>
      <c r="E334" s="36">
        <v>93.050000000000011</v>
      </c>
      <c r="F334" s="36">
        <v>92.4</v>
      </c>
      <c r="G334" s="36">
        <v>91.600000000000009</v>
      </c>
      <c r="H334" s="36">
        <v>94.500000000000014</v>
      </c>
      <c r="I334" s="36">
        <v>95.3</v>
      </c>
      <c r="J334" s="36">
        <v>95.950000000000017</v>
      </c>
      <c r="K334" s="31">
        <v>94.65</v>
      </c>
      <c r="L334" s="31">
        <v>93.2</v>
      </c>
      <c r="M334" s="31">
        <v>81.953900000000004</v>
      </c>
      <c r="N334" s="1"/>
      <c r="O334" s="1"/>
    </row>
    <row r="335" spans="1:15" ht="12.75" customHeight="1">
      <c r="A335" s="33">
        <v>325</v>
      </c>
      <c r="B335" s="53" t="s">
        <v>187</v>
      </c>
      <c r="C335" s="31">
        <v>3626.75</v>
      </c>
      <c r="D335" s="36">
        <v>3634.9500000000003</v>
      </c>
      <c r="E335" s="36">
        <v>3603.9000000000005</v>
      </c>
      <c r="F335" s="36">
        <v>3581.05</v>
      </c>
      <c r="G335" s="36">
        <v>3550.0000000000005</v>
      </c>
      <c r="H335" s="36">
        <v>3657.8000000000006</v>
      </c>
      <c r="I335" s="36">
        <v>3688.8500000000008</v>
      </c>
      <c r="J335" s="36">
        <v>3711.7000000000007</v>
      </c>
      <c r="K335" s="31">
        <v>3666</v>
      </c>
      <c r="L335" s="31">
        <v>3612.1</v>
      </c>
      <c r="M335" s="31">
        <v>0.79701999999999995</v>
      </c>
      <c r="N335" s="1"/>
      <c r="O335" s="1"/>
    </row>
    <row r="336" spans="1:15" ht="12.75" customHeight="1">
      <c r="A336" s="33">
        <v>326</v>
      </c>
      <c r="B336" s="53" t="s">
        <v>470</v>
      </c>
      <c r="C336" s="31">
        <v>797.9</v>
      </c>
      <c r="D336" s="36">
        <v>802.30000000000007</v>
      </c>
      <c r="E336" s="36">
        <v>791.60000000000014</v>
      </c>
      <c r="F336" s="36">
        <v>785.30000000000007</v>
      </c>
      <c r="G336" s="36">
        <v>774.60000000000014</v>
      </c>
      <c r="H336" s="36">
        <v>808.60000000000014</v>
      </c>
      <c r="I336" s="36">
        <v>819.30000000000018</v>
      </c>
      <c r="J336" s="36">
        <v>825.60000000000014</v>
      </c>
      <c r="K336" s="31">
        <v>813</v>
      </c>
      <c r="L336" s="31">
        <v>796</v>
      </c>
      <c r="M336" s="31">
        <v>1.1669099999999999</v>
      </c>
      <c r="N336" s="1"/>
      <c r="O336" s="1"/>
    </row>
    <row r="337" spans="1:15" ht="12.75" customHeight="1">
      <c r="A337" s="33">
        <v>327</v>
      </c>
      <c r="B337" s="53" t="s">
        <v>464</v>
      </c>
      <c r="C337" s="31">
        <v>67.3</v>
      </c>
      <c r="D337" s="36">
        <v>67.433333333333323</v>
      </c>
      <c r="E337" s="36">
        <v>66.46666666666664</v>
      </c>
      <c r="F337" s="36">
        <v>65.633333333333312</v>
      </c>
      <c r="G337" s="36">
        <v>64.666666666666629</v>
      </c>
      <c r="H337" s="36">
        <v>68.266666666666652</v>
      </c>
      <c r="I337" s="36">
        <v>69.23333333333332</v>
      </c>
      <c r="J337" s="36">
        <v>70.066666666666663</v>
      </c>
      <c r="K337" s="31">
        <v>68.400000000000006</v>
      </c>
      <c r="L337" s="31">
        <v>66.599999999999994</v>
      </c>
      <c r="M337" s="31">
        <v>142.37219999999999</v>
      </c>
      <c r="N337" s="1"/>
      <c r="O337" s="1"/>
    </row>
    <row r="338" spans="1:15" ht="12.75" customHeight="1">
      <c r="A338" s="33">
        <v>328</v>
      </c>
      <c r="B338" s="53" t="s">
        <v>465</v>
      </c>
      <c r="C338" s="31">
        <v>168.6</v>
      </c>
      <c r="D338" s="36">
        <v>170.13333333333333</v>
      </c>
      <c r="E338" s="36">
        <v>166.46666666666664</v>
      </c>
      <c r="F338" s="36">
        <v>164.33333333333331</v>
      </c>
      <c r="G338" s="36">
        <v>160.66666666666663</v>
      </c>
      <c r="H338" s="36">
        <v>172.26666666666665</v>
      </c>
      <c r="I338" s="36">
        <v>175.93333333333334</v>
      </c>
      <c r="J338" s="36">
        <v>178.06666666666666</v>
      </c>
      <c r="K338" s="31">
        <v>173.8</v>
      </c>
      <c r="L338" s="31">
        <v>168</v>
      </c>
      <c r="M338" s="31">
        <v>74.93535</v>
      </c>
      <c r="N338" s="1"/>
      <c r="O338" s="1"/>
    </row>
    <row r="339" spans="1:15" ht="12.75" customHeight="1">
      <c r="A339" s="33">
        <v>329</v>
      </c>
      <c r="B339" s="53" t="s">
        <v>188</v>
      </c>
      <c r="C339" s="31">
        <v>24373.45</v>
      </c>
      <c r="D339" s="36">
        <v>24324.516666666666</v>
      </c>
      <c r="E339" s="36">
        <v>24229.183333333334</v>
      </c>
      <c r="F339" s="36">
        <v>24084.916666666668</v>
      </c>
      <c r="G339" s="36">
        <v>23989.583333333336</v>
      </c>
      <c r="H339" s="36">
        <v>24468.783333333333</v>
      </c>
      <c r="I339" s="36">
        <v>24564.116666666669</v>
      </c>
      <c r="J339" s="36">
        <v>24708.383333333331</v>
      </c>
      <c r="K339" s="31">
        <v>24419.85</v>
      </c>
      <c r="L339" s="31">
        <v>24180.25</v>
      </c>
      <c r="M339" s="31">
        <v>0.45329000000000003</v>
      </c>
      <c r="N339" s="1"/>
      <c r="O339" s="1"/>
    </row>
    <row r="340" spans="1:15" ht="12.75" customHeight="1">
      <c r="A340" s="33">
        <v>330</v>
      </c>
      <c r="B340" s="53" t="s">
        <v>471</v>
      </c>
      <c r="C340" s="31">
        <v>85.5</v>
      </c>
      <c r="D340" s="36">
        <v>85.433333333333337</v>
      </c>
      <c r="E340" s="36">
        <v>83.366666666666674</v>
      </c>
      <c r="F340" s="36">
        <v>81.233333333333334</v>
      </c>
      <c r="G340" s="36">
        <v>79.166666666666671</v>
      </c>
      <c r="H340" s="36">
        <v>87.566666666666677</v>
      </c>
      <c r="I340" s="36">
        <v>89.63333333333334</v>
      </c>
      <c r="J340" s="36">
        <v>91.76666666666668</v>
      </c>
      <c r="K340" s="31">
        <v>87.5</v>
      </c>
      <c r="L340" s="31">
        <v>83.3</v>
      </c>
      <c r="M340" s="31">
        <v>70.889390000000006</v>
      </c>
      <c r="N340" s="1"/>
      <c r="O340" s="1"/>
    </row>
    <row r="341" spans="1:15" ht="12.75" customHeight="1">
      <c r="A341" s="33">
        <v>331</v>
      </c>
      <c r="B341" s="53" t="s">
        <v>466</v>
      </c>
      <c r="C341" s="31">
        <v>54.4</v>
      </c>
      <c r="D341" s="36">
        <v>53.933333333333337</v>
      </c>
      <c r="E341" s="36">
        <v>52.716666666666676</v>
      </c>
      <c r="F341" s="36">
        <v>51.033333333333339</v>
      </c>
      <c r="G341" s="36">
        <v>49.816666666666677</v>
      </c>
      <c r="H341" s="36">
        <v>55.616666666666674</v>
      </c>
      <c r="I341" s="36">
        <v>56.833333333333343</v>
      </c>
      <c r="J341" s="36">
        <v>58.516666666666673</v>
      </c>
      <c r="K341" s="31">
        <v>55.15</v>
      </c>
      <c r="L341" s="31">
        <v>52.25</v>
      </c>
      <c r="M341" s="31">
        <v>380.78347000000002</v>
      </c>
      <c r="N341" s="1"/>
      <c r="O341" s="1"/>
    </row>
    <row r="342" spans="1:15" ht="12.75" customHeight="1">
      <c r="A342" s="33">
        <v>332</v>
      </c>
      <c r="B342" s="53" t="s">
        <v>288</v>
      </c>
      <c r="C342" s="31">
        <v>412.1</v>
      </c>
      <c r="D342" s="36">
        <v>415.08333333333331</v>
      </c>
      <c r="E342" s="36">
        <v>408.21666666666664</v>
      </c>
      <c r="F342" s="36">
        <v>404.33333333333331</v>
      </c>
      <c r="G342" s="36">
        <v>397.46666666666664</v>
      </c>
      <c r="H342" s="36">
        <v>418.96666666666664</v>
      </c>
      <c r="I342" s="36">
        <v>425.83333333333331</v>
      </c>
      <c r="J342" s="36">
        <v>429.71666666666664</v>
      </c>
      <c r="K342" s="31">
        <v>421.95</v>
      </c>
      <c r="L342" s="31">
        <v>411.2</v>
      </c>
      <c r="M342" s="31">
        <v>2.8198599999999998</v>
      </c>
      <c r="N342" s="1"/>
      <c r="O342" s="1"/>
    </row>
    <row r="343" spans="1:15" ht="12.75" customHeight="1">
      <c r="A343" s="33">
        <v>333</v>
      </c>
      <c r="B343" s="53" t="s">
        <v>467</v>
      </c>
      <c r="C343" s="31">
        <v>162.6</v>
      </c>
      <c r="D343" s="36">
        <v>164.43333333333334</v>
      </c>
      <c r="E343" s="36">
        <v>159.46666666666667</v>
      </c>
      <c r="F343" s="36">
        <v>156.33333333333334</v>
      </c>
      <c r="G343" s="36">
        <v>151.36666666666667</v>
      </c>
      <c r="H343" s="36">
        <v>167.56666666666666</v>
      </c>
      <c r="I343" s="36">
        <v>172.53333333333336</v>
      </c>
      <c r="J343" s="36">
        <v>175.66666666666666</v>
      </c>
      <c r="K343" s="31">
        <v>169.4</v>
      </c>
      <c r="L343" s="31">
        <v>161.30000000000001</v>
      </c>
      <c r="M343" s="31">
        <v>30.111640000000001</v>
      </c>
      <c r="N343" s="1"/>
      <c r="O343" s="1"/>
    </row>
    <row r="344" spans="1:15" ht="12.75" customHeight="1">
      <c r="A344" s="33">
        <v>334</v>
      </c>
      <c r="B344" s="53" t="s">
        <v>189</v>
      </c>
      <c r="C344" s="31">
        <v>169.7</v>
      </c>
      <c r="D344" s="36">
        <v>169.70000000000002</v>
      </c>
      <c r="E344" s="36">
        <v>167.15000000000003</v>
      </c>
      <c r="F344" s="36">
        <v>164.60000000000002</v>
      </c>
      <c r="G344" s="36">
        <v>162.05000000000004</v>
      </c>
      <c r="H344" s="36">
        <v>172.25000000000003</v>
      </c>
      <c r="I344" s="36">
        <v>174.80000000000004</v>
      </c>
      <c r="J344" s="36">
        <v>177.35000000000002</v>
      </c>
      <c r="K344" s="31">
        <v>172.25</v>
      </c>
      <c r="L344" s="31">
        <v>167.15</v>
      </c>
      <c r="M344" s="31">
        <v>121.52333</v>
      </c>
      <c r="N344" s="1"/>
      <c r="O344" s="1"/>
    </row>
    <row r="345" spans="1:15" ht="12.75" customHeight="1">
      <c r="A345" s="33">
        <v>335</v>
      </c>
      <c r="B345" s="53" t="s">
        <v>857</v>
      </c>
      <c r="C345" s="31">
        <v>42.5</v>
      </c>
      <c r="D345" s="36">
        <v>42.716666666666669</v>
      </c>
      <c r="E345" s="36">
        <v>42.183333333333337</v>
      </c>
      <c r="F345" s="36">
        <v>41.866666666666667</v>
      </c>
      <c r="G345" s="36">
        <v>41.333333333333336</v>
      </c>
      <c r="H345" s="36">
        <v>43.033333333333339</v>
      </c>
      <c r="I345" s="36">
        <v>43.56666666666667</v>
      </c>
      <c r="J345" s="36">
        <v>43.88333333333334</v>
      </c>
      <c r="K345" s="31">
        <v>43.25</v>
      </c>
      <c r="L345" s="31">
        <v>42.4</v>
      </c>
      <c r="M345" s="31">
        <v>27.73817</v>
      </c>
      <c r="N345" s="1"/>
      <c r="O345" s="1"/>
    </row>
    <row r="346" spans="1:15" ht="12.75" customHeight="1">
      <c r="A346" s="33">
        <v>336</v>
      </c>
      <c r="B346" s="53" t="s">
        <v>468</v>
      </c>
      <c r="C346" s="31">
        <v>242.6</v>
      </c>
      <c r="D346" s="36">
        <v>242.70000000000002</v>
      </c>
      <c r="E346" s="36">
        <v>237.90000000000003</v>
      </c>
      <c r="F346" s="36">
        <v>233.20000000000002</v>
      </c>
      <c r="G346" s="36">
        <v>228.40000000000003</v>
      </c>
      <c r="H346" s="36">
        <v>247.40000000000003</v>
      </c>
      <c r="I346" s="36">
        <v>252.20000000000005</v>
      </c>
      <c r="J346" s="36">
        <v>256.90000000000003</v>
      </c>
      <c r="K346" s="31">
        <v>247.5</v>
      </c>
      <c r="L346" s="31">
        <v>238</v>
      </c>
      <c r="M346" s="31">
        <v>12.159520000000001</v>
      </c>
      <c r="N346" s="1"/>
      <c r="O346" s="1"/>
    </row>
    <row r="347" spans="1:15" ht="12.75" customHeight="1">
      <c r="A347" s="33">
        <v>337</v>
      </c>
      <c r="B347" s="53" t="s">
        <v>191</v>
      </c>
      <c r="C347" s="31">
        <v>250</v>
      </c>
      <c r="D347" s="36">
        <v>250.03333333333333</v>
      </c>
      <c r="E347" s="36">
        <v>247.26666666666665</v>
      </c>
      <c r="F347" s="36">
        <v>244.53333333333333</v>
      </c>
      <c r="G347" s="36">
        <v>241.76666666666665</v>
      </c>
      <c r="H347" s="36">
        <v>252.76666666666665</v>
      </c>
      <c r="I347" s="36">
        <v>255.53333333333336</v>
      </c>
      <c r="J347" s="36">
        <v>258.26666666666665</v>
      </c>
      <c r="K347" s="31">
        <v>252.8</v>
      </c>
      <c r="L347" s="31">
        <v>247.3</v>
      </c>
      <c r="M347" s="31">
        <v>68.518690000000007</v>
      </c>
      <c r="N347" s="1"/>
      <c r="O347" s="1"/>
    </row>
    <row r="348" spans="1:15" ht="12.75" customHeight="1">
      <c r="A348" s="33">
        <v>338</v>
      </c>
      <c r="B348" s="53" t="s">
        <v>472</v>
      </c>
      <c r="C348" s="31">
        <v>352.15</v>
      </c>
      <c r="D348" s="36">
        <v>351.98333333333335</v>
      </c>
      <c r="E348" s="36">
        <v>349.9666666666667</v>
      </c>
      <c r="F348" s="36">
        <v>347.78333333333336</v>
      </c>
      <c r="G348" s="36">
        <v>345.76666666666671</v>
      </c>
      <c r="H348" s="36">
        <v>354.16666666666669</v>
      </c>
      <c r="I348" s="36">
        <v>356.18333333333334</v>
      </c>
      <c r="J348" s="36">
        <v>358.36666666666667</v>
      </c>
      <c r="K348" s="31">
        <v>354</v>
      </c>
      <c r="L348" s="31">
        <v>349.8</v>
      </c>
      <c r="M348" s="31">
        <v>3.8154599999999999</v>
      </c>
      <c r="N348" s="1"/>
      <c r="O348" s="1"/>
    </row>
    <row r="349" spans="1:15" ht="12.75" customHeight="1">
      <c r="A349" s="33">
        <v>339</v>
      </c>
      <c r="B349" s="53" t="s">
        <v>192</v>
      </c>
      <c r="C349" s="31">
        <v>1406.6</v>
      </c>
      <c r="D349" s="36">
        <v>1395.2333333333333</v>
      </c>
      <c r="E349" s="36">
        <v>1375.0666666666666</v>
      </c>
      <c r="F349" s="36">
        <v>1343.5333333333333</v>
      </c>
      <c r="G349" s="36">
        <v>1323.3666666666666</v>
      </c>
      <c r="H349" s="36">
        <v>1426.7666666666667</v>
      </c>
      <c r="I349" s="36">
        <v>1446.9333333333332</v>
      </c>
      <c r="J349" s="36">
        <v>1478.4666666666667</v>
      </c>
      <c r="K349" s="31">
        <v>1415.4</v>
      </c>
      <c r="L349" s="31">
        <v>1363.7</v>
      </c>
      <c r="M349" s="31">
        <v>25.827459999999999</v>
      </c>
      <c r="N349" s="1"/>
      <c r="O349" s="1"/>
    </row>
    <row r="350" spans="1:15" ht="12.75" customHeight="1">
      <c r="A350" s="33">
        <v>340</v>
      </c>
      <c r="B350" s="53" t="s">
        <v>194</v>
      </c>
      <c r="C350" s="31">
        <v>191.2</v>
      </c>
      <c r="D350" s="36">
        <v>192.04999999999998</v>
      </c>
      <c r="E350" s="36">
        <v>190.14999999999998</v>
      </c>
      <c r="F350" s="36">
        <v>189.1</v>
      </c>
      <c r="G350" s="36">
        <v>187.2</v>
      </c>
      <c r="H350" s="36">
        <v>193.09999999999997</v>
      </c>
      <c r="I350" s="36">
        <v>195</v>
      </c>
      <c r="J350" s="36">
        <v>196.04999999999995</v>
      </c>
      <c r="K350" s="31">
        <v>193.95</v>
      </c>
      <c r="L350" s="31">
        <v>191</v>
      </c>
      <c r="M350" s="31">
        <v>107.20353</v>
      </c>
      <c r="N350" s="1"/>
      <c r="O350" s="1"/>
    </row>
    <row r="351" spans="1:15" ht="12.75" customHeight="1">
      <c r="A351" s="33">
        <v>341</v>
      </c>
      <c r="B351" s="53" t="s">
        <v>289</v>
      </c>
      <c r="C351" s="31">
        <v>307.5</v>
      </c>
      <c r="D351" s="36">
        <v>310.58333333333331</v>
      </c>
      <c r="E351" s="36">
        <v>304.06666666666661</v>
      </c>
      <c r="F351" s="36">
        <v>300.63333333333327</v>
      </c>
      <c r="G351" s="36">
        <v>294.11666666666656</v>
      </c>
      <c r="H351" s="36">
        <v>314.01666666666665</v>
      </c>
      <c r="I351" s="36">
        <v>320.53333333333342</v>
      </c>
      <c r="J351" s="36">
        <v>323.9666666666667</v>
      </c>
      <c r="K351" s="31">
        <v>317.10000000000002</v>
      </c>
      <c r="L351" s="31">
        <v>307.14999999999998</v>
      </c>
      <c r="M351" s="31">
        <v>12.68953</v>
      </c>
      <c r="N351" s="1"/>
      <c r="O351" s="1"/>
    </row>
    <row r="352" spans="1:15" ht="12.75" customHeight="1">
      <c r="A352" s="33">
        <v>342</v>
      </c>
      <c r="B352" s="53" t="s">
        <v>473</v>
      </c>
      <c r="C352" s="31">
        <v>1268.75</v>
      </c>
      <c r="D352" s="36">
        <v>1289.25</v>
      </c>
      <c r="E352" s="36">
        <v>1240.5</v>
      </c>
      <c r="F352" s="36">
        <v>1212.25</v>
      </c>
      <c r="G352" s="36">
        <v>1163.5</v>
      </c>
      <c r="H352" s="36">
        <v>1317.5</v>
      </c>
      <c r="I352" s="36">
        <v>1366.25</v>
      </c>
      <c r="J352" s="36">
        <v>1394.5</v>
      </c>
      <c r="K352" s="31">
        <v>1338</v>
      </c>
      <c r="L352" s="31">
        <v>1261</v>
      </c>
      <c r="M352" s="31">
        <v>19.044609999999999</v>
      </c>
      <c r="N352" s="1"/>
      <c r="O352" s="1"/>
    </row>
    <row r="353" spans="1:15" ht="12.75" customHeight="1">
      <c r="A353" s="33">
        <v>343</v>
      </c>
      <c r="B353" s="53" t="s">
        <v>290</v>
      </c>
      <c r="C353" s="31">
        <v>912.45</v>
      </c>
      <c r="D353" s="36">
        <v>908</v>
      </c>
      <c r="E353" s="36">
        <v>898.45</v>
      </c>
      <c r="F353" s="36">
        <v>884.45</v>
      </c>
      <c r="G353" s="36">
        <v>874.90000000000009</v>
      </c>
      <c r="H353" s="36">
        <v>922</v>
      </c>
      <c r="I353" s="36">
        <v>931.55</v>
      </c>
      <c r="J353" s="36">
        <v>945.55</v>
      </c>
      <c r="K353" s="31">
        <v>917.55</v>
      </c>
      <c r="L353" s="31">
        <v>894</v>
      </c>
      <c r="M353" s="31">
        <v>24.606490000000001</v>
      </c>
      <c r="N353" s="1"/>
      <c r="O353" s="1"/>
    </row>
    <row r="354" spans="1:15" ht="12.75" customHeight="1">
      <c r="A354" s="33">
        <v>344</v>
      </c>
      <c r="B354" s="53" t="s">
        <v>193</v>
      </c>
      <c r="C354" s="31">
        <v>4153.7</v>
      </c>
      <c r="D354" s="36">
        <v>4183.6500000000005</v>
      </c>
      <c r="E354" s="36">
        <v>4114.5500000000011</v>
      </c>
      <c r="F354" s="36">
        <v>4075.4000000000005</v>
      </c>
      <c r="G354" s="36">
        <v>4006.3000000000011</v>
      </c>
      <c r="H354" s="36">
        <v>4222.8000000000011</v>
      </c>
      <c r="I354" s="36">
        <v>4291.9000000000015</v>
      </c>
      <c r="J354" s="36">
        <v>4331.0500000000011</v>
      </c>
      <c r="K354" s="31">
        <v>4252.75</v>
      </c>
      <c r="L354" s="31">
        <v>4144.5</v>
      </c>
      <c r="M354" s="31">
        <v>0.63141999999999998</v>
      </c>
      <c r="N354" s="1"/>
      <c r="O354" s="1"/>
    </row>
    <row r="355" spans="1:15" ht="12.75" customHeight="1">
      <c r="A355" s="33">
        <v>345</v>
      </c>
      <c r="B355" s="53" t="s">
        <v>474</v>
      </c>
      <c r="C355" s="31">
        <v>217.9</v>
      </c>
      <c r="D355" s="36">
        <v>217.95000000000002</v>
      </c>
      <c r="E355" s="36">
        <v>216.95000000000005</v>
      </c>
      <c r="F355" s="36">
        <v>216.00000000000003</v>
      </c>
      <c r="G355" s="36">
        <v>215.00000000000006</v>
      </c>
      <c r="H355" s="36">
        <v>218.90000000000003</v>
      </c>
      <c r="I355" s="36">
        <v>219.89999999999998</v>
      </c>
      <c r="J355" s="36">
        <v>220.85000000000002</v>
      </c>
      <c r="K355" s="31">
        <v>218.95</v>
      </c>
      <c r="L355" s="31">
        <v>217</v>
      </c>
      <c r="M355" s="31">
        <v>0.75333000000000006</v>
      </c>
      <c r="N355" s="1"/>
      <c r="O355" s="1"/>
    </row>
    <row r="356" spans="1:15" ht="12.75" customHeight="1">
      <c r="A356" s="33">
        <v>346</v>
      </c>
      <c r="B356" s="53" t="s">
        <v>195</v>
      </c>
      <c r="C356" s="31">
        <v>37704.35</v>
      </c>
      <c r="D356" s="36">
        <v>37759.800000000003</v>
      </c>
      <c r="E356" s="36">
        <v>37447.600000000006</v>
      </c>
      <c r="F356" s="36">
        <v>37190.850000000006</v>
      </c>
      <c r="G356" s="36">
        <v>36878.650000000009</v>
      </c>
      <c r="H356" s="36">
        <v>38016.550000000003</v>
      </c>
      <c r="I356" s="36">
        <v>38328.75</v>
      </c>
      <c r="J356" s="36">
        <v>38585.5</v>
      </c>
      <c r="K356" s="31">
        <v>38072</v>
      </c>
      <c r="L356" s="31">
        <v>37503.050000000003</v>
      </c>
      <c r="M356" s="31">
        <v>0.14227000000000001</v>
      </c>
      <c r="N356" s="1"/>
      <c r="O356" s="1"/>
    </row>
    <row r="357" spans="1:15" ht="12.75" customHeight="1">
      <c r="A357" s="33">
        <v>347</v>
      </c>
      <c r="B357" s="53" t="s">
        <v>292</v>
      </c>
      <c r="C357" s="31">
        <v>1367.55</v>
      </c>
      <c r="D357" s="36">
        <v>1374.1333333333332</v>
      </c>
      <c r="E357" s="36">
        <v>1344.4166666666665</v>
      </c>
      <c r="F357" s="36">
        <v>1321.2833333333333</v>
      </c>
      <c r="G357" s="36">
        <v>1291.5666666666666</v>
      </c>
      <c r="H357" s="36">
        <v>1397.2666666666664</v>
      </c>
      <c r="I357" s="36">
        <v>1426.9833333333331</v>
      </c>
      <c r="J357" s="36">
        <v>1450.1166666666663</v>
      </c>
      <c r="K357" s="31">
        <v>1403.85</v>
      </c>
      <c r="L357" s="31">
        <v>1351</v>
      </c>
      <c r="M357" s="31">
        <v>3.3866499999999999</v>
      </c>
      <c r="N357" s="1"/>
      <c r="O357" s="1"/>
    </row>
    <row r="358" spans="1:15" ht="12.75" customHeight="1">
      <c r="A358" s="33">
        <v>348</v>
      </c>
      <c r="B358" s="53" t="s">
        <v>291</v>
      </c>
      <c r="C358" s="31">
        <v>816.85</v>
      </c>
      <c r="D358" s="36">
        <v>822.96666666666658</v>
      </c>
      <c r="E358" s="36">
        <v>799.43333333333317</v>
      </c>
      <c r="F358" s="36">
        <v>782.01666666666654</v>
      </c>
      <c r="G358" s="36">
        <v>758.48333333333312</v>
      </c>
      <c r="H358" s="36">
        <v>840.38333333333321</v>
      </c>
      <c r="I358" s="36">
        <v>863.91666666666674</v>
      </c>
      <c r="J358" s="36">
        <v>881.33333333333326</v>
      </c>
      <c r="K358" s="31">
        <v>846.5</v>
      </c>
      <c r="L358" s="31">
        <v>805.55</v>
      </c>
      <c r="M358" s="31">
        <v>21.519390000000001</v>
      </c>
      <c r="N358" s="1"/>
      <c r="O358" s="1"/>
    </row>
    <row r="359" spans="1:15" ht="12.75" customHeight="1">
      <c r="A359" s="33">
        <v>349</v>
      </c>
      <c r="B359" s="53" t="s">
        <v>475</v>
      </c>
      <c r="C359" s="31">
        <v>244.3</v>
      </c>
      <c r="D359" s="36">
        <v>240.83333333333334</v>
      </c>
      <c r="E359" s="36">
        <v>231.66666666666669</v>
      </c>
      <c r="F359" s="36">
        <v>219.03333333333333</v>
      </c>
      <c r="G359" s="36">
        <v>209.86666666666667</v>
      </c>
      <c r="H359" s="36">
        <v>253.4666666666667</v>
      </c>
      <c r="I359" s="36">
        <v>262.63333333333338</v>
      </c>
      <c r="J359" s="36">
        <v>275.26666666666671</v>
      </c>
      <c r="K359" s="31">
        <v>250</v>
      </c>
      <c r="L359" s="31">
        <v>228.2</v>
      </c>
      <c r="M359" s="31">
        <v>105.79541999999999</v>
      </c>
      <c r="N359" s="1"/>
      <c r="O359" s="1"/>
    </row>
    <row r="360" spans="1:15" ht="12.75" customHeight="1">
      <c r="A360" s="33">
        <v>350</v>
      </c>
      <c r="B360" s="53" t="s">
        <v>197</v>
      </c>
      <c r="C360" s="31">
        <v>6465.6</v>
      </c>
      <c r="D360" s="36">
        <v>6491.55</v>
      </c>
      <c r="E360" s="36">
        <v>6407.1</v>
      </c>
      <c r="F360" s="36">
        <v>6348.6</v>
      </c>
      <c r="G360" s="36">
        <v>6264.1500000000005</v>
      </c>
      <c r="H360" s="36">
        <v>6550.05</v>
      </c>
      <c r="I360" s="36">
        <v>6634.4999999999991</v>
      </c>
      <c r="J360" s="36">
        <v>6693</v>
      </c>
      <c r="K360" s="31">
        <v>6576</v>
      </c>
      <c r="L360" s="31">
        <v>6433.05</v>
      </c>
      <c r="M360" s="31">
        <v>4.71699</v>
      </c>
      <c r="N360" s="1"/>
      <c r="O360" s="1"/>
    </row>
    <row r="361" spans="1:15" ht="12.75" customHeight="1">
      <c r="A361" s="33">
        <v>351</v>
      </c>
      <c r="B361" s="53" t="s">
        <v>198</v>
      </c>
      <c r="C361" s="31">
        <v>194.95</v>
      </c>
      <c r="D361" s="36">
        <v>195.9</v>
      </c>
      <c r="E361" s="36">
        <v>193.85000000000002</v>
      </c>
      <c r="F361" s="36">
        <v>192.75000000000003</v>
      </c>
      <c r="G361" s="36">
        <v>190.70000000000005</v>
      </c>
      <c r="H361" s="36">
        <v>197</v>
      </c>
      <c r="I361" s="36">
        <v>199.05</v>
      </c>
      <c r="J361" s="36">
        <v>200.14999999999998</v>
      </c>
      <c r="K361" s="31">
        <v>197.95</v>
      </c>
      <c r="L361" s="31">
        <v>194.8</v>
      </c>
      <c r="M361" s="31">
        <v>134.71767</v>
      </c>
      <c r="N361" s="1"/>
      <c r="O361" s="1"/>
    </row>
    <row r="362" spans="1:15" ht="12.75" customHeight="1">
      <c r="A362" s="33">
        <v>352</v>
      </c>
      <c r="B362" s="53" t="s">
        <v>478</v>
      </c>
      <c r="C362" s="31">
        <v>4036.3</v>
      </c>
      <c r="D362" s="36">
        <v>4037.25</v>
      </c>
      <c r="E362" s="36">
        <v>3979.5</v>
      </c>
      <c r="F362" s="36">
        <v>3922.7</v>
      </c>
      <c r="G362" s="36">
        <v>3864.95</v>
      </c>
      <c r="H362" s="36">
        <v>4094.05</v>
      </c>
      <c r="I362" s="36">
        <v>4151.8</v>
      </c>
      <c r="J362" s="36">
        <v>4208.6000000000004</v>
      </c>
      <c r="K362" s="31">
        <v>4095</v>
      </c>
      <c r="L362" s="31">
        <v>3980.45</v>
      </c>
      <c r="M362" s="31">
        <v>0.30630000000000002</v>
      </c>
      <c r="N362" s="1"/>
      <c r="O362" s="1"/>
    </row>
    <row r="363" spans="1:15" ht="12.75" customHeight="1">
      <c r="A363" s="33">
        <v>353</v>
      </c>
      <c r="B363" s="53" t="s">
        <v>479</v>
      </c>
      <c r="C363" s="31">
        <v>2249.9499999999998</v>
      </c>
      <c r="D363" s="36">
        <v>2259.1666666666665</v>
      </c>
      <c r="E363" s="36">
        <v>2206.6333333333332</v>
      </c>
      <c r="F363" s="36">
        <v>2163.3166666666666</v>
      </c>
      <c r="G363" s="36">
        <v>2110.7833333333333</v>
      </c>
      <c r="H363" s="36">
        <v>2302.4833333333331</v>
      </c>
      <c r="I363" s="36">
        <v>2355.0166666666669</v>
      </c>
      <c r="J363" s="36">
        <v>2398.333333333333</v>
      </c>
      <c r="K363" s="31">
        <v>2311.6999999999998</v>
      </c>
      <c r="L363" s="31">
        <v>2215.85</v>
      </c>
      <c r="M363" s="31">
        <v>1.50038</v>
      </c>
      <c r="N363" s="1"/>
      <c r="O363" s="1"/>
    </row>
    <row r="364" spans="1:15" ht="12.75" customHeight="1">
      <c r="A364" s="33">
        <v>354</v>
      </c>
      <c r="B364" s="53" t="s">
        <v>201</v>
      </c>
      <c r="C364" s="31">
        <v>3680</v>
      </c>
      <c r="D364" s="36">
        <v>3685.5</v>
      </c>
      <c r="E364" s="36">
        <v>3659.55</v>
      </c>
      <c r="F364" s="36">
        <v>3639.1000000000004</v>
      </c>
      <c r="G364" s="36">
        <v>3613.1500000000005</v>
      </c>
      <c r="H364" s="36">
        <v>3705.95</v>
      </c>
      <c r="I364" s="36">
        <v>3731.8999999999996</v>
      </c>
      <c r="J364" s="36">
        <v>3752.3499999999995</v>
      </c>
      <c r="K364" s="31">
        <v>3711.45</v>
      </c>
      <c r="L364" s="31">
        <v>3665.05</v>
      </c>
      <c r="M364" s="31">
        <v>1.20594</v>
      </c>
      <c r="N364" s="1"/>
      <c r="O364" s="1"/>
    </row>
    <row r="365" spans="1:15" ht="12.75" customHeight="1">
      <c r="A365" s="33">
        <v>355</v>
      </c>
      <c r="B365" s="53" t="s">
        <v>200</v>
      </c>
      <c r="C365" s="31">
        <v>2495.6</v>
      </c>
      <c r="D365" s="36">
        <v>2490.6666666666665</v>
      </c>
      <c r="E365" s="36">
        <v>2476.583333333333</v>
      </c>
      <c r="F365" s="36">
        <v>2457.5666666666666</v>
      </c>
      <c r="G365" s="36">
        <v>2443.4833333333331</v>
      </c>
      <c r="H365" s="36">
        <v>2509.6833333333329</v>
      </c>
      <c r="I365" s="36">
        <v>2523.766666666666</v>
      </c>
      <c r="J365" s="36">
        <v>2542.7833333333328</v>
      </c>
      <c r="K365" s="31">
        <v>2504.75</v>
      </c>
      <c r="L365" s="31">
        <v>2471.65</v>
      </c>
      <c r="M365" s="31">
        <v>2.2599300000000002</v>
      </c>
      <c r="N365" s="1"/>
      <c r="O365" s="1"/>
    </row>
    <row r="366" spans="1:15" ht="12.75" customHeight="1">
      <c r="A366" s="33">
        <v>356</v>
      </c>
      <c r="B366" s="53" t="s">
        <v>196</v>
      </c>
      <c r="C366" s="31">
        <v>927.4</v>
      </c>
      <c r="D366" s="36">
        <v>929.91666666666663</v>
      </c>
      <c r="E366" s="36">
        <v>922.48333333333323</v>
      </c>
      <c r="F366" s="36">
        <v>917.56666666666661</v>
      </c>
      <c r="G366" s="36">
        <v>910.13333333333321</v>
      </c>
      <c r="H366" s="36">
        <v>934.83333333333326</v>
      </c>
      <c r="I366" s="36">
        <v>942.26666666666665</v>
      </c>
      <c r="J366" s="36">
        <v>947.18333333333328</v>
      </c>
      <c r="K366" s="31">
        <v>937.35</v>
      </c>
      <c r="L366" s="31">
        <v>925</v>
      </c>
      <c r="M366" s="31">
        <v>5.5003599999999997</v>
      </c>
      <c r="N366" s="1"/>
      <c r="O366" s="1"/>
    </row>
    <row r="367" spans="1:15" ht="12.75" customHeight="1">
      <c r="A367" s="33">
        <v>357</v>
      </c>
      <c r="B367" s="53" t="s">
        <v>480</v>
      </c>
      <c r="C367" s="31">
        <v>119.9</v>
      </c>
      <c r="D367" s="36">
        <v>119.81666666666666</v>
      </c>
      <c r="E367" s="36">
        <v>118.83333333333333</v>
      </c>
      <c r="F367" s="36">
        <v>117.76666666666667</v>
      </c>
      <c r="G367" s="36">
        <v>116.78333333333333</v>
      </c>
      <c r="H367" s="36">
        <v>120.88333333333333</v>
      </c>
      <c r="I367" s="36">
        <v>121.86666666666667</v>
      </c>
      <c r="J367" s="36">
        <v>122.93333333333332</v>
      </c>
      <c r="K367" s="31">
        <v>120.8</v>
      </c>
      <c r="L367" s="31">
        <v>118.75</v>
      </c>
      <c r="M367" s="31">
        <v>64.841719999999995</v>
      </c>
      <c r="N367" s="1"/>
      <c r="O367" s="1"/>
    </row>
    <row r="368" spans="1:15" ht="12.75" customHeight="1">
      <c r="A368" s="33">
        <v>358</v>
      </c>
      <c r="B368" s="53" t="s">
        <v>476</v>
      </c>
      <c r="C368" s="31">
        <v>809.35</v>
      </c>
      <c r="D368" s="36">
        <v>810.81666666666661</v>
      </c>
      <c r="E368" s="36">
        <v>800.53333333333319</v>
      </c>
      <c r="F368" s="36">
        <v>791.71666666666658</v>
      </c>
      <c r="G368" s="36">
        <v>781.43333333333317</v>
      </c>
      <c r="H368" s="36">
        <v>819.63333333333321</v>
      </c>
      <c r="I368" s="36">
        <v>829.91666666666652</v>
      </c>
      <c r="J368" s="36">
        <v>838.73333333333323</v>
      </c>
      <c r="K368" s="31">
        <v>821.1</v>
      </c>
      <c r="L368" s="31">
        <v>802</v>
      </c>
      <c r="M368" s="31">
        <v>3.01017</v>
      </c>
      <c r="N368" s="1"/>
      <c r="O368" s="1"/>
    </row>
    <row r="369" spans="1:15" ht="12.75" customHeight="1">
      <c r="A369" s="33">
        <v>359</v>
      </c>
      <c r="B369" s="53" t="s">
        <v>477</v>
      </c>
      <c r="C369" s="31">
        <v>326.55</v>
      </c>
      <c r="D369" s="36">
        <v>326.08333333333331</v>
      </c>
      <c r="E369" s="36">
        <v>324.51666666666665</v>
      </c>
      <c r="F369" s="36">
        <v>322.48333333333335</v>
      </c>
      <c r="G369" s="36">
        <v>320.91666666666669</v>
      </c>
      <c r="H369" s="36">
        <v>328.11666666666662</v>
      </c>
      <c r="I369" s="36">
        <v>329.68333333333334</v>
      </c>
      <c r="J369" s="36">
        <v>331.71666666666658</v>
      </c>
      <c r="K369" s="31">
        <v>327.64999999999998</v>
      </c>
      <c r="L369" s="31">
        <v>324.05</v>
      </c>
      <c r="M369" s="31">
        <v>2.0092400000000001</v>
      </c>
      <c r="N369" s="1"/>
      <c r="O369" s="1"/>
    </row>
    <row r="370" spans="1:15" ht="12.75" customHeight="1">
      <c r="A370" s="33">
        <v>360</v>
      </c>
      <c r="B370" s="53" t="s">
        <v>481</v>
      </c>
      <c r="C370" s="31">
        <v>1519</v>
      </c>
      <c r="D370" s="36">
        <v>1532.5833333333333</v>
      </c>
      <c r="E370" s="36">
        <v>1497.4166666666665</v>
      </c>
      <c r="F370" s="36">
        <v>1475.8333333333333</v>
      </c>
      <c r="G370" s="36">
        <v>1440.6666666666665</v>
      </c>
      <c r="H370" s="36">
        <v>1554.1666666666665</v>
      </c>
      <c r="I370" s="36">
        <v>1589.333333333333</v>
      </c>
      <c r="J370" s="36">
        <v>1610.9166666666665</v>
      </c>
      <c r="K370" s="31">
        <v>1567.75</v>
      </c>
      <c r="L370" s="31">
        <v>1511</v>
      </c>
      <c r="M370" s="31">
        <v>0.37412000000000001</v>
      </c>
      <c r="N370" s="1"/>
      <c r="O370" s="1"/>
    </row>
    <row r="371" spans="1:15" ht="12.75" customHeight="1">
      <c r="A371" s="33">
        <v>361</v>
      </c>
      <c r="B371" s="53" t="s">
        <v>203</v>
      </c>
      <c r="C371" s="31">
        <v>5314.4</v>
      </c>
      <c r="D371" s="36">
        <v>5334.7333333333336</v>
      </c>
      <c r="E371" s="36">
        <v>5280.666666666667</v>
      </c>
      <c r="F371" s="36">
        <v>5246.9333333333334</v>
      </c>
      <c r="G371" s="36">
        <v>5192.8666666666668</v>
      </c>
      <c r="H371" s="36">
        <v>5368.4666666666672</v>
      </c>
      <c r="I371" s="36">
        <v>5422.5333333333328</v>
      </c>
      <c r="J371" s="36">
        <v>5456.2666666666673</v>
      </c>
      <c r="K371" s="31">
        <v>5388.8</v>
      </c>
      <c r="L371" s="31">
        <v>5301</v>
      </c>
      <c r="M371" s="31">
        <v>3.7931499999999998</v>
      </c>
      <c r="N371" s="1"/>
      <c r="O371" s="1"/>
    </row>
    <row r="372" spans="1:15" ht="12.75" customHeight="1">
      <c r="A372" s="33">
        <v>362</v>
      </c>
      <c r="B372" s="53" t="s">
        <v>482</v>
      </c>
      <c r="C372" s="31">
        <v>1030.0999999999999</v>
      </c>
      <c r="D372" s="36">
        <v>1032.4666666666665</v>
      </c>
      <c r="E372" s="36">
        <v>1022.9333333333329</v>
      </c>
      <c r="F372" s="36">
        <v>1015.7666666666664</v>
      </c>
      <c r="G372" s="36">
        <v>1006.2333333333329</v>
      </c>
      <c r="H372" s="36">
        <v>1039.633333333333</v>
      </c>
      <c r="I372" s="36">
        <v>1049.1666666666663</v>
      </c>
      <c r="J372" s="36">
        <v>1056.333333333333</v>
      </c>
      <c r="K372" s="31">
        <v>1042</v>
      </c>
      <c r="L372" s="31">
        <v>1025.3</v>
      </c>
      <c r="M372" s="31">
        <v>0.51665000000000005</v>
      </c>
      <c r="N372" s="1"/>
      <c r="O372" s="1"/>
    </row>
    <row r="373" spans="1:15" ht="12.75" customHeight="1">
      <c r="A373" s="33">
        <v>363</v>
      </c>
      <c r="B373" s="53" t="s">
        <v>293</v>
      </c>
      <c r="C373" s="31">
        <v>360.4</v>
      </c>
      <c r="D373" s="36">
        <v>362.59999999999997</v>
      </c>
      <c r="E373" s="36">
        <v>356.04999999999995</v>
      </c>
      <c r="F373" s="36">
        <v>351.7</v>
      </c>
      <c r="G373" s="36">
        <v>345.15</v>
      </c>
      <c r="H373" s="36">
        <v>366.94999999999993</v>
      </c>
      <c r="I373" s="36">
        <v>373.5</v>
      </c>
      <c r="J373" s="36">
        <v>377.84999999999991</v>
      </c>
      <c r="K373" s="31">
        <v>369.15</v>
      </c>
      <c r="L373" s="31">
        <v>358.25</v>
      </c>
      <c r="M373" s="31">
        <v>24.574339999999999</v>
      </c>
      <c r="N373" s="1"/>
      <c r="O373" s="1"/>
    </row>
    <row r="374" spans="1:15" ht="12.75" customHeight="1">
      <c r="A374" s="33">
        <v>364</v>
      </c>
      <c r="B374" s="53" t="s">
        <v>199</v>
      </c>
      <c r="C374" s="31">
        <v>319.55</v>
      </c>
      <c r="D374" s="36">
        <v>321.26666666666671</v>
      </c>
      <c r="E374" s="36">
        <v>313.88333333333344</v>
      </c>
      <c r="F374" s="36">
        <v>308.21666666666675</v>
      </c>
      <c r="G374" s="36">
        <v>300.83333333333348</v>
      </c>
      <c r="H374" s="36">
        <v>326.93333333333339</v>
      </c>
      <c r="I374" s="36">
        <v>334.31666666666672</v>
      </c>
      <c r="J374" s="36">
        <v>339.98333333333335</v>
      </c>
      <c r="K374" s="31">
        <v>328.65</v>
      </c>
      <c r="L374" s="31">
        <v>315.60000000000002</v>
      </c>
      <c r="M374" s="31">
        <v>224.53701000000001</v>
      </c>
      <c r="N374" s="1"/>
      <c r="O374" s="1"/>
    </row>
    <row r="375" spans="1:15" ht="12.75" customHeight="1">
      <c r="A375" s="33">
        <v>365</v>
      </c>
      <c r="B375" s="53" t="s">
        <v>204</v>
      </c>
      <c r="C375" s="31">
        <v>208.95</v>
      </c>
      <c r="D375" s="36">
        <v>209.01666666666665</v>
      </c>
      <c r="E375" s="36">
        <v>207.8833333333333</v>
      </c>
      <c r="F375" s="36">
        <v>206.81666666666663</v>
      </c>
      <c r="G375" s="36">
        <v>205.68333333333328</v>
      </c>
      <c r="H375" s="36">
        <v>210.08333333333331</v>
      </c>
      <c r="I375" s="36">
        <v>211.21666666666664</v>
      </c>
      <c r="J375" s="36">
        <v>212.28333333333333</v>
      </c>
      <c r="K375" s="31">
        <v>210.15</v>
      </c>
      <c r="L375" s="31">
        <v>207.95</v>
      </c>
      <c r="M375" s="31">
        <v>96.08081</v>
      </c>
      <c r="N375" s="1"/>
      <c r="O375" s="1"/>
    </row>
    <row r="376" spans="1:15" ht="12.75" customHeight="1">
      <c r="A376" s="33">
        <v>366</v>
      </c>
      <c r="B376" s="53" t="s">
        <v>483</v>
      </c>
      <c r="C376" s="31">
        <v>585.79999999999995</v>
      </c>
      <c r="D376" s="36">
        <v>589.2833333333333</v>
      </c>
      <c r="E376" s="36">
        <v>579.61666666666656</v>
      </c>
      <c r="F376" s="36">
        <v>573.43333333333328</v>
      </c>
      <c r="G376" s="36">
        <v>563.76666666666654</v>
      </c>
      <c r="H376" s="36">
        <v>595.46666666666658</v>
      </c>
      <c r="I376" s="36">
        <v>605.13333333333333</v>
      </c>
      <c r="J376" s="36">
        <v>611.31666666666661</v>
      </c>
      <c r="K376" s="31">
        <v>598.95000000000005</v>
      </c>
      <c r="L376" s="31">
        <v>583.1</v>
      </c>
      <c r="M376" s="31">
        <v>4.3933900000000001</v>
      </c>
      <c r="N376" s="1"/>
      <c r="O376" s="1"/>
    </row>
    <row r="377" spans="1:15" ht="12.75" customHeight="1">
      <c r="A377" s="33">
        <v>367</v>
      </c>
      <c r="B377" s="53" t="s">
        <v>294</v>
      </c>
      <c r="C377" s="31">
        <v>904.75</v>
      </c>
      <c r="D377" s="36">
        <v>903.55000000000007</v>
      </c>
      <c r="E377" s="36">
        <v>892.20000000000016</v>
      </c>
      <c r="F377" s="36">
        <v>879.65000000000009</v>
      </c>
      <c r="G377" s="36">
        <v>868.30000000000018</v>
      </c>
      <c r="H377" s="36">
        <v>916.10000000000014</v>
      </c>
      <c r="I377" s="36">
        <v>927.45</v>
      </c>
      <c r="J377" s="36">
        <v>940.00000000000011</v>
      </c>
      <c r="K377" s="31">
        <v>914.9</v>
      </c>
      <c r="L377" s="31">
        <v>891</v>
      </c>
      <c r="M377" s="31">
        <v>5.6240199999999998</v>
      </c>
      <c r="N377" s="1"/>
      <c r="O377" s="1"/>
    </row>
    <row r="378" spans="1:15" ht="12.75" customHeight="1">
      <c r="A378" s="33">
        <v>368</v>
      </c>
      <c r="B378" s="53" t="s">
        <v>484</v>
      </c>
      <c r="C378" s="31">
        <v>693.9</v>
      </c>
      <c r="D378" s="36">
        <v>696.2166666666667</v>
      </c>
      <c r="E378" s="36">
        <v>689.28333333333342</v>
      </c>
      <c r="F378" s="36">
        <v>684.66666666666674</v>
      </c>
      <c r="G378" s="36">
        <v>677.73333333333346</v>
      </c>
      <c r="H378" s="36">
        <v>700.83333333333337</v>
      </c>
      <c r="I378" s="36">
        <v>707.76666666666677</v>
      </c>
      <c r="J378" s="36">
        <v>712.38333333333333</v>
      </c>
      <c r="K378" s="31">
        <v>703.15</v>
      </c>
      <c r="L378" s="31">
        <v>691.6</v>
      </c>
      <c r="M378" s="31">
        <v>1.1986000000000001</v>
      </c>
      <c r="N378" s="1"/>
      <c r="O378" s="1"/>
    </row>
    <row r="379" spans="1:15" ht="12.75" customHeight="1">
      <c r="A379" s="33">
        <v>369</v>
      </c>
      <c r="B379" s="53" t="s">
        <v>485</v>
      </c>
      <c r="C379" s="31">
        <v>173.05</v>
      </c>
      <c r="D379" s="36">
        <v>170.81666666666669</v>
      </c>
      <c r="E379" s="36">
        <v>166.23333333333338</v>
      </c>
      <c r="F379" s="36">
        <v>159.41666666666669</v>
      </c>
      <c r="G379" s="36">
        <v>154.83333333333337</v>
      </c>
      <c r="H379" s="36">
        <v>177.63333333333338</v>
      </c>
      <c r="I379" s="36">
        <v>182.2166666666667</v>
      </c>
      <c r="J379" s="36">
        <v>189.03333333333339</v>
      </c>
      <c r="K379" s="31">
        <v>175.4</v>
      </c>
      <c r="L379" s="31">
        <v>164</v>
      </c>
      <c r="M379" s="31">
        <v>24.305620000000001</v>
      </c>
      <c r="N379" s="1"/>
      <c r="O379" s="1"/>
    </row>
    <row r="380" spans="1:15" ht="12.75" customHeight="1">
      <c r="A380" s="33">
        <v>370</v>
      </c>
      <c r="B380" s="53" t="s">
        <v>295</v>
      </c>
      <c r="C380" s="31">
        <v>17876.5</v>
      </c>
      <c r="D380" s="36">
        <v>18030.633333333335</v>
      </c>
      <c r="E380" s="36">
        <v>17568.116666666669</v>
      </c>
      <c r="F380" s="36">
        <v>17259.733333333334</v>
      </c>
      <c r="G380" s="36">
        <v>16797.216666666667</v>
      </c>
      <c r="H380" s="36">
        <v>18339.01666666667</v>
      </c>
      <c r="I380" s="36">
        <v>18801.53333333334</v>
      </c>
      <c r="J380" s="36">
        <v>19109.916666666672</v>
      </c>
      <c r="K380" s="31">
        <v>18493.150000000001</v>
      </c>
      <c r="L380" s="31">
        <v>17722.25</v>
      </c>
      <c r="M380" s="31">
        <v>6.9650000000000004E-2</v>
      </c>
      <c r="N380" s="1"/>
      <c r="O380" s="1"/>
    </row>
    <row r="381" spans="1:15" ht="12.75" customHeight="1">
      <c r="A381" s="33">
        <v>371</v>
      </c>
      <c r="B381" s="53" t="s">
        <v>202</v>
      </c>
      <c r="C381" s="31">
        <v>78.05</v>
      </c>
      <c r="D381" s="36">
        <v>78.3</v>
      </c>
      <c r="E381" s="36">
        <v>77.25</v>
      </c>
      <c r="F381" s="36">
        <v>76.45</v>
      </c>
      <c r="G381" s="36">
        <v>75.400000000000006</v>
      </c>
      <c r="H381" s="36">
        <v>79.099999999999994</v>
      </c>
      <c r="I381" s="36">
        <v>80.149999999999977</v>
      </c>
      <c r="J381" s="36">
        <v>80.949999999999989</v>
      </c>
      <c r="K381" s="31">
        <v>79.349999999999994</v>
      </c>
      <c r="L381" s="31">
        <v>77.5</v>
      </c>
      <c r="M381" s="31">
        <v>239.14986999999999</v>
      </c>
      <c r="N381" s="1"/>
      <c r="O381" s="1"/>
    </row>
    <row r="382" spans="1:15" ht="12.75" customHeight="1">
      <c r="A382" s="33">
        <v>372</v>
      </c>
      <c r="B382" s="53" t="s">
        <v>206</v>
      </c>
      <c r="C382" s="31">
        <v>1686.55</v>
      </c>
      <c r="D382" s="36">
        <v>1681.4333333333332</v>
      </c>
      <c r="E382" s="36">
        <v>1668.2166666666662</v>
      </c>
      <c r="F382" s="36">
        <v>1649.883333333333</v>
      </c>
      <c r="G382" s="36">
        <v>1636.6666666666661</v>
      </c>
      <c r="H382" s="36">
        <v>1699.7666666666664</v>
      </c>
      <c r="I382" s="36">
        <v>1712.9833333333331</v>
      </c>
      <c r="J382" s="36">
        <v>1731.3166666666666</v>
      </c>
      <c r="K382" s="31">
        <v>1694.65</v>
      </c>
      <c r="L382" s="31">
        <v>1663.1</v>
      </c>
      <c r="M382" s="31">
        <v>3.9072399999999998</v>
      </c>
      <c r="N382" s="1"/>
      <c r="O382" s="1"/>
    </row>
    <row r="383" spans="1:15" ht="12.75" customHeight="1">
      <c r="A383" s="33">
        <v>373</v>
      </c>
      <c r="B383" s="53" t="s">
        <v>486</v>
      </c>
      <c r="C383" s="31">
        <v>491.35</v>
      </c>
      <c r="D383" s="36">
        <v>494.73333333333335</v>
      </c>
      <c r="E383" s="36">
        <v>486.11666666666667</v>
      </c>
      <c r="F383" s="36">
        <v>480.88333333333333</v>
      </c>
      <c r="G383" s="36">
        <v>472.26666666666665</v>
      </c>
      <c r="H383" s="36">
        <v>499.9666666666667</v>
      </c>
      <c r="I383" s="36">
        <v>508.58333333333337</v>
      </c>
      <c r="J383" s="36">
        <v>513.81666666666672</v>
      </c>
      <c r="K383" s="31">
        <v>503.35</v>
      </c>
      <c r="L383" s="31">
        <v>489.5</v>
      </c>
      <c r="M383" s="31">
        <v>2.3477600000000001</v>
      </c>
      <c r="N383" s="1"/>
      <c r="O383" s="1"/>
    </row>
    <row r="384" spans="1:15" ht="12.75" customHeight="1">
      <c r="A384" s="33">
        <v>374</v>
      </c>
      <c r="B384" s="53" t="s">
        <v>489</v>
      </c>
      <c r="C384" s="31">
        <v>1422.5</v>
      </c>
      <c r="D384" s="36">
        <v>1415.9166666666667</v>
      </c>
      <c r="E384" s="36">
        <v>1391.5833333333335</v>
      </c>
      <c r="F384" s="36">
        <v>1360.6666666666667</v>
      </c>
      <c r="G384" s="36">
        <v>1336.3333333333335</v>
      </c>
      <c r="H384" s="36">
        <v>1446.8333333333335</v>
      </c>
      <c r="I384" s="36">
        <v>1471.166666666667</v>
      </c>
      <c r="J384" s="36">
        <v>1502.0833333333335</v>
      </c>
      <c r="K384" s="31">
        <v>1440.25</v>
      </c>
      <c r="L384" s="31">
        <v>1385</v>
      </c>
      <c r="M384" s="31">
        <v>2.0826600000000002</v>
      </c>
      <c r="N384" s="1"/>
      <c r="O384" s="1"/>
    </row>
    <row r="385" spans="1:15" ht="12.75" customHeight="1">
      <c r="A385" s="33">
        <v>375</v>
      </c>
      <c r="B385" s="53" t="s">
        <v>490</v>
      </c>
      <c r="C385" s="31">
        <v>166.9</v>
      </c>
      <c r="D385" s="36">
        <v>167.76666666666668</v>
      </c>
      <c r="E385" s="36">
        <v>164.43333333333337</v>
      </c>
      <c r="F385" s="36">
        <v>161.9666666666667</v>
      </c>
      <c r="G385" s="36">
        <v>158.63333333333338</v>
      </c>
      <c r="H385" s="36">
        <v>170.23333333333335</v>
      </c>
      <c r="I385" s="36">
        <v>173.56666666666666</v>
      </c>
      <c r="J385" s="36">
        <v>176.03333333333333</v>
      </c>
      <c r="K385" s="31">
        <v>171.1</v>
      </c>
      <c r="L385" s="31">
        <v>165.3</v>
      </c>
      <c r="M385" s="31">
        <v>182.76061999999999</v>
      </c>
      <c r="N385" s="1"/>
      <c r="O385" s="1"/>
    </row>
    <row r="386" spans="1:15" ht="12.75" customHeight="1">
      <c r="A386" s="33">
        <v>376</v>
      </c>
      <c r="B386" s="53" t="s">
        <v>207</v>
      </c>
      <c r="C386" s="31">
        <v>142.19999999999999</v>
      </c>
      <c r="D386" s="36">
        <v>142.26666666666665</v>
      </c>
      <c r="E386" s="36">
        <v>141.5333333333333</v>
      </c>
      <c r="F386" s="36">
        <v>140.86666666666665</v>
      </c>
      <c r="G386" s="36">
        <v>140.1333333333333</v>
      </c>
      <c r="H386" s="36">
        <v>142.93333333333331</v>
      </c>
      <c r="I386" s="36">
        <v>143.66666666666666</v>
      </c>
      <c r="J386" s="36">
        <v>144.33333333333331</v>
      </c>
      <c r="K386" s="31">
        <v>143</v>
      </c>
      <c r="L386" s="31">
        <v>141.6</v>
      </c>
      <c r="M386" s="31">
        <v>7.6459700000000002</v>
      </c>
      <c r="N386" s="1"/>
      <c r="O386" s="1"/>
    </row>
    <row r="387" spans="1:15" ht="12.75" customHeight="1">
      <c r="A387" s="33">
        <v>377</v>
      </c>
      <c r="B387" s="53" t="s">
        <v>491</v>
      </c>
      <c r="C387" s="31">
        <v>1096.45</v>
      </c>
      <c r="D387" s="36">
        <v>1103.1333333333334</v>
      </c>
      <c r="E387" s="36">
        <v>1078.3666666666668</v>
      </c>
      <c r="F387" s="36">
        <v>1060.2833333333333</v>
      </c>
      <c r="G387" s="36">
        <v>1035.5166666666667</v>
      </c>
      <c r="H387" s="36">
        <v>1121.2166666666669</v>
      </c>
      <c r="I387" s="36">
        <v>1145.9833333333338</v>
      </c>
      <c r="J387" s="36">
        <v>1164.0666666666671</v>
      </c>
      <c r="K387" s="31">
        <v>1127.9000000000001</v>
      </c>
      <c r="L387" s="31">
        <v>1085.05</v>
      </c>
      <c r="M387" s="31">
        <v>1.5017199999999999</v>
      </c>
      <c r="N387" s="1"/>
      <c r="O387" s="1"/>
    </row>
    <row r="388" spans="1:15" ht="12.75" customHeight="1">
      <c r="A388" s="33">
        <v>378</v>
      </c>
      <c r="B388" s="53" t="s">
        <v>492</v>
      </c>
      <c r="C388" s="31">
        <v>357.8</v>
      </c>
      <c r="D388" s="36">
        <v>360.91666666666669</v>
      </c>
      <c r="E388" s="36">
        <v>350.93333333333339</v>
      </c>
      <c r="F388" s="36">
        <v>344.06666666666672</v>
      </c>
      <c r="G388" s="36">
        <v>334.08333333333343</v>
      </c>
      <c r="H388" s="36">
        <v>367.78333333333336</v>
      </c>
      <c r="I388" s="36">
        <v>377.76666666666659</v>
      </c>
      <c r="J388" s="36">
        <v>384.63333333333333</v>
      </c>
      <c r="K388" s="31">
        <v>370.9</v>
      </c>
      <c r="L388" s="31">
        <v>354.05</v>
      </c>
      <c r="M388" s="31">
        <v>36.575850000000003</v>
      </c>
      <c r="N388" s="1"/>
      <c r="O388" s="1"/>
    </row>
    <row r="389" spans="1:15" ht="12.75" customHeight="1">
      <c r="A389" s="33">
        <v>379</v>
      </c>
      <c r="B389" s="53" t="s">
        <v>493</v>
      </c>
      <c r="C389" s="31">
        <v>235.75</v>
      </c>
      <c r="D389" s="36">
        <v>230.93333333333331</v>
      </c>
      <c r="E389" s="36">
        <v>222.36666666666662</v>
      </c>
      <c r="F389" s="36">
        <v>208.98333333333332</v>
      </c>
      <c r="G389" s="36">
        <v>200.41666666666663</v>
      </c>
      <c r="H389" s="36">
        <v>244.31666666666661</v>
      </c>
      <c r="I389" s="36">
        <v>252.88333333333327</v>
      </c>
      <c r="J389" s="36">
        <v>266.26666666666659</v>
      </c>
      <c r="K389" s="31">
        <v>239.5</v>
      </c>
      <c r="L389" s="31">
        <v>217.55</v>
      </c>
      <c r="M389" s="31">
        <v>155.64572999999999</v>
      </c>
      <c r="N389" s="1"/>
      <c r="O389" s="1"/>
    </row>
    <row r="390" spans="1:15" ht="12.75" customHeight="1">
      <c r="A390" s="33">
        <v>380</v>
      </c>
      <c r="B390" s="53" t="s">
        <v>494</v>
      </c>
      <c r="C390" s="31">
        <v>123.7</v>
      </c>
      <c r="D390" s="36">
        <v>124</v>
      </c>
      <c r="E390" s="36">
        <v>122.9</v>
      </c>
      <c r="F390" s="36">
        <v>122.10000000000001</v>
      </c>
      <c r="G390" s="36">
        <v>121.00000000000001</v>
      </c>
      <c r="H390" s="36">
        <v>124.8</v>
      </c>
      <c r="I390" s="36">
        <v>125.89999999999999</v>
      </c>
      <c r="J390" s="36">
        <v>126.69999999999999</v>
      </c>
      <c r="K390" s="31">
        <v>125.1</v>
      </c>
      <c r="L390" s="31">
        <v>123.2</v>
      </c>
      <c r="M390" s="31">
        <v>18.580539999999999</v>
      </c>
      <c r="N390" s="1"/>
      <c r="O390" s="1"/>
    </row>
    <row r="391" spans="1:15" ht="12.75" customHeight="1">
      <c r="A391" s="33">
        <v>381</v>
      </c>
      <c r="B391" s="53" t="s">
        <v>495</v>
      </c>
      <c r="C391" s="31">
        <v>3537.85</v>
      </c>
      <c r="D391" s="36">
        <v>3529.1166666666668</v>
      </c>
      <c r="E391" s="36">
        <v>3498.8333333333335</v>
      </c>
      <c r="F391" s="36">
        <v>3459.8166666666666</v>
      </c>
      <c r="G391" s="36">
        <v>3429.5333333333333</v>
      </c>
      <c r="H391" s="36">
        <v>3568.1333333333337</v>
      </c>
      <c r="I391" s="36">
        <v>3598.4166666666665</v>
      </c>
      <c r="J391" s="36">
        <v>3637.4333333333338</v>
      </c>
      <c r="K391" s="31">
        <v>3559.4</v>
      </c>
      <c r="L391" s="31">
        <v>3490.1</v>
      </c>
      <c r="M391" s="31">
        <v>0.3332</v>
      </c>
      <c r="N391" s="1"/>
      <c r="O391" s="1"/>
    </row>
    <row r="392" spans="1:15" ht="12.75" customHeight="1">
      <c r="A392" s="33">
        <v>382</v>
      </c>
      <c r="B392" s="53" t="s">
        <v>496</v>
      </c>
      <c r="C392" s="31">
        <v>76</v>
      </c>
      <c r="D392" s="36">
        <v>72.883333333333326</v>
      </c>
      <c r="E392" s="36">
        <v>67.916666666666657</v>
      </c>
      <c r="F392" s="36">
        <v>59.833333333333329</v>
      </c>
      <c r="G392" s="36">
        <v>54.86666666666666</v>
      </c>
      <c r="H392" s="36">
        <v>80.966666666666654</v>
      </c>
      <c r="I392" s="36">
        <v>85.933333333333323</v>
      </c>
      <c r="J392" s="36">
        <v>94.016666666666652</v>
      </c>
      <c r="K392" s="31">
        <v>77.849999999999994</v>
      </c>
      <c r="L392" s="31">
        <v>64.8</v>
      </c>
      <c r="M392" s="31">
        <v>876.67466999999999</v>
      </c>
      <c r="N392" s="1"/>
      <c r="O392" s="1"/>
    </row>
    <row r="393" spans="1:15" ht="12.75" customHeight="1">
      <c r="A393" s="33">
        <v>383</v>
      </c>
      <c r="B393" s="53" t="s">
        <v>497</v>
      </c>
      <c r="C393" s="31">
        <v>1742.45</v>
      </c>
      <c r="D393" s="36">
        <v>1752.4833333333333</v>
      </c>
      <c r="E393" s="36">
        <v>1729.9666666666667</v>
      </c>
      <c r="F393" s="36">
        <v>1717.4833333333333</v>
      </c>
      <c r="G393" s="36">
        <v>1694.9666666666667</v>
      </c>
      <c r="H393" s="36">
        <v>1764.9666666666667</v>
      </c>
      <c r="I393" s="36">
        <v>1787.4833333333336</v>
      </c>
      <c r="J393" s="36">
        <v>1799.9666666666667</v>
      </c>
      <c r="K393" s="31">
        <v>1775</v>
      </c>
      <c r="L393" s="31">
        <v>1740</v>
      </c>
      <c r="M393" s="31">
        <v>1.29955</v>
      </c>
      <c r="N393" s="1"/>
      <c r="O393" s="1"/>
    </row>
    <row r="394" spans="1:15" ht="12.75" customHeight="1">
      <c r="A394" s="33">
        <v>384</v>
      </c>
      <c r="B394" s="53" t="s">
        <v>209</v>
      </c>
      <c r="C394" s="31">
        <v>236.15</v>
      </c>
      <c r="D394" s="36">
        <v>234.5</v>
      </c>
      <c r="E394" s="36">
        <v>232</v>
      </c>
      <c r="F394" s="36">
        <v>227.85</v>
      </c>
      <c r="G394" s="36">
        <v>225.35</v>
      </c>
      <c r="H394" s="36">
        <v>238.65</v>
      </c>
      <c r="I394" s="36">
        <v>241.15</v>
      </c>
      <c r="J394" s="36">
        <v>245.3</v>
      </c>
      <c r="K394" s="31">
        <v>237</v>
      </c>
      <c r="L394" s="31">
        <v>230.35</v>
      </c>
      <c r="M394" s="31">
        <v>70.635390000000001</v>
      </c>
      <c r="N394" s="1"/>
      <c r="O394" s="1"/>
    </row>
    <row r="395" spans="1:15" ht="12.75" customHeight="1">
      <c r="A395" s="33">
        <v>385</v>
      </c>
      <c r="B395" s="53" t="s">
        <v>210</v>
      </c>
      <c r="C395" s="31">
        <v>339.1</v>
      </c>
      <c r="D395" s="36">
        <v>340.78333333333336</v>
      </c>
      <c r="E395" s="36">
        <v>330.56666666666672</v>
      </c>
      <c r="F395" s="36">
        <v>322.03333333333336</v>
      </c>
      <c r="G395" s="36">
        <v>311.81666666666672</v>
      </c>
      <c r="H395" s="36">
        <v>349.31666666666672</v>
      </c>
      <c r="I395" s="36">
        <v>359.5333333333333</v>
      </c>
      <c r="J395" s="36">
        <v>368.06666666666672</v>
      </c>
      <c r="K395" s="31">
        <v>351</v>
      </c>
      <c r="L395" s="31">
        <v>332.25</v>
      </c>
      <c r="M395" s="31">
        <v>184.13395</v>
      </c>
      <c r="N395" s="1"/>
      <c r="O395" s="1"/>
    </row>
    <row r="396" spans="1:15" ht="12.75" customHeight="1">
      <c r="A396" s="33">
        <v>386</v>
      </c>
      <c r="B396" s="53" t="s">
        <v>498</v>
      </c>
      <c r="C396" s="31">
        <v>160.1</v>
      </c>
      <c r="D396" s="36">
        <v>160.35</v>
      </c>
      <c r="E396" s="36">
        <v>159.5</v>
      </c>
      <c r="F396" s="36">
        <v>158.9</v>
      </c>
      <c r="G396" s="36">
        <v>158.05000000000001</v>
      </c>
      <c r="H396" s="36">
        <v>160.94999999999999</v>
      </c>
      <c r="I396" s="36">
        <v>161.79999999999995</v>
      </c>
      <c r="J396" s="36">
        <v>162.39999999999998</v>
      </c>
      <c r="K396" s="31">
        <v>161.19999999999999</v>
      </c>
      <c r="L396" s="31">
        <v>159.75</v>
      </c>
      <c r="M396" s="31">
        <v>7.2417100000000003</v>
      </c>
      <c r="N396" s="1"/>
      <c r="O396" s="1"/>
    </row>
    <row r="397" spans="1:15" ht="12.75" customHeight="1">
      <c r="A397" s="33">
        <v>387</v>
      </c>
      <c r="B397" s="53" t="s">
        <v>499</v>
      </c>
      <c r="C397" s="31">
        <v>900.25</v>
      </c>
      <c r="D397" s="36">
        <v>900.73333333333323</v>
      </c>
      <c r="E397" s="36">
        <v>897.56666666666649</v>
      </c>
      <c r="F397" s="36">
        <v>894.88333333333321</v>
      </c>
      <c r="G397" s="36">
        <v>891.71666666666647</v>
      </c>
      <c r="H397" s="36">
        <v>903.41666666666652</v>
      </c>
      <c r="I397" s="36">
        <v>906.58333333333326</v>
      </c>
      <c r="J397" s="36">
        <v>909.26666666666654</v>
      </c>
      <c r="K397" s="31">
        <v>903.9</v>
      </c>
      <c r="L397" s="31">
        <v>898.05</v>
      </c>
      <c r="M397" s="31">
        <v>0.50590000000000002</v>
      </c>
      <c r="N397" s="1"/>
      <c r="O397" s="1"/>
    </row>
    <row r="398" spans="1:15" ht="12.75" customHeight="1">
      <c r="A398" s="33">
        <v>388</v>
      </c>
      <c r="B398" s="53" t="s">
        <v>211</v>
      </c>
      <c r="C398" s="31">
        <v>2378.9</v>
      </c>
      <c r="D398" s="36">
        <v>2375.6999999999998</v>
      </c>
      <c r="E398" s="36">
        <v>2363.3999999999996</v>
      </c>
      <c r="F398" s="36">
        <v>2347.8999999999996</v>
      </c>
      <c r="G398" s="36">
        <v>2335.5999999999995</v>
      </c>
      <c r="H398" s="36">
        <v>2391.1999999999998</v>
      </c>
      <c r="I398" s="36">
        <v>2403.5</v>
      </c>
      <c r="J398" s="36">
        <v>2419</v>
      </c>
      <c r="K398" s="31">
        <v>2388</v>
      </c>
      <c r="L398" s="31">
        <v>2360.1999999999998</v>
      </c>
      <c r="M398" s="31">
        <v>41.072249999999997</v>
      </c>
      <c r="N398" s="1"/>
      <c r="O398" s="1"/>
    </row>
    <row r="399" spans="1:15" ht="12.75" customHeight="1">
      <c r="A399" s="33">
        <v>389</v>
      </c>
      <c r="B399" s="53" t="s">
        <v>500</v>
      </c>
      <c r="C399" s="31">
        <v>113.85</v>
      </c>
      <c r="D399" s="36">
        <v>114.41666666666667</v>
      </c>
      <c r="E399" s="36">
        <v>112.98333333333335</v>
      </c>
      <c r="F399" s="36">
        <v>112.11666666666667</v>
      </c>
      <c r="G399" s="36">
        <v>110.68333333333335</v>
      </c>
      <c r="H399" s="36">
        <v>115.28333333333335</v>
      </c>
      <c r="I399" s="36">
        <v>116.71666666666665</v>
      </c>
      <c r="J399" s="36">
        <v>117.58333333333334</v>
      </c>
      <c r="K399" s="31">
        <v>115.85</v>
      </c>
      <c r="L399" s="31">
        <v>113.55</v>
      </c>
      <c r="M399" s="31">
        <v>9.4953800000000008</v>
      </c>
      <c r="N399" s="1"/>
      <c r="O399" s="1"/>
    </row>
    <row r="400" spans="1:15" ht="12.75" customHeight="1">
      <c r="A400" s="33">
        <v>390</v>
      </c>
      <c r="B400" s="53" t="s">
        <v>487</v>
      </c>
      <c r="C400" s="31">
        <v>717.8</v>
      </c>
      <c r="D400" s="36">
        <v>709.26666666666677</v>
      </c>
      <c r="E400" s="36">
        <v>698.53333333333353</v>
      </c>
      <c r="F400" s="36">
        <v>679.26666666666677</v>
      </c>
      <c r="G400" s="36">
        <v>668.53333333333353</v>
      </c>
      <c r="H400" s="36">
        <v>728.53333333333353</v>
      </c>
      <c r="I400" s="36">
        <v>739.26666666666688</v>
      </c>
      <c r="J400" s="36">
        <v>758.53333333333353</v>
      </c>
      <c r="K400" s="31">
        <v>720</v>
      </c>
      <c r="L400" s="31">
        <v>690</v>
      </c>
      <c r="M400" s="31">
        <v>2.3439299999999998</v>
      </c>
      <c r="N400" s="1"/>
      <c r="O400" s="1"/>
    </row>
    <row r="401" spans="1:15" ht="12.75" customHeight="1">
      <c r="A401" s="33">
        <v>391</v>
      </c>
      <c r="B401" s="53" t="s">
        <v>488</v>
      </c>
      <c r="C401" s="31">
        <v>478.55</v>
      </c>
      <c r="D401" s="36">
        <v>479.33333333333331</v>
      </c>
      <c r="E401" s="36">
        <v>471.66666666666663</v>
      </c>
      <c r="F401" s="36">
        <v>464.7833333333333</v>
      </c>
      <c r="G401" s="36">
        <v>457.11666666666662</v>
      </c>
      <c r="H401" s="36">
        <v>486.21666666666664</v>
      </c>
      <c r="I401" s="36">
        <v>493.88333333333327</v>
      </c>
      <c r="J401" s="36">
        <v>500.76666666666665</v>
      </c>
      <c r="K401" s="31">
        <v>487</v>
      </c>
      <c r="L401" s="31">
        <v>472.45</v>
      </c>
      <c r="M401" s="31">
        <v>13.94914</v>
      </c>
      <c r="N401" s="1"/>
      <c r="O401" s="1"/>
    </row>
    <row r="402" spans="1:15" ht="12.75" customHeight="1">
      <c r="A402" s="33">
        <v>392</v>
      </c>
      <c r="B402" s="53" t="s">
        <v>501</v>
      </c>
      <c r="C402" s="31">
        <v>714</v>
      </c>
      <c r="D402" s="36">
        <v>715.5</v>
      </c>
      <c r="E402" s="36">
        <v>711</v>
      </c>
      <c r="F402" s="36">
        <v>708</v>
      </c>
      <c r="G402" s="36">
        <v>703.5</v>
      </c>
      <c r="H402" s="36">
        <v>718.5</v>
      </c>
      <c r="I402" s="36">
        <v>723</v>
      </c>
      <c r="J402" s="36">
        <v>726</v>
      </c>
      <c r="K402" s="31">
        <v>720</v>
      </c>
      <c r="L402" s="31">
        <v>712.5</v>
      </c>
      <c r="M402" s="31">
        <v>0.62402000000000002</v>
      </c>
      <c r="N402" s="1"/>
      <c r="O402" s="1"/>
    </row>
    <row r="403" spans="1:15" ht="12.75" customHeight="1">
      <c r="A403" s="33">
        <v>393</v>
      </c>
      <c r="B403" s="53" t="s">
        <v>502</v>
      </c>
      <c r="C403" s="31">
        <v>1553</v>
      </c>
      <c r="D403" s="36">
        <v>1554.9666666666665</v>
      </c>
      <c r="E403" s="36">
        <v>1546.0333333333328</v>
      </c>
      <c r="F403" s="36">
        <v>1539.0666666666664</v>
      </c>
      <c r="G403" s="36">
        <v>1530.1333333333328</v>
      </c>
      <c r="H403" s="36">
        <v>1561.9333333333329</v>
      </c>
      <c r="I403" s="36">
        <v>1570.8666666666668</v>
      </c>
      <c r="J403" s="36">
        <v>1577.833333333333</v>
      </c>
      <c r="K403" s="31">
        <v>1563.9</v>
      </c>
      <c r="L403" s="31">
        <v>1548</v>
      </c>
      <c r="M403" s="31">
        <v>0.45157000000000003</v>
      </c>
      <c r="N403" s="1"/>
      <c r="O403" s="1"/>
    </row>
    <row r="404" spans="1:15" ht="12.75" customHeight="1">
      <c r="A404" s="33">
        <v>394</v>
      </c>
      <c r="B404" s="53" t="s">
        <v>181</v>
      </c>
      <c r="C404" s="31">
        <v>88.5</v>
      </c>
      <c r="D404" s="36">
        <v>88.733333333333334</v>
      </c>
      <c r="E404" s="36">
        <v>88.016666666666666</v>
      </c>
      <c r="F404" s="36">
        <v>87.533333333333331</v>
      </c>
      <c r="G404" s="36">
        <v>86.816666666666663</v>
      </c>
      <c r="H404" s="36">
        <v>89.216666666666669</v>
      </c>
      <c r="I404" s="36">
        <v>89.933333333333337</v>
      </c>
      <c r="J404" s="36">
        <v>90.416666666666671</v>
      </c>
      <c r="K404" s="31">
        <v>89.45</v>
      </c>
      <c r="L404" s="31">
        <v>88.25</v>
      </c>
      <c r="M404" s="31">
        <v>64.803479999999993</v>
      </c>
      <c r="N404" s="1"/>
      <c r="O404" s="1"/>
    </row>
    <row r="405" spans="1:15" ht="12.75" customHeight="1">
      <c r="A405" s="33">
        <v>395</v>
      </c>
      <c r="B405" s="53" t="s">
        <v>505</v>
      </c>
      <c r="C405" s="31">
        <v>7733.75</v>
      </c>
      <c r="D405" s="36">
        <v>7689.416666666667</v>
      </c>
      <c r="E405" s="36">
        <v>7594.8333333333339</v>
      </c>
      <c r="F405" s="36">
        <v>7455.916666666667</v>
      </c>
      <c r="G405" s="36">
        <v>7361.3333333333339</v>
      </c>
      <c r="H405" s="36">
        <v>7828.3333333333339</v>
      </c>
      <c r="I405" s="36">
        <v>7922.9166666666679</v>
      </c>
      <c r="J405" s="36">
        <v>8061.8333333333339</v>
      </c>
      <c r="K405" s="31">
        <v>7784</v>
      </c>
      <c r="L405" s="31">
        <v>7550.5</v>
      </c>
      <c r="M405" s="31">
        <v>0.20369000000000001</v>
      </c>
      <c r="N405" s="1"/>
      <c r="O405" s="1"/>
    </row>
    <row r="406" spans="1:15" ht="12.75" customHeight="1">
      <c r="A406" s="33">
        <v>396</v>
      </c>
      <c r="B406" s="53" t="s">
        <v>506</v>
      </c>
      <c r="C406" s="31">
        <v>1382.05</v>
      </c>
      <c r="D406" s="36">
        <v>1383.1499999999999</v>
      </c>
      <c r="E406" s="36">
        <v>1368.8999999999996</v>
      </c>
      <c r="F406" s="36">
        <v>1355.7499999999998</v>
      </c>
      <c r="G406" s="36">
        <v>1341.4999999999995</v>
      </c>
      <c r="H406" s="36">
        <v>1396.2999999999997</v>
      </c>
      <c r="I406" s="36">
        <v>1410.5500000000002</v>
      </c>
      <c r="J406" s="36">
        <v>1423.6999999999998</v>
      </c>
      <c r="K406" s="31">
        <v>1397.4</v>
      </c>
      <c r="L406" s="31">
        <v>1370</v>
      </c>
      <c r="M406" s="31">
        <v>0.33683000000000002</v>
      </c>
      <c r="N406" s="1"/>
      <c r="O406" s="1"/>
    </row>
    <row r="407" spans="1:15" ht="12.75" customHeight="1">
      <c r="A407" s="33">
        <v>397</v>
      </c>
      <c r="B407" s="53" t="s">
        <v>213</v>
      </c>
      <c r="C407" s="31">
        <v>734.75</v>
      </c>
      <c r="D407" s="36">
        <v>738.0333333333333</v>
      </c>
      <c r="E407" s="36">
        <v>730.56666666666661</v>
      </c>
      <c r="F407" s="36">
        <v>726.38333333333333</v>
      </c>
      <c r="G407" s="36">
        <v>718.91666666666663</v>
      </c>
      <c r="H407" s="36">
        <v>742.21666666666658</v>
      </c>
      <c r="I407" s="36">
        <v>749.68333333333328</v>
      </c>
      <c r="J407" s="36">
        <v>753.86666666666656</v>
      </c>
      <c r="K407" s="31">
        <v>745.5</v>
      </c>
      <c r="L407" s="31">
        <v>733.85</v>
      </c>
      <c r="M407" s="31">
        <v>19.490010000000002</v>
      </c>
      <c r="N407" s="1"/>
      <c r="O407" s="1"/>
    </row>
    <row r="408" spans="1:15" ht="12.75" customHeight="1">
      <c r="A408" s="33">
        <v>398</v>
      </c>
      <c r="B408" s="53" t="s">
        <v>214</v>
      </c>
      <c r="C408" s="31">
        <v>1423.65</v>
      </c>
      <c r="D408" s="36">
        <v>1411.9666666666665</v>
      </c>
      <c r="E408" s="36">
        <v>1398.7833333333328</v>
      </c>
      <c r="F408" s="36">
        <v>1373.9166666666663</v>
      </c>
      <c r="G408" s="36">
        <v>1360.7333333333327</v>
      </c>
      <c r="H408" s="36">
        <v>1436.833333333333</v>
      </c>
      <c r="I408" s="36">
        <v>1450.0166666666669</v>
      </c>
      <c r="J408" s="36">
        <v>1474.8833333333332</v>
      </c>
      <c r="K408" s="31">
        <v>1425.15</v>
      </c>
      <c r="L408" s="31">
        <v>1387.1</v>
      </c>
      <c r="M408" s="31">
        <v>20.491320000000002</v>
      </c>
      <c r="N408" s="1"/>
      <c r="O408" s="1"/>
    </row>
    <row r="409" spans="1:15" ht="12.75" customHeight="1">
      <c r="A409" s="33">
        <v>399</v>
      </c>
      <c r="B409" s="53" t="s">
        <v>507</v>
      </c>
      <c r="C409" s="31">
        <v>2770.2</v>
      </c>
      <c r="D409" s="36">
        <v>2764.7166666666667</v>
      </c>
      <c r="E409" s="36">
        <v>2754.4333333333334</v>
      </c>
      <c r="F409" s="36">
        <v>2738.6666666666665</v>
      </c>
      <c r="G409" s="36">
        <v>2728.3833333333332</v>
      </c>
      <c r="H409" s="36">
        <v>2780.4833333333336</v>
      </c>
      <c r="I409" s="36">
        <v>2790.7666666666673</v>
      </c>
      <c r="J409" s="36">
        <v>2806.5333333333338</v>
      </c>
      <c r="K409" s="31">
        <v>2775</v>
      </c>
      <c r="L409" s="31">
        <v>2748.95</v>
      </c>
      <c r="M409" s="31">
        <v>0.38627</v>
      </c>
      <c r="N409" s="1"/>
      <c r="O409" s="1"/>
    </row>
    <row r="410" spans="1:15" ht="12.75" customHeight="1">
      <c r="A410" s="33">
        <v>400</v>
      </c>
      <c r="B410" s="53" t="s">
        <v>508</v>
      </c>
      <c r="C410" s="31">
        <v>410.85</v>
      </c>
      <c r="D410" s="36">
        <v>413.25</v>
      </c>
      <c r="E410" s="36">
        <v>405.55</v>
      </c>
      <c r="F410" s="36">
        <v>400.25</v>
      </c>
      <c r="G410" s="36">
        <v>392.55</v>
      </c>
      <c r="H410" s="36">
        <v>418.55</v>
      </c>
      <c r="I410" s="36">
        <v>426.25000000000006</v>
      </c>
      <c r="J410" s="36">
        <v>431.55</v>
      </c>
      <c r="K410" s="31">
        <v>420.95</v>
      </c>
      <c r="L410" s="31">
        <v>407.95</v>
      </c>
      <c r="M410" s="31">
        <v>0.89022999999999997</v>
      </c>
      <c r="N410" s="1"/>
      <c r="O410" s="1"/>
    </row>
    <row r="411" spans="1:15" ht="12.75" customHeight="1">
      <c r="A411" s="33">
        <v>401</v>
      </c>
      <c r="B411" s="53" t="s">
        <v>509</v>
      </c>
      <c r="C411" s="31">
        <v>659.05</v>
      </c>
      <c r="D411" s="36">
        <v>659.1</v>
      </c>
      <c r="E411" s="36">
        <v>655.25</v>
      </c>
      <c r="F411" s="36">
        <v>651.44999999999993</v>
      </c>
      <c r="G411" s="36">
        <v>647.59999999999991</v>
      </c>
      <c r="H411" s="36">
        <v>662.90000000000009</v>
      </c>
      <c r="I411" s="36">
        <v>666.75000000000023</v>
      </c>
      <c r="J411" s="36">
        <v>670.55000000000018</v>
      </c>
      <c r="K411" s="31">
        <v>662.95</v>
      </c>
      <c r="L411" s="31">
        <v>655.29999999999995</v>
      </c>
      <c r="M411" s="31">
        <v>0.19003</v>
      </c>
      <c r="N411" s="1"/>
      <c r="O411" s="1"/>
    </row>
    <row r="412" spans="1:15" ht="12.75" customHeight="1">
      <c r="A412" s="33">
        <v>402</v>
      </c>
      <c r="B412" t="s">
        <v>216</v>
      </c>
      <c r="C412" s="31">
        <v>25937.05</v>
      </c>
      <c r="D412" s="36">
        <v>25996.466666666664</v>
      </c>
      <c r="E412" s="36">
        <v>25797.533333333326</v>
      </c>
      <c r="F412" s="36">
        <v>25658.016666666663</v>
      </c>
      <c r="G412" s="36">
        <v>25459.083333333325</v>
      </c>
      <c r="H412" s="36">
        <v>26135.983333333326</v>
      </c>
      <c r="I412" s="36">
        <v>26334.916666666668</v>
      </c>
      <c r="J412" s="36">
        <v>26474.433333333327</v>
      </c>
      <c r="K412" s="31">
        <v>26195.4</v>
      </c>
      <c r="L412" s="31">
        <v>25856.95</v>
      </c>
      <c r="M412" s="31">
        <v>0.12026000000000001</v>
      </c>
      <c r="N412" s="1"/>
      <c r="O412" s="1"/>
    </row>
    <row r="413" spans="1:15" ht="12.75" customHeight="1">
      <c r="A413" s="33">
        <v>403</v>
      </c>
      <c r="B413" s="53" t="s">
        <v>510</v>
      </c>
      <c r="C413" s="31">
        <v>49.6</v>
      </c>
      <c r="D413" s="36">
        <v>49.816666666666663</v>
      </c>
      <c r="E413" s="36">
        <v>49.233333333333327</v>
      </c>
      <c r="F413" s="36">
        <v>48.866666666666667</v>
      </c>
      <c r="G413" s="36">
        <v>48.283333333333331</v>
      </c>
      <c r="H413" s="36">
        <v>50.183333333333323</v>
      </c>
      <c r="I413" s="36">
        <v>50.766666666666666</v>
      </c>
      <c r="J413" s="36">
        <v>51.133333333333319</v>
      </c>
      <c r="K413" s="31">
        <v>50.4</v>
      </c>
      <c r="L413" s="31">
        <v>49.45</v>
      </c>
      <c r="M413" s="31">
        <v>47.25056</v>
      </c>
      <c r="N413" s="1"/>
      <c r="O413" s="1"/>
    </row>
    <row r="414" spans="1:15" ht="12.75" customHeight="1">
      <c r="A414" s="33">
        <v>404</v>
      </c>
      <c r="B414" s="53" t="s">
        <v>219</v>
      </c>
      <c r="C414" s="31">
        <v>1999.85</v>
      </c>
      <c r="D414" s="36">
        <v>1999.9499999999998</v>
      </c>
      <c r="E414" s="36">
        <v>1980.0999999999997</v>
      </c>
      <c r="F414" s="36">
        <v>1960.35</v>
      </c>
      <c r="G414" s="36">
        <v>1940.4999999999998</v>
      </c>
      <c r="H414" s="36">
        <v>2019.6999999999996</v>
      </c>
      <c r="I414" s="36">
        <v>2039.55</v>
      </c>
      <c r="J414" s="36">
        <v>2059.2999999999993</v>
      </c>
      <c r="K414" s="31">
        <v>2019.8</v>
      </c>
      <c r="L414" s="31">
        <v>1980.2</v>
      </c>
      <c r="M414" s="31">
        <v>10.17891</v>
      </c>
      <c r="N414" s="1"/>
      <c r="O414" s="1"/>
    </row>
    <row r="415" spans="1:15" ht="12.75" customHeight="1">
      <c r="A415" s="33">
        <v>405</v>
      </c>
      <c r="B415" s="53" t="s">
        <v>511</v>
      </c>
      <c r="C415" s="31">
        <v>449.7</v>
      </c>
      <c r="D415" s="36">
        <v>453.61666666666662</v>
      </c>
      <c r="E415" s="36">
        <v>444.28333333333325</v>
      </c>
      <c r="F415" s="36">
        <v>438.86666666666662</v>
      </c>
      <c r="G415" s="36">
        <v>429.53333333333325</v>
      </c>
      <c r="H415" s="36">
        <v>459.03333333333325</v>
      </c>
      <c r="I415" s="36">
        <v>468.36666666666662</v>
      </c>
      <c r="J415" s="36">
        <v>473.78333333333325</v>
      </c>
      <c r="K415" s="31">
        <v>462.95</v>
      </c>
      <c r="L415" s="31">
        <v>448.2</v>
      </c>
      <c r="M415" s="31">
        <v>3.30559</v>
      </c>
      <c r="N415" s="1"/>
      <c r="O415" s="1"/>
    </row>
    <row r="416" spans="1:15" ht="12.75" customHeight="1">
      <c r="A416" s="33">
        <v>406</v>
      </c>
      <c r="B416" s="53" t="s">
        <v>217</v>
      </c>
      <c r="C416" s="31">
        <v>3589.05</v>
      </c>
      <c r="D416" s="36">
        <v>3586.6833333333329</v>
      </c>
      <c r="E416" s="36">
        <v>3563.766666666666</v>
      </c>
      <c r="F416" s="36">
        <v>3538.4833333333331</v>
      </c>
      <c r="G416" s="36">
        <v>3515.5666666666662</v>
      </c>
      <c r="H416" s="36">
        <v>3611.9666666666658</v>
      </c>
      <c r="I416" s="36">
        <v>3634.8833333333328</v>
      </c>
      <c r="J416" s="36">
        <v>3660.1666666666656</v>
      </c>
      <c r="K416" s="31">
        <v>3609.6</v>
      </c>
      <c r="L416" s="31">
        <v>3561.4</v>
      </c>
      <c r="M416" s="31">
        <v>1.7635000000000001</v>
      </c>
      <c r="N416" s="1"/>
      <c r="O416" s="1"/>
    </row>
    <row r="417" spans="1:15" ht="12.75" customHeight="1">
      <c r="A417" s="33">
        <v>407</v>
      </c>
      <c r="B417" s="53" t="s">
        <v>503</v>
      </c>
      <c r="C417" s="31">
        <v>81.5</v>
      </c>
      <c r="D417" s="36">
        <v>79.783333333333331</v>
      </c>
      <c r="E417" s="36">
        <v>76.966666666666669</v>
      </c>
      <c r="F417" s="36">
        <v>72.433333333333337</v>
      </c>
      <c r="G417" s="36">
        <v>69.616666666666674</v>
      </c>
      <c r="H417" s="36">
        <v>84.316666666666663</v>
      </c>
      <c r="I417" s="36">
        <v>87.133333333333326</v>
      </c>
      <c r="J417" s="36">
        <v>91.666666666666657</v>
      </c>
      <c r="K417" s="31">
        <v>82.6</v>
      </c>
      <c r="L417" s="31">
        <v>75.25</v>
      </c>
      <c r="M417" s="31">
        <v>976.12427000000002</v>
      </c>
      <c r="N417" s="1"/>
      <c r="O417" s="1"/>
    </row>
    <row r="418" spans="1:15" ht="12.75" customHeight="1">
      <c r="A418" s="33">
        <v>408</v>
      </c>
      <c r="B418" s="53" t="s">
        <v>504</v>
      </c>
      <c r="C418" s="31">
        <v>4667.7</v>
      </c>
      <c r="D418" s="36">
        <v>4673.916666666667</v>
      </c>
      <c r="E418" s="36">
        <v>4637.8333333333339</v>
      </c>
      <c r="F418" s="36">
        <v>4607.9666666666672</v>
      </c>
      <c r="G418" s="36">
        <v>4571.8833333333341</v>
      </c>
      <c r="H418" s="36">
        <v>4703.7833333333338</v>
      </c>
      <c r="I418" s="36">
        <v>4739.8666666666677</v>
      </c>
      <c r="J418" s="36">
        <v>4769.7333333333336</v>
      </c>
      <c r="K418" s="31">
        <v>4710</v>
      </c>
      <c r="L418" s="31">
        <v>4644.05</v>
      </c>
      <c r="M418" s="31">
        <v>0.21374000000000001</v>
      </c>
      <c r="N418" s="1"/>
      <c r="O418" s="1"/>
    </row>
    <row r="419" spans="1:15" ht="12.75" customHeight="1">
      <c r="A419" s="33">
        <v>409</v>
      </c>
      <c r="B419" s="53" t="s">
        <v>512</v>
      </c>
      <c r="C419" s="31">
        <v>876.4</v>
      </c>
      <c r="D419" s="36">
        <v>883.44999999999993</v>
      </c>
      <c r="E419" s="36">
        <v>862.19999999999982</v>
      </c>
      <c r="F419" s="36">
        <v>847.99999999999989</v>
      </c>
      <c r="G419" s="36">
        <v>826.74999999999977</v>
      </c>
      <c r="H419" s="36">
        <v>897.64999999999986</v>
      </c>
      <c r="I419" s="36">
        <v>918.90000000000009</v>
      </c>
      <c r="J419" s="36">
        <v>933.09999999999991</v>
      </c>
      <c r="K419" s="31">
        <v>904.7</v>
      </c>
      <c r="L419" s="31">
        <v>869.25</v>
      </c>
      <c r="M419" s="31">
        <v>5.8905900000000004</v>
      </c>
      <c r="N419" s="1"/>
      <c r="O419" s="1"/>
    </row>
    <row r="420" spans="1:15" ht="12.75" customHeight="1">
      <c r="A420" s="33">
        <v>410</v>
      </c>
      <c r="B420" s="53" t="s">
        <v>513</v>
      </c>
      <c r="C420" s="31">
        <v>6944.1</v>
      </c>
      <c r="D420" s="36">
        <v>7001.5666666666666</v>
      </c>
      <c r="E420" s="36">
        <v>6804.2833333333328</v>
      </c>
      <c r="F420" s="36">
        <v>6664.4666666666662</v>
      </c>
      <c r="G420" s="36">
        <v>6467.1833333333325</v>
      </c>
      <c r="H420" s="36">
        <v>7141.3833333333332</v>
      </c>
      <c r="I420" s="36">
        <v>7338.6666666666679</v>
      </c>
      <c r="J420" s="36">
        <v>7478.4833333333336</v>
      </c>
      <c r="K420" s="31">
        <v>7198.85</v>
      </c>
      <c r="L420" s="31">
        <v>6861.75</v>
      </c>
      <c r="M420" s="31">
        <v>1.60148</v>
      </c>
      <c r="N420" s="1"/>
      <c r="O420" s="1"/>
    </row>
    <row r="421" spans="1:15" ht="12.75" customHeight="1">
      <c r="A421" s="33">
        <v>411</v>
      </c>
      <c r="B421" s="53" t="s">
        <v>296</v>
      </c>
      <c r="C421" s="31">
        <v>585.5</v>
      </c>
      <c r="D421" s="36">
        <v>584.26666666666677</v>
      </c>
      <c r="E421" s="36">
        <v>570.13333333333355</v>
      </c>
      <c r="F421" s="36">
        <v>554.76666666666677</v>
      </c>
      <c r="G421" s="36">
        <v>540.63333333333355</v>
      </c>
      <c r="H421" s="36">
        <v>599.63333333333355</v>
      </c>
      <c r="I421" s="36">
        <v>613.76666666666677</v>
      </c>
      <c r="J421" s="36">
        <v>629.13333333333355</v>
      </c>
      <c r="K421" s="31">
        <v>598.4</v>
      </c>
      <c r="L421" s="31">
        <v>568.9</v>
      </c>
      <c r="M421" s="31">
        <v>16.562629999999999</v>
      </c>
      <c r="N421" s="1"/>
      <c r="O421" s="1"/>
    </row>
    <row r="422" spans="1:15" ht="12.75" customHeight="1">
      <c r="A422" s="33">
        <v>412</v>
      </c>
      <c r="B422" s="53" t="s">
        <v>514</v>
      </c>
      <c r="C422" s="31">
        <v>1368.5</v>
      </c>
      <c r="D422" s="36">
        <v>1377.8499999999997</v>
      </c>
      <c r="E422" s="36">
        <v>1346.7499999999993</v>
      </c>
      <c r="F422" s="36">
        <v>1324.9999999999995</v>
      </c>
      <c r="G422" s="36">
        <v>1293.8999999999992</v>
      </c>
      <c r="H422" s="36">
        <v>1399.5999999999995</v>
      </c>
      <c r="I422" s="36">
        <v>1430.6999999999998</v>
      </c>
      <c r="J422" s="36">
        <v>1452.4499999999996</v>
      </c>
      <c r="K422" s="31">
        <v>1408.95</v>
      </c>
      <c r="L422" s="31">
        <v>1356.1</v>
      </c>
      <c r="M422" s="31">
        <v>1.8915</v>
      </c>
      <c r="N422" s="1"/>
      <c r="O422" s="1"/>
    </row>
    <row r="423" spans="1:15" ht="12.75" customHeight="1">
      <c r="A423" s="33">
        <v>413</v>
      </c>
      <c r="B423" s="53" t="s">
        <v>218</v>
      </c>
      <c r="C423" s="31">
        <v>2353.5500000000002</v>
      </c>
      <c r="D423" s="36">
        <v>2348.5333333333333</v>
      </c>
      <c r="E423" s="36">
        <v>2338.4666666666667</v>
      </c>
      <c r="F423" s="36">
        <v>2323.3833333333332</v>
      </c>
      <c r="G423" s="36">
        <v>2313.3166666666666</v>
      </c>
      <c r="H423" s="36">
        <v>2363.6166666666668</v>
      </c>
      <c r="I423" s="36">
        <v>2373.6833333333334</v>
      </c>
      <c r="J423" s="36">
        <v>2388.7666666666669</v>
      </c>
      <c r="K423" s="31">
        <v>2358.6</v>
      </c>
      <c r="L423" s="31">
        <v>2333.4499999999998</v>
      </c>
      <c r="M423" s="31">
        <v>1.056</v>
      </c>
      <c r="N423" s="1"/>
      <c r="O423" s="1"/>
    </row>
    <row r="424" spans="1:15" ht="12.75" customHeight="1">
      <c r="A424" s="33">
        <v>414</v>
      </c>
      <c r="B424" s="53" t="s">
        <v>515</v>
      </c>
      <c r="C424" s="31">
        <v>564.6</v>
      </c>
      <c r="D424" s="36">
        <v>560.46666666666658</v>
      </c>
      <c r="E424" s="36">
        <v>552.93333333333317</v>
      </c>
      <c r="F424" s="36">
        <v>541.26666666666654</v>
      </c>
      <c r="G424" s="36">
        <v>533.73333333333312</v>
      </c>
      <c r="H424" s="36">
        <v>572.13333333333321</v>
      </c>
      <c r="I424" s="36">
        <v>579.66666666666674</v>
      </c>
      <c r="J424" s="36">
        <v>591.33333333333326</v>
      </c>
      <c r="K424" s="31">
        <v>568</v>
      </c>
      <c r="L424" s="31">
        <v>548.79999999999995</v>
      </c>
      <c r="M424" s="31">
        <v>16.377649999999999</v>
      </c>
      <c r="N424" s="1"/>
      <c r="O424" s="1"/>
    </row>
    <row r="425" spans="1:15" ht="12.75" customHeight="1">
      <c r="A425" s="33">
        <v>415</v>
      </c>
      <c r="B425" s="53" t="s">
        <v>215</v>
      </c>
      <c r="C425" s="31">
        <v>561.5</v>
      </c>
      <c r="D425" s="36">
        <v>563.05000000000007</v>
      </c>
      <c r="E425" s="36">
        <v>559.45000000000016</v>
      </c>
      <c r="F425" s="36">
        <v>557.40000000000009</v>
      </c>
      <c r="G425" s="36">
        <v>553.80000000000018</v>
      </c>
      <c r="H425" s="36">
        <v>565.10000000000014</v>
      </c>
      <c r="I425" s="36">
        <v>568.70000000000005</v>
      </c>
      <c r="J425" s="36">
        <v>570.75000000000011</v>
      </c>
      <c r="K425" s="31">
        <v>566.65</v>
      </c>
      <c r="L425" s="31">
        <v>561</v>
      </c>
      <c r="M425" s="31">
        <v>142.80013</v>
      </c>
      <c r="N425" s="1"/>
      <c r="O425" s="1"/>
    </row>
    <row r="426" spans="1:15" ht="12.75" customHeight="1">
      <c r="A426" s="33">
        <v>416</v>
      </c>
      <c r="B426" s="53" t="s">
        <v>212</v>
      </c>
      <c r="C426" s="31">
        <v>90.65</v>
      </c>
      <c r="D426" s="36">
        <v>90.883333333333326</v>
      </c>
      <c r="E426" s="36">
        <v>90.266666666666652</v>
      </c>
      <c r="F426" s="36">
        <v>89.883333333333326</v>
      </c>
      <c r="G426" s="36">
        <v>89.266666666666652</v>
      </c>
      <c r="H426" s="36">
        <v>91.266666666666652</v>
      </c>
      <c r="I426" s="36">
        <v>91.883333333333326</v>
      </c>
      <c r="J426" s="36">
        <v>92.266666666666652</v>
      </c>
      <c r="K426" s="31">
        <v>91.5</v>
      </c>
      <c r="L426" s="31">
        <v>90.5</v>
      </c>
      <c r="M426" s="31">
        <v>133.84773000000001</v>
      </c>
      <c r="N426" s="1"/>
      <c r="O426" s="1"/>
    </row>
    <row r="427" spans="1:15" ht="12.75" customHeight="1">
      <c r="A427" s="33">
        <v>417</v>
      </c>
      <c r="B427" s="53" t="s">
        <v>516</v>
      </c>
      <c r="C427" s="31">
        <v>299.85000000000002</v>
      </c>
      <c r="D427" s="36">
        <v>302.78333333333336</v>
      </c>
      <c r="E427" s="36">
        <v>296.06666666666672</v>
      </c>
      <c r="F427" s="36">
        <v>292.28333333333336</v>
      </c>
      <c r="G427" s="36">
        <v>285.56666666666672</v>
      </c>
      <c r="H427" s="36">
        <v>306.56666666666672</v>
      </c>
      <c r="I427" s="36">
        <v>313.2833333333333</v>
      </c>
      <c r="J427" s="36">
        <v>317.06666666666672</v>
      </c>
      <c r="K427" s="31">
        <v>309.5</v>
      </c>
      <c r="L427" s="31">
        <v>299</v>
      </c>
      <c r="M427" s="31">
        <v>4.3266900000000001</v>
      </c>
      <c r="N427" s="1"/>
      <c r="O427" s="1"/>
    </row>
    <row r="428" spans="1:15" ht="12.75" customHeight="1">
      <c r="A428" s="33">
        <v>418</v>
      </c>
      <c r="B428" s="53" t="s">
        <v>517</v>
      </c>
      <c r="C428" s="31">
        <v>149</v>
      </c>
      <c r="D428" s="36">
        <v>150.61666666666667</v>
      </c>
      <c r="E428" s="36">
        <v>146.98333333333335</v>
      </c>
      <c r="F428" s="36">
        <v>144.96666666666667</v>
      </c>
      <c r="G428" s="36">
        <v>141.33333333333334</v>
      </c>
      <c r="H428" s="36">
        <v>152.63333333333335</v>
      </c>
      <c r="I428" s="36">
        <v>156.26666666666668</v>
      </c>
      <c r="J428" s="36">
        <v>158.28333333333336</v>
      </c>
      <c r="K428" s="31">
        <v>154.25</v>
      </c>
      <c r="L428" s="31">
        <v>148.6</v>
      </c>
      <c r="M428" s="31">
        <v>23.058129999999998</v>
      </c>
      <c r="N428" s="1"/>
      <c r="O428" s="1"/>
    </row>
    <row r="429" spans="1:15" ht="12.75" customHeight="1">
      <c r="A429" s="33">
        <v>419</v>
      </c>
      <c r="B429" s="53" t="s">
        <v>518</v>
      </c>
      <c r="C429" s="31">
        <v>384.4</v>
      </c>
      <c r="D429" s="36">
        <v>386.01666666666665</v>
      </c>
      <c r="E429" s="36">
        <v>381.43333333333328</v>
      </c>
      <c r="F429" s="36">
        <v>378.46666666666664</v>
      </c>
      <c r="G429" s="36">
        <v>373.88333333333327</v>
      </c>
      <c r="H429" s="36">
        <v>388.98333333333329</v>
      </c>
      <c r="I429" s="36">
        <v>393.56666666666666</v>
      </c>
      <c r="J429" s="36">
        <v>396.5333333333333</v>
      </c>
      <c r="K429" s="31">
        <v>390.6</v>
      </c>
      <c r="L429" s="31">
        <v>383.05</v>
      </c>
      <c r="M429" s="31">
        <v>1.5507500000000001</v>
      </c>
      <c r="N429" s="1"/>
      <c r="O429" s="1"/>
    </row>
    <row r="430" spans="1:15" ht="12.75" customHeight="1">
      <c r="A430" s="33">
        <v>420</v>
      </c>
      <c r="B430" s="53" t="s">
        <v>519</v>
      </c>
      <c r="C430" s="31">
        <v>250.8</v>
      </c>
      <c r="D430" s="36">
        <v>250.01666666666665</v>
      </c>
      <c r="E430" s="36">
        <v>246.33333333333331</v>
      </c>
      <c r="F430" s="36">
        <v>241.86666666666667</v>
      </c>
      <c r="G430" s="36">
        <v>238.18333333333334</v>
      </c>
      <c r="H430" s="36">
        <v>254.48333333333329</v>
      </c>
      <c r="I430" s="36">
        <v>258.16666666666663</v>
      </c>
      <c r="J430" s="36">
        <v>262.63333333333327</v>
      </c>
      <c r="K430" s="31">
        <v>253.7</v>
      </c>
      <c r="L430" s="31">
        <v>245.55</v>
      </c>
      <c r="M430" s="31">
        <v>7.5024899999999999</v>
      </c>
      <c r="N430" s="1"/>
      <c r="O430" s="1"/>
    </row>
    <row r="431" spans="1:15" ht="12.75" customHeight="1">
      <c r="A431" s="33">
        <v>421</v>
      </c>
      <c r="B431" s="53" t="s">
        <v>220</v>
      </c>
      <c r="C431" s="31">
        <v>1201.4000000000001</v>
      </c>
      <c r="D431" s="36">
        <v>1197.55</v>
      </c>
      <c r="E431" s="36">
        <v>1190.0999999999999</v>
      </c>
      <c r="F431" s="36">
        <v>1178.8</v>
      </c>
      <c r="G431" s="36">
        <v>1171.3499999999999</v>
      </c>
      <c r="H431" s="36">
        <v>1208.8499999999999</v>
      </c>
      <c r="I431" s="36">
        <v>1216.3000000000002</v>
      </c>
      <c r="J431" s="36">
        <v>1227.5999999999999</v>
      </c>
      <c r="K431" s="31">
        <v>1205</v>
      </c>
      <c r="L431" s="31">
        <v>1186.25</v>
      </c>
      <c r="M431" s="31">
        <v>9.9913500000000006</v>
      </c>
      <c r="N431" s="1"/>
      <c r="O431" s="1"/>
    </row>
    <row r="432" spans="1:15" ht="12.75" customHeight="1">
      <c r="A432" s="33">
        <v>422</v>
      </c>
      <c r="B432" s="53" t="s">
        <v>221</v>
      </c>
      <c r="C432" s="31">
        <v>662.55</v>
      </c>
      <c r="D432" s="36">
        <v>667.56666666666661</v>
      </c>
      <c r="E432" s="36">
        <v>655.48333333333323</v>
      </c>
      <c r="F432" s="36">
        <v>648.41666666666663</v>
      </c>
      <c r="G432" s="36">
        <v>636.33333333333326</v>
      </c>
      <c r="H432" s="36">
        <v>674.63333333333321</v>
      </c>
      <c r="I432" s="36">
        <v>686.7166666666667</v>
      </c>
      <c r="J432" s="36">
        <v>693.78333333333319</v>
      </c>
      <c r="K432" s="31">
        <v>679.65</v>
      </c>
      <c r="L432" s="31">
        <v>660.5</v>
      </c>
      <c r="M432" s="31">
        <v>4.6766699999999997</v>
      </c>
      <c r="N432" s="1"/>
      <c r="O432" s="1"/>
    </row>
    <row r="433" spans="1:15" ht="12.75" customHeight="1">
      <c r="A433" s="33">
        <v>423</v>
      </c>
      <c r="B433" s="53" t="s">
        <v>520</v>
      </c>
      <c r="C433" s="31">
        <v>3153.75</v>
      </c>
      <c r="D433" s="36">
        <v>3170.5</v>
      </c>
      <c r="E433" s="36">
        <v>3118.25</v>
      </c>
      <c r="F433" s="36">
        <v>3082.75</v>
      </c>
      <c r="G433" s="36">
        <v>3030.5</v>
      </c>
      <c r="H433" s="36">
        <v>3206</v>
      </c>
      <c r="I433" s="36">
        <v>3258.25</v>
      </c>
      <c r="J433" s="36">
        <v>3293.75</v>
      </c>
      <c r="K433" s="31">
        <v>3222.75</v>
      </c>
      <c r="L433" s="31">
        <v>3135</v>
      </c>
      <c r="M433" s="31">
        <v>0.37781999999999999</v>
      </c>
      <c r="N433" s="1"/>
      <c r="O433" s="1"/>
    </row>
    <row r="434" spans="1:15" ht="12.75" customHeight="1">
      <c r="A434" s="33">
        <v>424</v>
      </c>
      <c r="B434" s="53" t="s">
        <v>521</v>
      </c>
      <c r="C434" s="31">
        <v>1239.8</v>
      </c>
      <c r="D434" s="36">
        <v>1239.2666666666667</v>
      </c>
      <c r="E434" s="36">
        <v>1228.5333333333333</v>
      </c>
      <c r="F434" s="36">
        <v>1217.2666666666667</v>
      </c>
      <c r="G434" s="36">
        <v>1206.5333333333333</v>
      </c>
      <c r="H434" s="36">
        <v>1250.5333333333333</v>
      </c>
      <c r="I434" s="36">
        <v>1261.2666666666664</v>
      </c>
      <c r="J434" s="36">
        <v>1272.5333333333333</v>
      </c>
      <c r="K434" s="31">
        <v>1250</v>
      </c>
      <c r="L434" s="31">
        <v>1228</v>
      </c>
      <c r="M434" s="31">
        <v>1.07145</v>
      </c>
      <c r="N434" s="1"/>
      <c r="O434" s="1"/>
    </row>
    <row r="435" spans="1:15" ht="12.75" customHeight="1">
      <c r="A435" s="33">
        <v>425</v>
      </c>
      <c r="B435" s="53" t="s">
        <v>522</v>
      </c>
      <c r="C435" s="31">
        <v>472.3</v>
      </c>
      <c r="D435" s="36">
        <v>470.59999999999997</v>
      </c>
      <c r="E435" s="36">
        <v>462.19999999999993</v>
      </c>
      <c r="F435" s="36">
        <v>452.09999999999997</v>
      </c>
      <c r="G435" s="36">
        <v>443.69999999999993</v>
      </c>
      <c r="H435" s="36">
        <v>480.69999999999993</v>
      </c>
      <c r="I435" s="36">
        <v>489.09999999999991</v>
      </c>
      <c r="J435" s="36">
        <v>499.19999999999993</v>
      </c>
      <c r="K435" s="31">
        <v>479</v>
      </c>
      <c r="L435" s="31">
        <v>460.5</v>
      </c>
      <c r="M435" s="31">
        <v>24.38036</v>
      </c>
      <c r="N435" s="1"/>
      <c r="O435" s="1"/>
    </row>
    <row r="436" spans="1:15" ht="12.75" customHeight="1">
      <c r="A436" s="33">
        <v>426</v>
      </c>
      <c r="B436" s="53" t="s">
        <v>523</v>
      </c>
      <c r="C436" s="31">
        <v>374.85</v>
      </c>
      <c r="D436" s="36">
        <v>374.73333333333335</v>
      </c>
      <c r="E436" s="36">
        <v>372.7166666666667</v>
      </c>
      <c r="F436" s="36">
        <v>370.58333333333337</v>
      </c>
      <c r="G436" s="36">
        <v>368.56666666666672</v>
      </c>
      <c r="H436" s="36">
        <v>376.86666666666667</v>
      </c>
      <c r="I436" s="36">
        <v>378.88333333333333</v>
      </c>
      <c r="J436" s="36">
        <v>381.01666666666665</v>
      </c>
      <c r="K436" s="31">
        <v>376.75</v>
      </c>
      <c r="L436" s="31">
        <v>372.6</v>
      </c>
      <c r="M436" s="31">
        <v>0.95167000000000002</v>
      </c>
      <c r="N436" s="1"/>
      <c r="O436" s="1"/>
    </row>
    <row r="437" spans="1:15" ht="12.75" customHeight="1">
      <c r="A437" s="33">
        <v>427</v>
      </c>
      <c r="B437" s="53" t="s">
        <v>524</v>
      </c>
      <c r="C437" s="31">
        <v>4124.3999999999996</v>
      </c>
      <c r="D437" s="36">
        <v>4146.75</v>
      </c>
      <c r="E437" s="36">
        <v>4077.6499999999996</v>
      </c>
      <c r="F437" s="36">
        <v>4030.8999999999996</v>
      </c>
      <c r="G437" s="36">
        <v>3961.7999999999993</v>
      </c>
      <c r="H437" s="36">
        <v>4193.5</v>
      </c>
      <c r="I437" s="36">
        <v>4262.6000000000004</v>
      </c>
      <c r="J437" s="36">
        <v>4309.3500000000004</v>
      </c>
      <c r="K437" s="31">
        <v>4215.8500000000004</v>
      </c>
      <c r="L437" s="31">
        <v>4100</v>
      </c>
      <c r="M437" s="31">
        <v>1.6246400000000001</v>
      </c>
      <c r="N437" s="1"/>
      <c r="O437" s="1"/>
    </row>
    <row r="438" spans="1:15" ht="12.75" customHeight="1">
      <c r="A438" s="33">
        <v>428</v>
      </c>
      <c r="B438" s="53" t="s">
        <v>525</v>
      </c>
      <c r="C438" s="31">
        <v>600.04999999999995</v>
      </c>
      <c r="D438" s="36">
        <v>602.80000000000007</v>
      </c>
      <c r="E438" s="36">
        <v>590.60000000000014</v>
      </c>
      <c r="F438" s="36">
        <v>581.15000000000009</v>
      </c>
      <c r="G438" s="36">
        <v>568.95000000000016</v>
      </c>
      <c r="H438" s="36">
        <v>612.25000000000011</v>
      </c>
      <c r="I438" s="36">
        <v>624.45000000000016</v>
      </c>
      <c r="J438" s="36">
        <v>633.90000000000009</v>
      </c>
      <c r="K438" s="31">
        <v>615</v>
      </c>
      <c r="L438" s="31">
        <v>593.35</v>
      </c>
      <c r="M438" s="31">
        <v>4.6193200000000001</v>
      </c>
      <c r="N438" s="1"/>
      <c r="O438" s="1"/>
    </row>
    <row r="439" spans="1:15" ht="12.75" customHeight="1">
      <c r="A439" s="33">
        <v>429</v>
      </c>
      <c r="B439" s="53" t="s">
        <v>526</v>
      </c>
      <c r="C439" s="31">
        <v>39.299999999999997</v>
      </c>
      <c r="D439" s="36">
        <v>40.033333333333331</v>
      </c>
      <c r="E439" s="36">
        <v>38.566666666666663</v>
      </c>
      <c r="F439" s="36">
        <v>37.833333333333329</v>
      </c>
      <c r="G439" s="36">
        <v>36.36666666666666</v>
      </c>
      <c r="H439" s="36">
        <v>40.766666666666666</v>
      </c>
      <c r="I439" s="36">
        <v>42.233333333333334</v>
      </c>
      <c r="J439" s="36">
        <v>42.966666666666669</v>
      </c>
      <c r="K439" s="31">
        <v>41.5</v>
      </c>
      <c r="L439" s="31">
        <v>39.299999999999997</v>
      </c>
      <c r="M439" s="31">
        <v>1116.9470699999999</v>
      </c>
      <c r="N439" s="1"/>
      <c r="O439" s="1"/>
    </row>
    <row r="440" spans="1:15" ht="12.75" customHeight="1">
      <c r="A440" s="33">
        <v>430</v>
      </c>
      <c r="B440" s="53" t="s">
        <v>527</v>
      </c>
      <c r="C440" s="31">
        <v>423.1</v>
      </c>
      <c r="D440" s="36">
        <v>425.75</v>
      </c>
      <c r="E440" s="36">
        <v>417.4</v>
      </c>
      <c r="F440" s="36">
        <v>411.7</v>
      </c>
      <c r="G440" s="36">
        <v>403.34999999999997</v>
      </c>
      <c r="H440" s="36">
        <v>431.45</v>
      </c>
      <c r="I440" s="36">
        <v>439.8</v>
      </c>
      <c r="J440" s="36">
        <v>445.5</v>
      </c>
      <c r="K440" s="31">
        <v>434.1</v>
      </c>
      <c r="L440" s="31">
        <v>420.05</v>
      </c>
      <c r="M440" s="31">
        <v>11.145440000000001</v>
      </c>
      <c r="N440" s="1"/>
      <c r="O440" s="1"/>
    </row>
    <row r="441" spans="1:15" ht="12.75" customHeight="1">
      <c r="A441" s="33">
        <v>431</v>
      </c>
      <c r="B441" s="53" t="s">
        <v>222</v>
      </c>
      <c r="C441" s="31">
        <v>722.6</v>
      </c>
      <c r="D441" s="36">
        <v>725.1</v>
      </c>
      <c r="E441" s="36">
        <v>716.5</v>
      </c>
      <c r="F441" s="36">
        <v>710.4</v>
      </c>
      <c r="G441" s="36">
        <v>701.8</v>
      </c>
      <c r="H441" s="36">
        <v>731.2</v>
      </c>
      <c r="I441" s="36">
        <v>739.80000000000018</v>
      </c>
      <c r="J441" s="36">
        <v>745.90000000000009</v>
      </c>
      <c r="K441" s="31">
        <v>733.7</v>
      </c>
      <c r="L441" s="31">
        <v>719</v>
      </c>
      <c r="M441" s="31">
        <v>3.7244299999999999</v>
      </c>
      <c r="N441" s="1"/>
      <c r="O441" s="1"/>
    </row>
    <row r="442" spans="1:15" ht="12.75" customHeight="1">
      <c r="A442" s="33">
        <v>432</v>
      </c>
      <c r="B442" s="53" t="s">
        <v>859</v>
      </c>
      <c r="C442" s="31">
        <v>518.95000000000005</v>
      </c>
      <c r="D442" s="36">
        <v>520.33333333333337</v>
      </c>
      <c r="E442" s="36">
        <v>513.61666666666679</v>
      </c>
      <c r="F442" s="36">
        <v>508.28333333333342</v>
      </c>
      <c r="G442" s="36">
        <v>501.56666666666683</v>
      </c>
      <c r="H442" s="36">
        <v>525.66666666666674</v>
      </c>
      <c r="I442" s="36">
        <v>532.38333333333321</v>
      </c>
      <c r="J442" s="36">
        <v>537.7166666666667</v>
      </c>
      <c r="K442" s="31">
        <v>527.04999999999995</v>
      </c>
      <c r="L442" s="31">
        <v>515</v>
      </c>
      <c r="M442" s="31">
        <v>0.78841000000000006</v>
      </c>
      <c r="N442" s="1"/>
      <c r="O442" s="1"/>
    </row>
    <row r="443" spans="1:15" ht="12.75" customHeight="1">
      <c r="A443" s="33">
        <v>433</v>
      </c>
      <c r="B443" s="53" t="s">
        <v>532</v>
      </c>
      <c r="C443" s="31">
        <v>924.5</v>
      </c>
      <c r="D443" s="36">
        <v>926.69999999999993</v>
      </c>
      <c r="E443" s="36">
        <v>909.79999999999984</v>
      </c>
      <c r="F443" s="36">
        <v>895.09999999999991</v>
      </c>
      <c r="G443" s="36">
        <v>878.19999999999982</v>
      </c>
      <c r="H443" s="36">
        <v>941.39999999999986</v>
      </c>
      <c r="I443" s="36">
        <v>958.3</v>
      </c>
      <c r="J443" s="36">
        <v>972.99999999999989</v>
      </c>
      <c r="K443" s="31">
        <v>943.6</v>
      </c>
      <c r="L443" s="31">
        <v>912</v>
      </c>
      <c r="M443" s="31">
        <v>6.9923000000000002</v>
      </c>
      <c r="N443" s="1"/>
      <c r="O443" s="1"/>
    </row>
    <row r="444" spans="1:15" ht="12.75" customHeight="1">
      <c r="A444" s="33">
        <v>434</v>
      </c>
      <c r="B444" s="53" t="s">
        <v>223</v>
      </c>
      <c r="C444" s="31">
        <v>961.3</v>
      </c>
      <c r="D444" s="36">
        <v>963.1</v>
      </c>
      <c r="E444" s="36">
        <v>955.2</v>
      </c>
      <c r="F444" s="36">
        <v>949.1</v>
      </c>
      <c r="G444" s="36">
        <v>941.2</v>
      </c>
      <c r="H444" s="36">
        <v>969.2</v>
      </c>
      <c r="I444" s="36">
        <v>977.09999999999991</v>
      </c>
      <c r="J444" s="36">
        <v>983.2</v>
      </c>
      <c r="K444" s="31">
        <v>971</v>
      </c>
      <c r="L444" s="31">
        <v>957</v>
      </c>
      <c r="M444" s="31">
        <v>3.8596300000000001</v>
      </c>
      <c r="N444" s="1"/>
      <c r="O444" s="1"/>
    </row>
    <row r="445" spans="1:15" ht="12.75" customHeight="1">
      <c r="A445" s="33">
        <v>435</v>
      </c>
      <c r="B445" s="53" t="s">
        <v>224</v>
      </c>
      <c r="C445" s="31">
        <v>1707.3</v>
      </c>
      <c r="D445" s="36">
        <v>1715.4000000000003</v>
      </c>
      <c r="E445" s="36">
        <v>1696.8000000000006</v>
      </c>
      <c r="F445" s="36">
        <v>1686.3000000000004</v>
      </c>
      <c r="G445" s="36">
        <v>1667.7000000000007</v>
      </c>
      <c r="H445" s="36">
        <v>1725.9000000000005</v>
      </c>
      <c r="I445" s="36">
        <v>1744.5000000000005</v>
      </c>
      <c r="J445" s="36">
        <v>1755.0000000000005</v>
      </c>
      <c r="K445" s="31">
        <v>1734</v>
      </c>
      <c r="L445" s="31">
        <v>1704.9</v>
      </c>
      <c r="M445" s="31">
        <v>6.6053600000000001</v>
      </c>
      <c r="N445" s="1"/>
      <c r="O445" s="1"/>
    </row>
    <row r="446" spans="1:15" ht="12.75" customHeight="1">
      <c r="A446" s="33">
        <v>436</v>
      </c>
      <c r="B446" s="53" t="s">
        <v>229</v>
      </c>
      <c r="C446" s="31">
        <v>3510.2</v>
      </c>
      <c r="D446" s="36">
        <v>3516.75</v>
      </c>
      <c r="E446" s="36">
        <v>3494.45</v>
      </c>
      <c r="F446" s="36">
        <v>3478.7</v>
      </c>
      <c r="G446" s="36">
        <v>3456.3999999999996</v>
      </c>
      <c r="H446" s="36">
        <v>3532.5</v>
      </c>
      <c r="I446" s="36">
        <v>3554.8</v>
      </c>
      <c r="J446" s="36">
        <v>3570.55</v>
      </c>
      <c r="K446" s="31">
        <v>3539.05</v>
      </c>
      <c r="L446" s="31">
        <v>3501</v>
      </c>
      <c r="M446" s="31">
        <v>18.07236</v>
      </c>
      <c r="N446" s="1"/>
      <c r="O446" s="1"/>
    </row>
    <row r="447" spans="1:15" ht="12.75" customHeight="1">
      <c r="A447" s="33">
        <v>437</v>
      </c>
      <c r="B447" s="53" t="s">
        <v>225</v>
      </c>
      <c r="C447" s="31">
        <v>927.7</v>
      </c>
      <c r="D447" s="36">
        <v>921.73333333333323</v>
      </c>
      <c r="E447" s="36">
        <v>911.96666666666647</v>
      </c>
      <c r="F447" s="36">
        <v>896.23333333333323</v>
      </c>
      <c r="G447" s="36">
        <v>886.46666666666647</v>
      </c>
      <c r="H447" s="36">
        <v>937.46666666666647</v>
      </c>
      <c r="I447" s="36">
        <v>947.23333333333312</v>
      </c>
      <c r="J447" s="36">
        <v>962.96666666666647</v>
      </c>
      <c r="K447" s="31">
        <v>931.5</v>
      </c>
      <c r="L447" s="31">
        <v>906</v>
      </c>
      <c r="M447" s="31">
        <v>8.0434400000000004</v>
      </c>
      <c r="N447" s="1"/>
      <c r="O447" s="1"/>
    </row>
    <row r="448" spans="1:15" ht="12.75" customHeight="1">
      <c r="A448" s="33">
        <v>438</v>
      </c>
      <c r="B448" s="53" t="s">
        <v>297</v>
      </c>
      <c r="C448" s="31">
        <v>8423.25</v>
      </c>
      <c r="D448" s="36">
        <v>8393.0833333333339</v>
      </c>
      <c r="E448" s="36">
        <v>8331.1666666666679</v>
      </c>
      <c r="F448" s="36">
        <v>8239.0833333333339</v>
      </c>
      <c r="G448" s="36">
        <v>8177.1666666666679</v>
      </c>
      <c r="H448" s="36">
        <v>8485.1666666666679</v>
      </c>
      <c r="I448" s="36">
        <v>8547.0833333333358</v>
      </c>
      <c r="J448" s="36">
        <v>8639.1666666666679</v>
      </c>
      <c r="K448" s="31">
        <v>8455</v>
      </c>
      <c r="L448" s="31">
        <v>8301</v>
      </c>
      <c r="M448" s="31">
        <v>1.44008</v>
      </c>
      <c r="N448" s="1"/>
      <c r="O448" s="1"/>
    </row>
    <row r="449" spans="1:15" ht="12.75" customHeight="1">
      <c r="A449" s="33">
        <v>439</v>
      </c>
      <c r="B449" s="53" t="s">
        <v>533</v>
      </c>
      <c r="C449" s="31">
        <v>4284.1499999999996</v>
      </c>
      <c r="D449" s="36">
        <v>4423.5999999999995</v>
      </c>
      <c r="E449" s="36">
        <v>4110.5999999999985</v>
      </c>
      <c r="F449" s="36">
        <v>3937.0499999999993</v>
      </c>
      <c r="G449" s="36">
        <v>3624.0499999999984</v>
      </c>
      <c r="H449" s="36">
        <v>4597.1499999999987</v>
      </c>
      <c r="I449" s="36">
        <v>4910.1500000000005</v>
      </c>
      <c r="J449" s="36">
        <v>5083.6999999999989</v>
      </c>
      <c r="K449" s="31">
        <v>4736.6000000000004</v>
      </c>
      <c r="L449" s="31">
        <v>4250.05</v>
      </c>
      <c r="M449" s="31">
        <v>27.952110000000001</v>
      </c>
      <c r="N449" s="1"/>
      <c r="O449" s="1"/>
    </row>
    <row r="450" spans="1:15" ht="12.75" customHeight="1">
      <c r="A450" s="33">
        <v>440</v>
      </c>
      <c r="B450" s="53" t="s">
        <v>534</v>
      </c>
      <c r="C450" s="31">
        <v>460.95</v>
      </c>
      <c r="D450" s="36">
        <v>460.3</v>
      </c>
      <c r="E450" s="36">
        <v>458.15000000000003</v>
      </c>
      <c r="F450" s="36">
        <v>455.35</v>
      </c>
      <c r="G450" s="36">
        <v>453.20000000000005</v>
      </c>
      <c r="H450" s="36">
        <v>463.1</v>
      </c>
      <c r="I450" s="36">
        <v>465.25</v>
      </c>
      <c r="J450" s="36">
        <v>468.05</v>
      </c>
      <c r="K450" s="31">
        <v>462.45</v>
      </c>
      <c r="L450" s="31">
        <v>457.5</v>
      </c>
      <c r="M450" s="31">
        <v>36.276580000000003</v>
      </c>
      <c r="N450" s="1"/>
      <c r="O450" s="1"/>
    </row>
    <row r="451" spans="1:15" ht="12.75" customHeight="1">
      <c r="A451" s="33">
        <v>441</v>
      </c>
      <c r="B451" s="53" t="s">
        <v>226</v>
      </c>
      <c r="C451" s="31">
        <v>681.7</v>
      </c>
      <c r="D451" s="36">
        <v>680</v>
      </c>
      <c r="E451" s="36">
        <v>676.7</v>
      </c>
      <c r="F451" s="36">
        <v>671.7</v>
      </c>
      <c r="G451" s="36">
        <v>668.40000000000009</v>
      </c>
      <c r="H451" s="36">
        <v>685</v>
      </c>
      <c r="I451" s="36">
        <v>688.3</v>
      </c>
      <c r="J451" s="36">
        <v>693.3</v>
      </c>
      <c r="K451" s="31">
        <v>683.3</v>
      </c>
      <c r="L451" s="31">
        <v>675</v>
      </c>
      <c r="M451" s="31">
        <v>72.910570000000007</v>
      </c>
      <c r="N451" s="1"/>
      <c r="O451" s="1"/>
    </row>
    <row r="452" spans="1:15" ht="12.75" customHeight="1">
      <c r="A452" s="33">
        <v>442</v>
      </c>
      <c r="B452" s="53" t="s">
        <v>227</v>
      </c>
      <c r="C452" s="31">
        <v>262.64999999999998</v>
      </c>
      <c r="D452" s="36">
        <v>262.93333333333334</v>
      </c>
      <c r="E452" s="36">
        <v>260.4666666666667</v>
      </c>
      <c r="F452" s="36">
        <v>258.28333333333336</v>
      </c>
      <c r="G452" s="36">
        <v>255.81666666666672</v>
      </c>
      <c r="H452" s="36">
        <v>265.11666666666667</v>
      </c>
      <c r="I452" s="36">
        <v>267.58333333333326</v>
      </c>
      <c r="J452" s="36">
        <v>269.76666666666665</v>
      </c>
      <c r="K452" s="31">
        <v>265.39999999999998</v>
      </c>
      <c r="L452" s="31">
        <v>260.75</v>
      </c>
      <c r="M452" s="31">
        <v>69.31541</v>
      </c>
      <c r="N452" s="1"/>
      <c r="O452" s="1"/>
    </row>
    <row r="453" spans="1:15" ht="12.75" customHeight="1">
      <c r="A453" s="33">
        <v>443</v>
      </c>
      <c r="B453" s="53" t="s">
        <v>228</v>
      </c>
      <c r="C453" s="31">
        <v>126.25</v>
      </c>
      <c r="D453" s="36">
        <v>125.86666666666667</v>
      </c>
      <c r="E453" s="36">
        <v>125.33333333333334</v>
      </c>
      <c r="F453" s="36">
        <v>124.41666666666667</v>
      </c>
      <c r="G453" s="36">
        <v>123.88333333333334</v>
      </c>
      <c r="H453" s="36">
        <v>126.78333333333335</v>
      </c>
      <c r="I453" s="36">
        <v>127.31666666666668</v>
      </c>
      <c r="J453" s="36">
        <v>128.23333333333335</v>
      </c>
      <c r="K453" s="31">
        <v>126.4</v>
      </c>
      <c r="L453" s="31">
        <v>124.95</v>
      </c>
      <c r="M453" s="31">
        <v>296.43311999999997</v>
      </c>
      <c r="N453" s="1"/>
      <c r="O453" s="1"/>
    </row>
    <row r="454" spans="1:15" ht="12.75" customHeight="1">
      <c r="A454" s="33">
        <v>444</v>
      </c>
      <c r="B454" s="53" t="s">
        <v>298</v>
      </c>
      <c r="C454" s="31">
        <v>87.45</v>
      </c>
      <c r="D454" s="36">
        <v>87.883333333333326</v>
      </c>
      <c r="E454" s="36">
        <v>86.766666666666652</v>
      </c>
      <c r="F454" s="36">
        <v>86.083333333333329</v>
      </c>
      <c r="G454" s="36">
        <v>84.966666666666654</v>
      </c>
      <c r="H454" s="36">
        <v>88.566666666666649</v>
      </c>
      <c r="I454" s="36">
        <v>89.683333333333323</v>
      </c>
      <c r="J454" s="36">
        <v>90.366666666666646</v>
      </c>
      <c r="K454" s="31">
        <v>89</v>
      </c>
      <c r="L454" s="31">
        <v>87.2</v>
      </c>
      <c r="M454" s="31">
        <v>18.857019999999999</v>
      </c>
      <c r="N454" s="1"/>
      <c r="O454" s="1"/>
    </row>
    <row r="455" spans="1:15" ht="12.75" customHeight="1">
      <c r="A455" s="33">
        <v>445</v>
      </c>
      <c r="B455" s="53" t="s">
        <v>528</v>
      </c>
      <c r="C455" s="31">
        <v>1431</v>
      </c>
      <c r="D455" s="36">
        <v>1423.6333333333332</v>
      </c>
      <c r="E455" s="36">
        <v>1412.6666666666665</v>
      </c>
      <c r="F455" s="36">
        <v>1394.3333333333333</v>
      </c>
      <c r="G455" s="36">
        <v>1383.3666666666666</v>
      </c>
      <c r="H455" s="36">
        <v>1441.9666666666665</v>
      </c>
      <c r="I455" s="36">
        <v>1452.9333333333332</v>
      </c>
      <c r="J455" s="36">
        <v>1471.2666666666664</v>
      </c>
      <c r="K455" s="31">
        <v>1434.6</v>
      </c>
      <c r="L455" s="31">
        <v>1405.3</v>
      </c>
      <c r="M455" s="31">
        <v>0.51588999999999996</v>
      </c>
      <c r="N455" s="1"/>
      <c r="O455" s="1"/>
    </row>
    <row r="456" spans="1:15" ht="12.75" customHeight="1">
      <c r="A456" s="33">
        <v>446</v>
      </c>
      <c r="B456" s="53" t="s">
        <v>529</v>
      </c>
      <c r="C456" s="31">
        <v>354.05</v>
      </c>
      <c r="D456" s="36">
        <v>354.7833333333333</v>
      </c>
      <c r="E456" s="36">
        <v>352.16666666666663</v>
      </c>
      <c r="F456" s="36">
        <v>350.2833333333333</v>
      </c>
      <c r="G456" s="36">
        <v>347.66666666666663</v>
      </c>
      <c r="H456" s="36">
        <v>356.66666666666663</v>
      </c>
      <c r="I456" s="36">
        <v>359.2833333333333</v>
      </c>
      <c r="J456" s="36">
        <v>361.16666666666663</v>
      </c>
      <c r="K456" s="31">
        <v>357.4</v>
      </c>
      <c r="L456" s="31">
        <v>352.9</v>
      </c>
      <c r="M456" s="31">
        <v>0.73523000000000005</v>
      </c>
      <c r="N456" s="1"/>
      <c r="O456" s="1"/>
    </row>
    <row r="457" spans="1:15" ht="12.75" customHeight="1">
      <c r="A457" s="33">
        <v>447</v>
      </c>
      <c r="B457" s="53" t="s">
        <v>535</v>
      </c>
      <c r="C457" s="31">
        <v>2516.3000000000002</v>
      </c>
      <c r="D457" s="36">
        <v>2520.9333333333334</v>
      </c>
      <c r="E457" s="36">
        <v>2491.8666666666668</v>
      </c>
      <c r="F457" s="36">
        <v>2467.4333333333334</v>
      </c>
      <c r="G457" s="36">
        <v>2438.3666666666668</v>
      </c>
      <c r="H457" s="36">
        <v>2545.3666666666668</v>
      </c>
      <c r="I457" s="36">
        <v>2574.4333333333334</v>
      </c>
      <c r="J457" s="36">
        <v>2598.8666666666668</v>
      </c>
      <c r="K457" s="31">
        <v>2550</v>
      </c>
      <c r="L457" s="31">
        <v>2496.5</v>
      </c>
      <c r="M457" s="31">
        <v>7.9869999999999997E-2</v>
      </c>
      <c r="N457" s="1"/>
      <c r="O457" s="1"/>
    </row>
    <row r="458" spans="1:15" ht="12.75" customHeight="1">
      <c r="A458" s="33">
        <v>448</v>
      </c>
      <c r="B458" s="53" t="s">
        <v>230</v>
      </c>
      <c r="C458" s="31">
        <v>1204.5</v>
      </c>
      <c r="D458" s="36">
        <v>1208.6833333333334</v>
      </c>
      <c r="E458" s="36">
        <v>1196.2166666666667</v>
      </c>
      <c r="F458" s="36">
        <v>1187.9333333333334</v>
      </c>
      <c r="G458" s="36">
        <v>1175.4666666666667</v>
      </c>
      <c r="H458" s="36">
        <v>1216.9666666666667</v>
      </c>
      <c r="I458" s="36">
        <v>1229.4333333333334</v>
      </c>
      <c r="J458" s="36">
        <v>1237.7166666666667</v>
      </c>
      <c r="K458" s="31">
        <v>1221.1500000000001</v>
      </c>
      <c r="L458" s="31">
        <v>1200.4000000000001</v>
      </c>
      <c r="M458" s="31">
        <v>11.29326</v>
      </c>
      <c r="N458" s="1"/>
      <c r="O458" s="1"/>
    </row>
    <row r="459" spans="1:15" ht="12.75" customHeight="1">
      <c r="A459" s="33">
        <v>449</v>
      </c>
      <c r="B459" s="53" t="s">
        <v>536</v>
      </c>
      <c r="C459" s="31">
        <v>824.3</v>
      </c>
      <c r="D459" s="36">
        <v>826.43333333333339</v>
      </c>
      <c r="E459" s="36">
        <v>816.86666666666679</v>
      </c>
      <c r="F459" s="36">
        <v>809.43333333333339</v>
      </c>
      <c r="G459" s="36">
        <v>799.86666666666679</v>
      </c>
      <c r="H459" s="36">
        <v>833.86666666666679</v>
      </c>
      <c r="I459" s="36">
        <v>843.43333333333339</v>
      </c>
      <c r="J459" s="36">
        <v>850.86666666666679</v>
      </c>
      <c r="K459" s="31">
        <v>836</v>
      </c>
      <c r="L459" s="31">
        <v>819</v>
      </c>
      <c r="M459" s="31">
        <v>2.68947</v>
      </c>
      <c r="N459" s="1"/>
      <c r="O459" s="1"/>
    </row>
    <row r="460" spans="1:15" ht="12.75" customHeight="1">
      <c r="A460" s="33">
        <v>450</v>
      </c>
      <c r="B460" s="53" t="s">
        <v>537</v>
      </c>
      <c r="C460" s="31">
        <v>164.9</v>
      </c>
      <c r="D460" s="36">
        <v>162.53333333333333</v>
      </c>
      <c r="E460" s="36">
        <v>158.56666666666666</v>
      </c>
      <c r="F460" s="36">
        <v>152.23333333333332</v>
      </c>
      <c r="G460" s="36">
        <v>148.26666666666665</v>
      </c>
      <c r="H460" s="36">
        <v>168.86666666666667</v>
      </c>
      <c r="I460" s="36">
        <v>172.83333333333331</v>
      </c>
      <c r="J460" s="36">
        <v>179.16666666666669</v>
      </c>
      <c r="K460" s="31">
        <v>166.5</v>
      </c>
      <c r="L460" s="31">
        <v>156.19999999999999</v>
      </c>
      <c r="M460" s="31">
        <v>67.058880000000002</v>
      </c>
      <c r="N460" s="1"/>
      <c r="O460" s="1"/>
    </row>
    <row r="461" spans="1:15" ht="12.75" customHeight="1">
      <c r="A461" s="33">
        <v>451</v>
      </c>
      <c r="B461" s="53" t="s">
        <v>208</v>
      </c>
      <c r="C461" s="31">
        <v>981.85</v>
      </c>
      <c r="D461" s="36">
        <v>984.9</v>
      </c>
      <c r="E461" s="36">
        <v>977</v>
      </c>
      <c r="F461" s="36">
        <v>972.15</v>
      </c>
      <c r="G461" s="36">
        <v>964.25</v>
      </c>
      <c r="H461" s="36">
        <v>989.75</v>
      </c>
      <c r="I461" s="36">
        <v>997.64999999999986</v>
      </c>
      <c r="J461" s="36">
        <v>1002.5</v>
      </c>
      <c r="K461" s="31">
        <v>992.8</v>
      </c>
      <c r="L461" s="31">
        <v>980.05</v>
      </c>
      <c r="M461" s="31">
        <v>4.3325199999999997</v>
      </c>
      <c r="N461" s="1"/>
      <c r="O461" s="1"/>
    </row>
    <row r="462" spans="1:15" ht="12.75" customHeight="1">
      <c r="A462" s="33">
        <v>452</v>
      </c>
      <c r="B462" s="53" t="s">
        <v>538</v>
      </c>
      <c r="C462" s="31">
        <v>2687.75</v>
      </c>
      <c r="D462" s="36">
        <v>2733.5833333333335</v>
      </c>
      <c r="E462" s="36">
        <v>2635.166666666667</v>
      </c>
      <c r="F462" s="36">
        <v>2582.5833333333335</v>
      </c>
      <c r="G462" s="36">
        <v>2484.166666666667</v>
      </c>
      <c r="H462" s="36">
        <v>2786.166666666667</v>
      </c>
      <c r="I462" s="36">
        <v>2884.5833333333339</v>
      </c>
      <c r="J462" s="36">
        <v>2937.166666666667</v>
      </c>
      <c r="K462" s="31">
        <v>2832</v>
      </c>
      <c r="L462" s="31">
        <v>2681</v>
      </c>
      <c r="M462" s="31">
        <v>1.5349900000000001</v>
      </c>
      <c r="N462" s="1"/>
      <c r="O462" s="1"/>
    </row>
    <row r="463" spans="1:15" ht="12.75" customHeight="1">
      <c r="A463" s="33">
        <v>453</v>
      </c>
      <c r="B463" s="53" t="s">
        <v>539</v>
      </c>
      <c r="C463" s="31">
        <v>2919.8</v>
      </c>
      <c r="D463" s="36">
        <v>2943.0833333333335</v>
      </c>
      <c r="E463" s="36">
        <v>2881.7166666666672</v>
      </c>
      <c r="F463" s="36">
        <v>2843.6333333333337</v>
      </c>
      <c r="G463" s="36">
        <v>2782.2666666666673</v>
      </c>
      <c r="H463" s="36">
        <v>2981.166666666667</v>
      </c>
      <c r="I463" s="36">
        <v>3042.5333333333328</v>
      </c>
      <c r="J463" s="36">
        <v>3080.6166666666668</v>
      </c>
      <c r="K463" s="31">
        <v>3004.45</v>
      </c>
      <c r="L463" s="31">
        <v>2905</v>
      </c>
      <c r="M463" s="31">
        <v>0.60338000000000003</v>
      </c>
      <c r="N463" s="1"/>
      <c r="O463" s="1"/>
    </row>
    <row r="464" spans="1:15" ht="12.75" customHeight="1">
      <c r="A464" s="33">
        <v>454</v>
      </c>
      <c r="B464" s="53" t="s">
        <v>231</v>
      </c>
      <c r="C464" s="31">
        <v>3394.45</v>
      </c>
      <c r="D464" s="36">
        <v>3383.7666666666664</v>
      </c>
      <c r="E464" s="36">
        <v>3365.7833333333328</v>
      </c>
      <c r="F464" s="36">
        <v>3337.1166666666663</v>
      </c>
      <c r="G464" s="36">
        <v>3319.1333333333328</v>
      </c>
      <c r="H464" s="36">
        <v>3412.4333333333329</v>
      </c>
      <c r="I464" s="36">
        <v>3430.4166666666665</v>
      </c>
      <c r="J464" s="36">
        <v>3459.083333333333</v>
      </c>
      <c r="K464" s="31">
        <v>3401.75</v>
      </c>
      <c r="L464" s="31">
        <v>3355.1</v>
      </c>
      <c r="M464" s="31">
        <v>10.388629999999999</v>
      </c>
      <c r="N464" s="1"/>
      <c r="O464" s="1"/>
    </row>
    <row r="465" spans="1:15" ht="12.75" customHeight="1">
      <c r="A465" s="33">
        <v>455</v>
      </c>
      <c r="B465" s="53" t="s">
        <v>232</v>
      </c>
      <c r="C465" s="31">
        <v>2119.65</v>
      </c>
      <c r="D465" s="36">
        <v>2124.7333333333331</v>
      </c>
      <c r="E465" s="36">
        <v>2104.4666666666662</v>
      </c>
      <c r="F465" s="36">
        <v>2089.2833333333333</v>
      </c>
      <c r="G465" s="36">
        <v>2069.0166666666664</v>
      </c>
      <c r="H465" s="36">
        <v>2139.9166666666661</v>
      </c>
      <c r="I465" s="36">
        <v>2160.1833333333334</v>
      </c>
      <c r="J465" s="36">
        <v>2175.3666666666659</v>
      </c>
      <c r="K465" s="31">
        <v>2145</v>
      </c>
      <c r="L465" s="31">
        <v>2109.5500000000002</v>
      </c>
      <c r="M465" s="31">
        <v>2.8822100000000002</v>
      </c>
      <c r="N465" s="1"/>
      <c r="O465" s="1"/>
    </row>
    <row r="466" spans="1:15" ht="12.75" customHeight="1">
      <c r="A466" s="33">
        <v>456</v>
      </c>
      <c r="B466" s="53" t="s">
        <v>299</v>
      </c>
      <c r="C466" s="31">
        <v>821.05</v>
      </c>
      <c r="D466" s="36">
        <v>824.18333333333339</v>
      </c>
      <c r="E466" s="36">
        <v>808.91666666666674</v>
      </c>
      <c r="F466" s="36">
        <v>796.7833333333333</v>
      </c>
      <c r="G466" s="36">
        <v>781.51666666666665</v>
      </c>
      <c r="H466" s="36">
        <v>836.31666666666683</v>
      </c>
      <c r="I466" s="36">
        <v>851.58333333333348</v>
      </c>
      <c r="J466" s="36">
        <v>863.71666666666692</v>
      </c>
      <c r="K466" s="31">
        <v>839.45</v>
      </c>
      <c r="L466" s="31">
        <v>812.05</v>
      </c>
      <c r="M466" s="31">
        <v>0.95979999999999999</v>
      </c>
      <c r="N466" s="1"/>
      <c r="O466" s="1"/>
    </row>
    <row r="467" spans="1:15" ht="12.75" customHeight="1">
      <c r="A467" s="33">
        <v>457</v>
      </c>
      <c r="B467" s="53" t="s">
        <v>540</v>
      </c>
      <c r="C467" s="31">
        <v>861.5</v>
      </c>
      <c r="D467" s="36">
        <v>865.7166666666667</v>
      </c>
      <c r="E467" s="36">
        <v>855.18333333333339</v>
      </c>
      <c r="F467" s="36">
        <v>848.86666666666667</v>
      </c>
      <c r="G467" s="36">
        <v>838.33333333333337</v>
      </c>
      <c r="H467" s="36">
        <v>872.03333333333342</v>
      </c>
      <c r="I467" s="36">
        <v>882.56666666666672</v>
      </c>
      <c r="J467" s="36">
        <v>888.88333333333344</v>
      </c>
      <c r="K467" s="31">
        <v>876.25</v>
      </c>
      <c r="L467" s="31">
        <v>859.4</v>
      </c>
      <c r="M467" s="31">
        <v>0.15936</v>
      </c>
      <c r="N467" s="1"/>
      <c r="O467" s="1"/>
    </row>
    <row r="468" spans="1:15" ht="12.75" customHeight="1">
      <c r="A468" s="33">
        <v>458</v>
      </c>
      <c r="B468" s="53" t="s">
        <v>233</v>
      </c>
      <c r="C468" s="31">
        <v>2613.75</v>
      </c>
      <c r="D468" s="36">
        <v>2623.9</v>
      </c>
      <c r="E468" s="36">
        <v>2595.8000000000002</v>
      </c>
      <c r="F468" s="36">
        <v>2577.85</v>
      </c>
      <c r="G468" s="36">
        <v>2549.75</v>
      </c>
      <c r="H468" s="36">
        <v>2641.8500000000004</v>
      </c>
      <c r="I468" s="36">
        <v>2669.95</v>
      </c>
      <c r="J468" s="36">
        <v>2687.9000000000005</v>
      </c>
      <c r="K468" s="31">
        <v>2652</v>
      </c>
      <c r="L468" s="31">
        <v>2605.9499999999998</v>
      </c>
      <c r="M468" s="31">
        <v>5.1934899999999997</v>
      </c>
      <c r="N468" s="1"/>
      <c r="O468" s="1"/>
    </row>
    <row r="469" spans="1:15" ht="12.75" customHeight="1">
      <c r="A469" s="33">
        <v>459</v>
      </c>
      <c r="B469" s="53" t="s">
        <v>300</v>
      </c>
      <c r="C469" s="31">
        <v>37.299999999999997</v>
      </c>
      <c r="D469" s="36">
        <v>37.533333333333331</v>
      </c>
      <c r="E469" s="36">
        <v>36.86666666666666</v>
      </c>
      <c r="F469" s="36">
        <v>36.43333333333333</v>
      </c>
      <c r="G469" s="36">
        <v>35.766666666666659</v>
      </c>
      <c r="H469" s="36">
        <v>37.966666666666661</v>
      </c>
      <c r="I469" s="36">
        <v>38.633333333333333</v>
      </c>
      <c r="J469" s="36">
        <v>39.066666666666663</v>
      </c>
      <c r="K469" s="31">
        <v>38.200000000000003</v>
      </c>
      <c r="L469" s="31">
        <v>37.1</v>
      </c>
      <c r="M469" s="31">
        <v>120.64843</v>
      </c>
      <c r="N469" s="1"/>
      <c r="O469" s="1"/>
    </row>
    <row r="470" spans="1:15" ht="12.75" customHeight="1">
      <c r="A470" s="33">
        <v>460</v>
      </c>
      <c r="B470" s="53" t="s">
        <v>541</v>
      </c>
      <c r="C470" s="31">
        <v>370.2</v>
      </c>
      <c r="D470" s="36">
        <v>368.73333333333329</v>
      </c>
      <c r="E470" s="36">
        <v>366.56666666666661</v>
      </c>
      <c r="F470" s="36">
        <v>362.93333333333334</v>
      </c>
      <c r="G470" s="36">
        <v>360.76666666666665</v>
      </c>
      <c r="H470" s="36">
        <v>372.36666666666656</v>
      </c>
      <c r="I470" s="36">
        <v>374.53333333333319</v>
      </c>
      <c r="J470" s="36">
        <v>378.16666666666652</v>
      </c>
      <c r="K470" s="31">
        <v>370.9</v>
      </c>
      <c r="L470" s="31">
        <v>365.1</v>
      </c>
      <c r="M470" s="31">
        <v>3.10073</v>
      </c>
      <c r="N470" s="1"/>
      <c r="O470" s="1"/>
    </row>
    <row r="471" spans="1:15" ht="12.75" customHeight="1">
      <c r="A471" s="33">
        <v>461</v>
      </c>
      <c r="B471" s="53" t="s">
        <v>542</v>
      </c>
      <c r="C471" s="31">
        <v>420.4</v>
      </c>
      <c r="D471" s="36">
        <v>420.40000000000003</v>
      </c>
      <c r="E471" s="36">
        <v>415.80000000000007</v>
      </c>
      <c r="F471" s="36">
        <v>411.20000000000005</v>
      </c>
      <c r="G471" s="36">
        <v>406.60000000000008</v>
      </c>
      <c r="H471" s="36">
        <v>425.00000000000006</v>
      </c>
      <c r="I471" s="36">
        <v>429.60000000000008</v>
      </c>
      <c r="J471" s="36">
        <v>434.20000000000005</v>
      </c>
      <c r="K471" s="31">
        <v>425</v>
      </c>
      <c r="L471" s="31">
        <v>415.8</v>
      </c>
      <c r="M471" s="31">
        <v>7.5668300000000004</v>
      </c>
      <c r="N471" s="1"/>
      <c r="O471" s="1"/>
    </row>
    <row r="472" spans="1:15" ht="12.75" customHeight="1">
      <c r="A472" s="33">
        <v>462</v>
      </c>
      <c r="B472" s="53" t="s">
        <v>530</v>
      </c>
      <c r="C472" s="31">
        <v>783.95</v>
      </c>
      <c r="D472" s="36">
        <v>786.63333333333321</v>
      </c>
      <c r="E472" s="36">
        <v>778.36666666666645</v>
      </c>
      <c r="F472" s="36">
        <v>772.78333333333319</v>
      </c>
      <c r="G472" s="36">
        <v>764.51666666666642</v>
      </c>
      <c r="H472" s="36">
        <v>792.21666666666647</v>
      </c>
      <c r="I472" s="36">
        <v>800.48333333333335</v>
      </c>
      <c r="J472" s="36">
        <v>806.06666666666649</v>
      </c>
      <c r="K472" s="31">
        <v>794.9</v>
      </c>
      <c r="L472" s="31">
        <v>781.05</v>
      </c>
      <c r="M472" s="31">
        <v>0.28264</v>
      </c>
      <c r="N472" s="1"/>
      <c r="O472" s="1"/>
    </row>
    <row r="473" spans="1:15" ht="12.75" customHeight="1">
      <c r="A473" s="33">
        <v>463</v>
      </c>
      <c r="B473" s="53" t="s">
        <v>301</v>
      </c>
      <c r="C473" s="31">
        <v>3196.1</v>
      </c>
      <c r="D473" s="36">
        <v>3179.0333333333333</v>
      </c>
      <c r="E473" s="36">
        <v>3150.0666666666666</v>
      </c>
      <c r="F473" s="36">
        <v>3104.0333333333333</v>
      </c>
      <c r="G473" s="36">
        <v>3075.0666666666666</v>
      </c>
      <c r="H473" s="36">
        <v>3225.0666666666666</v>
      </c>
      <c r="I473" s="36">
        <v>3254.0333333333328</v>
      </c>
      <c r="J473" s="36">
        <v>3300.0666666666666</v>
      </c>
      <c r="K473" s="31">
        <v>3208</v>
      </c>
      <c r="L473" s="31">
        <v>3133</v>
      </c>
      <c r="M473" s="31">
        <v>1.32308</v>
      </c>
      <c r="N473" s="1"/>
      <c r="O473" s="1"/>
    </row>
    <row r="474" spans="1:15" ht="12.75" customHeight="1">
      <c r="A474" s="33">
        <v>464</v>
      </c>
      <c r="B474" s="53" t="s">
        <v>531</v>
      </c>
      <c r="C474" s="31">
        <v>43.65</v>
      </c>
      <c r="D474" s="36">
        <v>43.9</v>
      </c>
      <c r="E474" s="36">
        <v>43.099999999999994</v>
      </c>
      <c r="F474" s="36">
        <v>42.55</v>
      </c>
      <c r="G474" s="36">
        <v>41.749999999999993</v>
      </c>
      <c r="H474" s="36">
        <v>44.449999999999996</v>
      </c>
      <c r="I474" s="36">
        <v>45.249999999999993</v>
      </c>
      <c r="J474" s="36">
        <v>45.8</v>
      </c>
      <c r="K474" s="31">
        <v>44.7</v>
      </c>
      <c r="L474" s="31">
        <v>43.35</v>
      </c>
      <c r="M474" s="31">
        <v>70.706990000000005</v>
      </c>
      <c r="N474" s="1"/>
      <c r="O474" s="1"/>
    </row>
    <row r="475" spans="1:15" ht="12.75" customHeight="1">
      <c r="A475" s="33">
        <v>465</v>
      </c>
      <c r="B475" s="53" t="s">
        <v>234</v>
      </c>
      <c r="C475" s="31">
        <v>1724.65</v>
      </c>
      <c r="D475" s="36">
        <v>1726.1499999999999</v>
      </c>
      <c r="E475" s="36">
        <v>1714.0499999999997</v>
      </c>
      <c r="F475" s="36">
        <v>1703.4499999999998</v>
      </c>
      <c r="G475" s="36">
        <v>1691.3499999999997</v>
      </c>
      <c r="H475" s="36">
        <v>1736.7499999999998</v>
      </c>
      <c r="I475" s="36">
        <v>1748.8499999999997</v>
      </c>
      <c r="J475" s="36">
        <v>1759.4499999999998</v>
      </c>
      <c r="K475" s="31">
        <v>1738.25</v>
      </c>
      <c r="L475" s="31">
        <v>1715.55</v>
      </c>
      <c r="M475" s="31">
        <v>5.2168599999999996</v>
      </c>
      <c r="N475" s="1"/>
      <c r="O475" s="1"/>
    </row>
    <row r="476" spans="1:15" ht="12.75" customHeight="1">
      <c r="A476" s="33">
        <v>466</v>
      </c>
      <c r="B476" s="53" t="s">
        <v>543</v>
      </c>
      <c r="C476" s="31">
        <v>38.4</v>
      </c>
      <c r="D476" s="36">
        <v>38.5</v>
      </c>
      <c r="E476" s="36">
        <v>38</v>
      </c>
      <c r="F476" s="36">
        <v>37.6</v>
      </c>
      <c r="G476" s="36">
        <v>37.1</v>
      </c>
      <c r="H476" s="36">
        <v>38.9</v>
      </c>
      <c r="I476" s="36">
        <v>39.4</v>
      </c>
      <c r="J476" s="36">
        <v>39.799999999999997</v>
      </c>
      <c r="K476" s="31">
        <v>39</v>
      </c>
      <c r="L476" s="31">
        <v>38.1</v>
      </c>
      <c r="M476" s="31">
        <v>53.778440000000003</v>
      </c>
      <c r="N476" s="1"/>
      <c r="O476" s="1"/>
    </row>
    <row r="477" spans="1:15" ht="12.75" customHeight="1">
      <c r="A477" s="33">
        <v>467</v>
      </c>
      <c r="B477" s="53" t="s">
        <v>544</v>
      </c>
      <c r="C477" s="31">
        <v>458.65</v>
      </c>
      <c r="D477" s="36">
        <v>461.2</v>
      </c>
      <c r="E477" s="36">
        <v>454.45</v>
      </c>
      <c r="F477" s="36">
        <v>450.25</v>
      </c>
      <c r="G477" s="36">
        <v>443.5</v>
      </c>
      <c r="H477" s="36">
        <v>465.4</v>
      </c>
      <c r="I477" s="36">
        <v>472.15</v>
      </c>
      <c r="J477" s="36">
        <v>476.34999999999997</v>
      </c>
      <c r="K477" s="31">
        <v>467.95</v>
      </c>
      <c r="L477" s="31">
        <v>457</v>
      </c>
      <c r="M477" s="31">
        <v>1.0832599999999999</v>
      </c>
      <c r="N477" s="1"/>
      <c r="O477" s="1"/>
    </row>
    <row r="478" spans="1:15" ht="12.75" customHeight="1">
      <c r="A478" s="33">
        <v>468</v>
      </c>
      <c r="B478" s="53" t="s">
        <v>236</v>
      </c>
      <c r="C478" s="31">
        <v>8708.35</v>
      </c>
      <c r="D478" s="36">
        <v>8703.6833333333325</v>
      </c>
      <c r="E478" s="36">
        <v>8669.4666666666653</v>
      </c>
      <c r="F478" s="36">
        <v>8630.5833333333321</v>
      </c>
      <c r="G478" s="36">
        <v>8596.366666666665</v>
      </c>
      <c r="H478" s="36">
        <v>8742.5666666666657</v>
      </c>
      <c r="I478" s="36">
        <v>8776.7833333333328</v>
      </c>
      <c r="J478" s="36">
        <v>8815.6666666666661</v>
      </c>
      <c r="K478" s="31">
        <v>8737.9</v>
      </c>
      <c r="L478" s="31">
        <v>8664.7999999999993</v>
      </c>
      <c r="M478" s="31">
        <v>1.83507</v>
      </c>
      <c r="N478" s="1"/>
      <c r="O478" s="1"/>
    </row>
    <row r="479" spans="1:15" ht="12.75" customHeight="1">
      <c r="A479" s="33">
        <v>469</v>
      </c>
      <c r="B479" s="53" t="s">
        <v>302</v>
      </c>
      <c r="C479" s="31">
        <v>109.5</v>
      </c>
      <c r="D479" s="36">
        <v>109.25</v>
      </c>
      <c r="E479" s="36">
        <v>108.15</v>
      </c>
      <c r="F479" s="36">
        <v>106.80000000000001</v>
      </c>
      <c r="G479" s="36">
        <v>105.70000000000002</v>
      </c>
      <c r="H479" s="36">
        <v>110.6</v>
      </c>
      <c r="I479" s="36">
        <v>111.69999999999999</v>
      </c>
      <c r="J479" s="36">
        <v>113.04999999999998</v>
      </c>
      <c r="K479" s="31">
        <v>110.35</v>
      </c>
      <c r="L479" s="31">
        <v>107.9</v>
      </c>
      <c r="M479" s="31">
        <v>117.67774</v>
      </c>
      <c r="N479" s="1"/>
      <c r="O479" s="1"/>
    </row>
    <row r="480" spans="1:15" ht="12.75" customHeight="1">
      <c r="A480" s="33">
        <v>470</v>
      </c>
      <c r="B480" s="53" t="s">
        <v>235</v>
      </c>
      <c r="C480" s="31">
        <v>1582.05</v>
      </c>
      <c r="D480" s="36">
        <v>1577.8999999999999</v>
      </c>
      <c r="E480" s="36">
        <v>1569.1999999999998</v>
      </c>
      <c r="F480" s="36">
        <v>1556.35</v>
      </c>
      <c r="G480" s="36">
        <v>1547.6499999999999</v>
      </c>
      <c r="H480" s="36">
        <v>1590.7499999999998</v>
      </c>
      <c r="I480" s="36">
        <v>1599.45</v>
      </c>
      <c r="J480" s="36">
        <v>1612.2999999999997</v>
      </c>
      <c r="K480" s="31">
        <v>1586.6</v>
      </c>
      <c r="L480" s="31">
        <v>1565.05</v>
      </c>
      <c r="M480" s="31">
        <v>1.2539199999999999</v>
      </c>
      <c r="N480" s="1"/>
      <c r="O480" s="1"/>
    </row>
    <row r="481" spans="1:15" ht="12.75" customHeight="1">
      <c r="A481" s="33">
        <v>471</v>
      </c>
      <c r="B481" s="31" t="s">
        <v>176</v>
      </c>
      <c r="C481" s="36">
        <v>1053.0999999999999</v>
      </c>
      <c r="D481" s="36">
        <v>1054.2833333333333</v>
      </c>
      <c r="E481" s="36">
        <v>1043.0666666666666</v>
      </c>
      <c r="F481" s="36">
        <v>1033.0333333333333</v>
      </c>
      <c r="G481" s="36">
        <v>1021.8166666666666</v>
      </c>
      <c r="H481" s="36">
        <v>1064.3166666666666</v>
      </c>
      <c r="I481" s="36">
        <v>1075.5333333333333</v>
      </c>
      <c r="J481" s="31">
        <v>1085.5666666666666</v>
      </c>
      <c r="K481" s="31">
        <v>1065.5</v>
      </c>
      <c r="L481" s="31">
        <v>1044.25</v>
      </c>
      <c r="M481" s="53">
        <v>4.0567799999999998</v>
      </c>
      <c r="N481" s="1"/>
      <c r="O481" s="1"/>
    </row>
    <row r="482" spans="1:15" ht="12.75" customHeight="1">
      <c r="A482" s="33">
        <v>472</v>
      </c>
      <c r="B482" s="31" t="s">
        <v>545</v>
      </c>
      <c r="C482" s="36">
        <v>654.95000000000005</v>
      </c>
      <c r="D482" s="36">
        <v>651.41666666666663</v>
      </c>
      <c r="E482" s="36">
        <v>644.83333333333326</v>
      </c>
      <c r="F482" s="36">
        <v>634.71666666666658</v>
      </c>
      <c r="G482" s="36">
        <v>628.13333333333321</v>
      </c>
      <c r="H482" s="36">
        <v>661.5333333333333</v>
      </c>
      <c r="I482" s="36">
        <v>668.11666666666656</v>
      </c>
      <c r="J482" s="31">
        <v>678.23333333333335</v>
      </c>
      <c r="K482" s="31">
        <v>658</v>
      </c>
      <c r="L482" s="31">
        <v>641.29999999999995</v>
      </c>
      <c r="M482" s="53">
        <v>4.8069800000000003</v>
      </c>
      <c r="N482" s="1"/>
      <c r="O482" s="1"/>
    </row>
    <row r="483" spans="1:15" ht="12.75" customHeight="1">
      <c r="A483" s="33">
        <v>473</v>
      </c>
      <c r="B483" s="31" t="s">
        <v>237</v>
      </c>
      <c r="C483" s="31">
        <v>563.04999999999995</v>
      </c>
      <c r="D483" s="36">
        <v>561.18333333333328</v>
      </c>
      <c r="E483" s="36">
        <v>558.36666666666656</v>
      </c>
      <c r="F483" s="36">
        <v>553.68333333333328</v>
      </c>
      <c r="G483" s="36">
        <v>550.86666666666656</v>
      </c>
      <c r="H483" s="36">
        <v>565.86666666666656</v>
      </c>
      <c r="I483" s="36">
        <v>568.68333333333339</v>
      </c>
      <c r="J483" s="36">
        <v>573.36666666666656</v>
      </c>
      <c r="K483" s="31">
        <v>564</v>
      </c>
      <c r="L483" s="31">
        <v>556.5</v>
      </c>
      <c r="M483" s="31">
        <v>13.33644</v>
      </c>
      <c r="N483" s="1"/>
      <c r="O483" s="1"/>
    </row>
    <row r="484" spans="1:15" ht="12.75" customHeight="1">
      <c r="A484" s="33">
        <v>474</v>
      </c>
      <c r="B484" s="31" t="s">
        <v>546</v>
      </c>
      <c r="C484" s="36">
        <v>790.35</v>
      </c>
      <c r="D484" s="36">
        <v>791.61666666666667</v>
      </c>
      <c r="E484" s="36">
        <v>786.23333333333335</v>
      </c>
      <c r="F484" s="36">
        <v>782.11666666666667</v>
      </c>
      <c r="G484" s="36">
        <v>776.73333333333335</v>
      </c>
      <c r="H484" s="36">
        <v>795.73333333333335</v>
      </c>
      <c r="I484" s="36">
        <v>801.11666666666679</v>
      </c>
      <c r="J484" s="31">
        <v>805.23333333333335</v>
      </c>
      <c r="K484" s="31">
        <v>797</v>
      </c>
      <c r="L484" s="31">
        <v>787.5</v>
      </c>
      <c r="M484" s="53">
        <v>1.00787</v>
      </c>
      <c r="N484" s="1"/>
      <c r="O484" s="1"/>
    </row>
    <row r="485" spans="1:15" ht="12.75" customHeight="1">
      <c r="A485" s="33">
        <v>475</v>
      </c>
      <c r="B485" s="31" t="s">
        <v>549</v>
      </c>
      <c r="C485" s="31">
        <v>633.35</v>
      </c>
      <c r="D485" s="36">
        <v>628.38333333333333</v>
      </c>
      <c r="E485" s="36">
        <v>617.86666666666667</v>
      </c>
      <c r="F485" s="36">
        <v>602.38333333333333</v>
      </c>
      <c r="G485" s="36">
        <v>591.86666666666667</v>
      </c>
      <c r="H485" s="36">
        <v>643.86666666666667</v>
      </c>
      <c r="I485" s="36">
        <v>654.38333333333333</v>
      </c>
      <c r="J485" s="36">
        <v>669.86666666666667</v>
      </c>
      <c r="K485" s="31">
        <v>638.9</v>
      </c>
      <c r="L485" s="31">
        <v>612.9</v>
      </c>
      <c r="M485" s="31">
        <v>14.91606</v>
      </c>
      <c r="N485" s="1"/>
      <c r="O485" s="1"/>
    </row>
    <row r="486" spans="1:15" ht="12.75" customHeight="1">
      <c r="A486" s="33">
        <v>476</v>
      </c>
      <c r="B486" s="31" t="s">
        <v>550</v>
      </c>
      <c r="C486" s="36">
        <v>427.45</v>
      </c>
      <c r="D486" s="36">
        <v>428.5</v>
      </c>
      <c r="E486" s="36">
        <v>419</v>
      </c>
      <c r="F486" s="36">
        <v>410.55</v>
      </c>
      <c r="G486" s="36">
        <v>401.05</v>
      </c>
      <c r="H486" s="36">
        <v>436.95</v>
      </c>
      <c r="I486" s="36">
        <v>446.45</v>
      </c>
      <c r="J486" s="36">
        <v>454.9</v>
      </c>
      <c r="K486" s="31">
        <v>438</v>
      </c>
      <c r="L486" s="31">
        <v>420.05</v>
      </c>
      <c r="M486" s="31">
        <v>3.7315299999999998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384.2</v>
      </c>
      <c r="D487" s="36">
        <v>384.06666666666661</v>
      </c>
      <c r="E487" s="36">
        <v>381.23333333333323</v>
      </c>
      <c r="F487" s="36">
        <v>378.26666666666665</v>
      </c>
      <c r="G487" s="36">
        <v>375.43333333333328</v>
      </c>
      <c r="H487" s="36">
        <v>387.03333333333319</v>
      </c>
      <c r="I487" s="36">
        <v>389.86666666666656</v>
      </c>
      <c r="J487" s="36">
        <v>392.83333333333314</v>
      </c>
      <c r="K487" s="31">
        <v>386.9</v>
      </c>
      <c r="L487" s="31">
        <v>381.1</v>
      </c>
      <c r="M487" s="31">
        <v>1.24498</v>
      </c>
      <c r="N487" s="1"/>
      <c r="O487" s="1"/>
    </row>
    <row r="488" spans="1:15" ht="12.75" customHeight="1">
      <c r="A488" s="33">
        <v>478</v>
      </c>
      <c r="B488" s="31" t="s">
        <v>552</v>
      </c>
      <c r="C488" s="36">
        <v>546.65</v>
      </c>
      <c r="D488" s="36">
        <v>555.08333333333337</v>
      </c>
      <c r="E488" s="36">
        <v>526.66666666666674</v>
      </c>
      <c r="F488" s="36">
        <v>506.68333333333339</v>
      </c>
      <c r="G488" s="36">
        <v>478.26666666666677</v>
      </c>
      <c r="H488" s="36">
        <v>575.06666666666672</v>
      </c>
      <c r="I488" s="36">
        <v>603.48333333333346</v>
      </c>
      <c r="J488" s="36">
        <v>623.4666666666667</v>
      </c>
      <c r="K488" s="31">
        <v>583.5</v>
      </c>
      <c r="L488" s="31">
        <v>535.1</v>
      </c>
      <c r="M488" s="31">
        <v>39.875900000000001</v>
      </c>
      <c r="N488" s="1"/>
      <c r="O488" s="1"/>
    </row>
    <row r="489" spans="1:15" ht="12.75" customHeight="1">
      <c r="A489" s="33">
        <v>479</v>
      </c>
      <c r="B489" s="53" t="s">
        <v>303</v>
      </c>
      <c r="C489" s="31">
        <v>1037.8</v>
      </c>
      <c r="D489" s="36">
        <v>1039.2833333333333</v>
      </c>
      <c r="E489" s="36">
        <v>1021.2666666666667</v>
      </c>
      <c r="F489" s="36">
        <v>1004.7333333333333</v>
      </c>
      <c r="G489" s="36">
        <v>986.7166666666667</v>
      </c>
      <c r="H489" s="36">
        <v>1055.8166666666666</v>
      </c>
      <c r="I489" s="36">
        <v>1073.833333333333</v>
      </c>
      <c r="J489" s="36">
        <v>1090.3666666666666</v>
      </c>
      <c r="K489" s="31">
        <v>1057.3</v>
      </c>
      <c r="L489" s="31">
        <v>1022.75</v>
      </c>
      <c r="M489" s="31">
        <v>20.462199999999999</v>
      </c>
      <c r="N489" s="1"/>
      <c r="O489" s="1"/>
    </row>
    <row r="490" spans="1:15" ht="12.75" customHeight="1">
      <c r="A490" s="33">
        <v>480</v>
      </c>
      <c r="B490" s="53" t="s">
        <v>553</v>
      </c>
      <c r="C490" s="36">
        <v>1297.5</v>
      </c>
      <c r="D490" s="36">
        <v>1294.4666666666667</v>
      </c>
      <c r="E490" s="36">
        <v>1286.2833333333333</v>
      </c>
      <c r="F490" s="36">
        <v>1275.0666666666666</v>
      </c>
      <c r="G490" s="36">
        <v>1266.8833333333332</v>
      </c>
      <c r="H490" s="36">
        <v>1305.6833333333334</v>
      </c>
      <c r="I490" s="36">
        <v>1313.8666666666668</v>
      </c>
      <c r="J490" s="36">
        <v>1325.0833333333335</v>
      </c>
      <c r="K490" s="31">
        <v>1302.6500000000001</v>
      </c>
      <c r="L490" s="31">
        <v>1283.25</v>
      </c>
      <c r="M490" s="31">
        <v>3.0432399999999999</v>
      </c>
      <c r="N490" s="1"/>
      <c r="O490" s="1"/>
    </row>
    <row r="491" spans="1:15" ht="12.75" customHeight="1">
      <c r="A491" s="33">
        <v>481</v>
      </c>
      <c r="B491" s="53" t="s">
        <v>238</v>
      </c>
      <c r="C491" s="31">
        <v>240.3</v>
      </c>
      <c r="D491" s="36">
        <v>240.80000000000004</v>
      </c>
      <c r="E491" s="36">
        <v>239.05000000000007</v>
      </c>
      <c r="F491" s="36">
        <v>237.80000000000004</v>
      </c>
      <c r="G491" s="36">
        <v>236.05000000000007</v>
      </c>
      <c r="H491" s="36">
        <v>242.05000000000007</v>
      </c>
      <c r="I491" s="36">
        <v>243.8</v>
      </c>
      <c r="J491" s="36">
        <v>245.05000000000007</v>
      </c>
      <c r="K491" s="31">
        <v>242.55</v>
      </c>
      <c r="L491" s="31">
        <v>239.55</v>
      </c>
      <c r="M491" s="31">
        <v>40.183689999999999</v>
      </c>
      <c r="N491" s="1"/>
      <c r="O491" s="1"/>
    </row>
    <row r="492" spans="1:15" ht="12.75" customHeight="1">
      <c r="A492" s="33">
        <v>482</v>
      </c>
      <c r="B492" s="53" t="s">
        <v>547</v>
      </c>
      <c r="C492" s="36">
        <v>289.25</v>
      </c>
      <c r="D492" s="36">
        <v>290.58333333333331</v>
      </c>
      <c r="E492" s="36">
        <v>286.26666666666665</v>
      </c>
      <c r="F492" s="36">
        <v>283.28333333333336</v>
      </c>
      <c r="G492" s="36">
        <v>278.9666666666667</v>
      </c>
      <c r="H492" s="36">
        <v>293.56666666666661</v>
      </c>
      <c r="I492" s="36">
        <v>297.88333333333333</v>
      </c>
      <c r="J492" s="36">
        <v>300.86666666666656</v>
      </c>
      <c r="K492" s="31">
        <v>294.89999999999998</v>
      </c>
      <c r="L492" s="31">
        <v>287.60000000000002</v>
      </c>
      <c r="M492" s="31">
        <v>1.2965500000000001</v>
      </c>
      <c r="N492" s="1"/>
      <c r="O492" s="1"/>
    </row>
    <row r="493" spans="1:15" ht="12.75" customHeight="1">
      <c r="A493" s="33">
        <v>483</v>
      </c>
      <c r="B493" s="53" t="s">
        <v>554</v>
      </c>
      <c r="C493" s="36">
        <v>621.5</v>
      </c>
      <c r="D493" s="36">
        <v>618.94999999999993</v>
      </c>
      <c r="E493" s="36">
        <v>613.14999999999986</v>
      </c>
      <c r="F493" s="36">
        <v>604.79999999999995</v>
      </c>
      <c r="G493" s="36">
        <v>598.99999999999989</v>
      </c>
      <c r="H493" s="36">
        <v>627.29999999999984</v>
      </c>
      <c r="I493" s="36">
        <v>633.0999999999998</v>
      </c>
      <c r="J493" s="36">
        <v>641.44999999999982</v>
      </c>
      <c r="K493" s="31">
        <v>624.75</v>
      </c>
      <c r="L493" s="31">
        <v>610.6</v>
      </c>
      <c r="M493" s="31">
        <v>1.0182899999999999</v>
      </c>
      <c r="N493" s="1"/>
      <c r="O493" s="1"/>
    </row>
    <row r="494" spans="1:15" ht="12.75" customHeight="1">
      <c r="A494" s="33">
        <v>484</v>
      </c>
      <c r="B494" s="53" t="s">
        <v>555</v>
      </c>
      <c r="C494" s="36">
        <v>1721.8</v>
      </c>
      <c r="D494" s="36">
        <v>1725.6666666666667</v>
      </c>
      <c r="E494" s="36">
        <v>1712.1333333333334</v>
      </c>
      <c r="F494" s="36">
        <v>1702.4666666666667</v>
      </c>
      <c r="G494" s="36">
        <v>1688.9333333333334</v>
      </c>
      <c r="H494" s="36">
        <v>1735.3333333333335</v>
      </c>
      <c r="I494" s="36">
        <v>1748.8666666666668</v>
      </c>
      <c r="J494" s="36">
        <v>1758.5333333333335</v>
      </c>
      <c r="K494" s="31">
        <v>1739.2</v>
      </c>
      <c r="L494" s="31">
        <v>1716</v>
      </c>
      <c r="M494" s="31">
        <v>0.34138000000000002</v>
      </c>
      <c r="N494" s="1"/>
      <c r="O494" s="1"/>
    </row>
    <row r="495" spans="1:15" ht="12.75" customHeight="1">
      <c r="A495" s="33">
        <v>485</v>
      </c>
      <c r="B495" s="53" t="s">
        <v>548</v>
      </c>
      <c r="C495" s="36">
        <v>1723.6</v>
      </c>
      <c r="D495" s="36">
        <v>1727.6166666666668</v>
      </c>
      <c r="E495" s="36">
        <v>1707.3333333333335</v>
      </c>
      <c r="F495" s="36">
        <v>1691.0666666666666</v>
      </c>
      <c r="G495" s="36">
        <v>1670.7833333333333</v>
      </c>
      <c r="H495" s="36">
        <v>1743.8833333333337</v>
      </c>
      <c r="I495" s="36">
        <v>1764.166666666667</v>
      </c>
      <c r="J495" s="36">
        <v>1780.4333333333338</v>
      </c>
      <c r="K495" s="31">
        <v>1747.9</v>
      </c>
      <c r="L495" s="31">
        <v>1711.35</v>
      </c>
      <c r="M495" s="31">
        <v>0.19417999999999999</v>
      </c>
      <c r="N495" s="1"/>
      <c r="O495" s="1"/>
    </row>
    <row r="496" spans="1:15" ht="12.75" customHeight="1">
      <c r="A496" s="33">
        <v>486</v>
      </c>
      <c r="B496" s="53" t="s">
        <v>141</v>
      </c>
      <c r="C496" s="36">
        <v>13.85</v>
      </c>
      <c r="D496" s="36">
        <v>13.966666666666667</v>
      </c>
      <c r="E496" s="36">
        <v>13.583333333333334</v>
      </c>
      <c r="F496" s="36">
        <v>13.316666666666666</v>
      </c>
      <c r="G496" s="36">
        <v>12.933333333333334</v>
      </c>
      <c r="H496" s="36">
        <v>14.233333333333334</v>
      </c>
      <c r="I496" s="36">
        <v>14.616666666666667</v>
      </c>
      <c r="J496" s="36">
        <v>14.883333333333335</v>
      </c>
      <c r="K496" s="31">
        <v>14.35</v>
      </c>
      <c r="L496" s="31">
        <v>13.7</v>
      </c>
      <c r="M496" s="31">
        <v>2108.6339800000001</v>
      </c>
      <c r="N496" s="1"/>
      <c r="O496" s="1"/>
    </row>
    <row r="497" spans="1:15" ht="12.75" customHeight="1">
      <c r="A497" s="33">
        <v>487</v>
      </c>
      <c r="B497" s="53" t="s">
        <v>239</v>
      </c>
      <c r="C497" s="36">
        <v>843.65</v>
      </c>
      <c r="D497" s="36">
        <v>842.38333333333333</v>
      </c>
      <c r="E497" s="36">
        <v>832.36666666666667</v>
      </c>
      <c r="F497" s="36">
        <v>821.08333333333337</v>
      </c>
      <c r="G497" s="36">
        <v>811.06666666666672</v>
      </c>
      <c r="H497" s="36">
        <v>853.66666666666663</v>
      </c>
      <c r="I497" s="36">
        <v>863.68333333333328</v>
      </c>
      <c r="J497" s="36">
        <v>874.96666666666658</v>
      </c>
      <c r="K497" s="31">
        <v>852.4</v>
      </c>
      <c r="L497" s="31">
        <v>831.1</v>
      </c>
      <c r="M497" s="31">
        <v>13.322929999999999</v>
      </c>
      <c r="N497" s="1"/>
      <c r="O497" s="1"/>
    </row>
    <row r="498" spans="1:15" ht="12.75" customHeight="1">
      <c r="A498" s="33">
        <v>488</v>
      </c>
      <c r="B498" s="53" t="s">
        <v>556</v>
      </c>
      <c r="C498" s="36">
        <v>549.85</v>
      </c>
      <c r="D498" s="36">
        <v>550.43333333333339</v>
      </c>
      <c r="E498" s="36">
        <v>537.91666666666674</v>
      </c>
      <c r="F498" s="36">
        <v>525.98333333333335</v>
      </c>
      <c r="G498" s="36">
        <v>513.4666666666667</v>
      </c>
      <c r="H498" s="36">
        <v>562.36666666666679</v>
      </c>
      <c r="I498" s="36">
        <v>574.88333333333344</v>
      </c>
      <c r="J498" s="36">
        <v>586.81666666666683</v>
      </c>
      <c r="K498" s="31">
        <v>562.95000000000005</v>
      </c>
      <c r="L498" s="31">
        <v>538.5</v>
      </c>
      <c r="M498" s="31">
        <v>26.046309999999998</v>
      </c>
      <c r="N498" s="1"/>
      <c r="O498" s="1"/>
    </row>
    <row r="499" spans="1:15" ht="12.75" customHeight="1">
      <c r="A499" s="33">
        <v>489</v>
      </c>
      <c r="B499" s="53" t="s">
        <v>557</v>
      </c>
      <c r="C499" s="53">
        <v>165.3</v>
      </c>
      <c r="D499" s="36">
        <v>164.28333333333333</v>
      </c>
      <c r="E499" s="36">
        <v>161.76666666666665</v>
      </c>
      <c r="F499" s="36">
        <v>158.23333333333332</v>
      </c>
      <c r="G499" s="36">
        <v>155.71666666666664</v>
      </c>
      <c r="H499" s="36">
        <v>167.81666666666666</v>
      </c>
      <c r="I499" s="36">
        <v>170.33333333333337</v>
      </c>
      <c r="J499" s="36">
        <v>173.86666666666667</v>
      </c>
      <c r="K499" s="31">
        <v>166.8</v>
      </c>
      <c r="L499" s="31">
        <v>160.75</v>
      </c>
      <c r="M499" s="31">
        <v>43.766640000000002</v>
      </c>
      <c r="N499" s="1"/>
      <c r="O499" s="1"/>
    </row>
    <row r="500" spans="1:15" ht="12.75" customHeight="1">
      <c r="A500" s="33">
        <v>490</v>
      </c>
      <c r="B500" s="53" t="s">
        <v>558</v>
      </c>
      <c r="C500" s="53">
        <v>871.8</v>
      </c>
      <c r="D500" s="36">
        <v>873.13333333333333</v>
      </c>
      <c r="E500" s="36">
        <v>861.26666666666665</v>
      </c>
      <c r="F500" s="36">
        <v>850.73333333333335</v>
      </c>
      <c r="G500" s="36">
        <v>838.86666666666667</v>
      </c>
      <c r="H500" s="36">
        <v>883.66666666666663</v>
      </c>
      <c r="I500" s="36">
        <v>895.53333333333319</v>
      </c>
      <c r="J500" s="36">
        <v>906.06666666666661</v>
      </c>
      <c r="K500" s="31">
        <v>885</v>
      </c>
      <c r="L500" s="31">
        <v>862.6</v>
      </c>
      <c r="M500" s="31">
        <v>1.85781</v>
      </c>
      <c r="N500" s="1"/>
      <c r="O500" s="1"/>
    </row>
    <row r="501" spans="1:15" ht="12.75" customHeight="1">
      <c r="A501" s="33">
        <v>491</v>
      </c>
      <c r="B501" s="53" t="s">
        <v>304</v>
      </c>
      <c r="C501" s="53">
        <v>1574.85</v>
      </c>
      <c r="D501" s="36">
        <v>1577.5833333333333</v>
      </c>
      <c r="E501" s="36">
        <v>1562.2666666666664</v>
      </c>
      <c r="F501" s="36">
        <v>1549.6833333333332</v>
      </c>
      <c r="G501" s="36">
        <v>1534.3666666666663</v>
      </c>
      <c r="H501" s="36">
        <v>1590.1666666666665</v>
      </c>
      <c r="I501" s="36">
        <v>1605.4833333333336</v>
      </c>
      <c r="J501" s="36">
        <v>1618.0666666666666</v>
      </c>
      <c r="K501" s="31">
        <v>1592.9</v>
      </c>
      <c r="L501" s="31">
        <v>1565</v>
      </c>
      <c r="M501" s="31">
        <v>0.30997000000000002</v>
      </c>
      <c r="N501" s="1"/>
      <c r="O501" s="1"/>
    </row>
    <row r="502" spans="1:15" ht="12.75" customHeight="1">
      <c r="A502" s="33">
        <v>492</v>
      </c>
      <c r="B502" s="53" t="s">
        <v>240</v>
      </c>
      <c r="C502" s="53">
        <v>400.65</v>
      </c>
      <c r="D502" s="36">
        <v>401.09999999999997</v>
      </c>
      <c r="E502" s="36">
        <v>399.59999999999991</v>
      </c>
      <c r="F502" s="36">
        <v>398.54999999999995</v>
      </c>
      <c r="G502" s="36">
        <v>397.0499999999999</v>
      </c>
      <c r="H502" s="36">
        <v>402.14999999999992</v>
      </c>
      <c r="I502" s="36">
        <v>403.65000000000003</v>
      </c>
      <c r="J502" s="36">
        <v>404.69999999999993</v>
      </c>
      <c r="K502" s="31">
        <v>402.6</v>
      </c>
      <c r="L502" s="31">
        <v>400.05</v>
      </c>
      <c r="M502" s="31">
        <v>27.201239999999999</v>
      </c>
      <c r="N502" s="1"/>
      <c r="O502" s="1"/>
    </row>
    <row r="503" spans="1:15" ht="12.75" customHeight="1">
      <c r="A503" s="33">
        <v>493</v>
      </c>
      <c r="B503" s="53" t="s">
        <v>305</v>
      </c>
      <c r="C503" s="36">
        <v>19.7</v>
      </c>
      <c r="D503" s="36">
        <v>19.916666666666668</v>
      </c>
      <c r="E503" s="36">
        <v>19.383333333333336</v>
      </c>
      <c r="F503" s="36">
        <v>19.06666666666667</v>
      </c>
      <c r="G503" s="36">
        <v>18.533333333333339</v>
      </c>
      <c r="H503" s="36">
        <v>20.233333333333334</v>
      </c>
      <c r="I503" s="36">
        <v>20.766666666666666</v>
      </c>
      <c r="J503" s="31">
        <v>21.083333333333332</v>
      </c>
      <c r="K503" s="31">
        <v>20.45</v>
      </c>
      <c r="L503" s="31">
        <v>19.600000000000001</v>
      </c>
      <c r="M503" s="53">
        <v>2060.49431</v>
      </c>
      <c r="N503" s="1"/>
      <c r="O503" s="1"/>
    </row>
    <row r="504" spans="1:15" ht="12.75" customHeight="1">
      <c r="A504" s="33">
        <v>494</v>
      </c>
      <c r="B504" s="53" t="s">
        <v>241</v>
      </c>
      <c r="C504" s="36">
        <v>251.75</v>
      </c>
      <c r="D504" s="36">
        <v>249.11666666666667</v>
      </c>
      <c r="E504" s="36">
        <v>244.78333333333336</v>
      </c>
      <c r="F504" s="36">
        <v>237.81666666666669</v>
      </c>
      <c r="G504" s="36">
        <v>233.48333333333338</v>
      </c>
      <c r="H504" s="36">
        <v>256.08333333333337</v>
      </c>
      <c r="I504" s="36">
        <v>260.41666666666663</v>
      </c>
      <c r="J504" s="31">
        <v>267.38333333333333</v>
      </c>
      <c r="K504" s="31">
        <v>253.45</v>
      </c>
      <c r="L504" s="31">
        <v>242.15</v>
      </c>
      <c r="M504" s="53">
        <v>129.11518000000001</v>
      </c>
      <c r="N504" s="1"/>
      <c r="O504" s="1"/>
    </row>
    <row r="505" spans="1:15" ht="12.75" customHeight="1">
      <c r="A505" s="33">
        <v>495</v>
      </c>
      <c r="B505" s="53" t="s">
        <v>560</v>
      </c>
      <c r="C505" s="53">
        <v>550.75</v>
      </c>
      <c r="D505" s="36">
        <v>546.7833333333333</v>
      </c>
      <c r="E505" s="36">
        <v>538.01666666666665</v>
      </c>
      <c r="F505" s="36">
        <v>525.2833333333333</v>
      </c>
      <c r="G505" s="36">
        <v>516.51666666666665</v>
      </c>
      <c r="H505" s="36">
        <v>559.51666666666665</v>
      </c>
      <c r="I505" s="36">
        <v>568.2833333333333</v>
      </c>
      <c r="J505" s="36">
        <v>581.01666666666665</v>
      </c>
      <c r="K505" s="31">
        <v>555.54999999999995</v>
      </c>
      <c r="L505" s="31">
        <v>534.04999999999995</v>
      </c>
      <c r="M505" s="31">
        <v>24.414660000000001</v>
      </c>
      <c r="N505" s="1"/>
      <c r="O505" s="1"/>
    </row>
    <row r="506" spans="1:15" ht="12.75" customHeight="1">
      <c r="A506" s="33">
        <v>496</v>
      </c>
      <c r="B506" s="53" t="s">
        <v>559</v>
      </c>
      <c r="C506" s="53">
        <v>16297.75</v>
      </c>
      <c r="D506" s="36">
        <v>16359.916666666666</v>
      </c>
      <c r="E506" s="36">
        <v>16125.833333333332</v>
      </c>
      <c r="F506" s="36">
        <v>15953.916666666666</v>
      </c>
      <c r="G506" s="36">
        <v>15719.833333333332</v>
      </c>
      <c r="H506" s="36">
        <v>16531.833333333332</v>
      </c>
      <c r="I506" s="36">
        <v>16765.916666666664</v>
      </c>
      <c r="J506" s="36">
        <v>16937.833333333332</v>
      </c>
      <c r="K506" s="31">
        <v>16594</v>
      </c>
      <c r="L506" s="31">
        <v>16188</v>
      </c>
      <c r="M506" s="31">
        <v>2.3609999999999999E-2</v>
      </c>
      <c r="N506" s="1"/>
      <c r="O506" s="1"/>
    </row>
    <row r="507" spans="1:15" ht="12.75" customHeight="1">
      <c r="A507" s="33">
        <v>497</v>
      </c>
      <c r="B507" s="53" t="s">
        <v>306</v>
      </c>
      <c r="C507" s="36">
        <v>116.5</v>
      </c>
      <c r="D507" s="36">
        <v>117.18333333333334</v>
      </c>
      <c r="E507" s="36">
        <v>115.36666666666667</v>
      </c>
      <c r="F507" s="36">
        <v>114.23333333333333</v>
      </c>
      <c r="G507" s="36">
        <v>112.41666666666667</v>
      </c>
      <c r="H507" s="36">
        <v>118.31666666666668</v>
      </c>
      <c r="I507" s="36">
        <v>120.13333333333334</v>
      </c>
      <c r="J507" s="31">
        <v>121.26666666666668</v>
      </c>
      <c r="K507" s="31">
        <v>119</v>
      </c>
      <c r="L507" s="31">
        <v>116.05</v>
      </c>
      <c r="M507" s="53">
        <v>451.93553000000003</v>
      </c>
      <c r="N507" s="1"/>
      <c r="O507" s="1"/>
    </row>
    <row r="508" spans="1:15" ht="12.75" customHeight="1">
      <c r="A508" s="33">
        <v>498</v>
      </c>
      <c r="B508" s="53" t="s">
        <v>242</v>
      </c>
      <c r="C508" s="53">
        <v>639.04999999999995</v>
      </c>
      <c r="D508" s="36">
        <v>640.01666666666654</v>
      </c>
      <c r="E508" s="36">
        <v>635.6333333333331</v>
      </c>
      <c r="F508" s="36">
        <v>632.21666666666658</v>
      </c>
      <c r="G508" s="36">
        <v>627.83333333333314</v>
      </c>
      <c r="H508" s="36">
        <v>643.43333333333305</v>
      </c>
      <c r="I508" s="36">
        <v>647.81666666666649</v>
      </c>
      <c r="J508" s="36">
        <v>651.23333333333301</v>
      </c>
      <c r="K508" s="31">
        <v>644.4</v>
      </c>
      <c r="L508" s="31">
        <v>636.6</v>
      </c>
      <c r="M508" s="31">
        <v>6.9890100000000004</v>
      </c>
      <c r="N508" s="1"/>
      <c r="O508" s="1"/>
    </row>
    <row r="509" spans="1:15" ht="12.75" customHeight="1">
      <c r="A509" s="247">
        <v>499</v>
      </c>
      <c r="B509" s="248" t="s">
        <v>561</v>
      </c>
      <c r="C509" s="248">
        <v>1565.7</v>
      </c>
      <c r="D509" s="249">
        <v>1559.9833333333333</v>
      </c>
      <c r="E509" s="249">
        <v>1545.9666666666667</v>
      </c>
      <c r="F509" s="249">
        <v>1526.2333333333333</v>
      </c>
      <c r="G509" s="249">
        <v>1512.2166666666667</v>
      </c>
      <c r="H509" s="249">
        <v>1579.7166666666667</v>
      </c>
      <c r="I509" s="249">
        <v>1593.7333333333336</v>
      </c>
      <c r="J509" s="249">
        <v>1613.4666666666667</v>
      </c>
      <c r="K509" s="250">
        <v>1574</v>
      </c>
      <c r="L509" s="250">
        <v>1540.25</v>
      </c>
      <c r="M509" s="250">
        <v>0.26752999999999999</v>
      </c>
      <c r="N509" s="1"/>
      <c r="O509" s="1"/>
    </row>
    <row r="510" spans="1:15" ht="12.75" customHeight="1">
      <c r="A510" s="264">
        <v>500</v>
      </c>
      <c r="B510" s="266" t="s">
        <v>561</v>
      </c>
      <c r="C510" s="266">
        <v>1551.4</v>
      </c>
      <c r="D510" s="267">
        <v>1542.3666666666668</v>
      </c>
      <c r="E510" s="267">
        <v>1519.0833333333335</v>
      </c>
      <c r="F510" s="267">
        <v>1486.7666666666667</v>
      </c>
      <c r="G510" s="267">
        <v>1463.4833333333333</v>
      </c>
      <c r="H510" s="267">
        <v>1574.6833333333336</v>
      </c>
      <c r="I510" s="267">
        <v>1597.9666666666669</v>
      </c>
      <c r="J510" s="267">
        <v>1630.2833333333338</v>
      </c>
      <c r="K510" s="264">
        <v>1565.65</v>
      </c>
      <c r="L510" s="264">
        <v>1510.05</v>
      </c>
      <c r="M510" s="264">
        <v>0.30562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2" t="s">
        <v>563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6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6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6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6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6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6" t="s">
        <v>254</v>
      </c>
      <c r="N527" s="1"/>
      <c r="O527" s="1"/>
    </row>
    <row r="528" spans="1:15" ht="12.75" customHeight="1">
      <c r="A528" s="66" t="s">
        <v>255</v>
      </c>
      <c r="N528" s="1"/>
      <c r="O528" s="1"/>
    </row>
    <row r="529" spans="1:15" ht="12.75" customHeight="1">
      <c r="A529" s="66" t="s">
        <v>256</v>
      </c>
      <c r="N529" s="1"/>
      <c r="O529" s="1"/>
    </row>
    <row r="530" spans="1:15" ht="12.75" customHeight="1">
      <c r="A530" s="66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94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4140625" defaultRowHeight="15" customHeight="1"/>
  <cols>
    <col min="1" max="1" width="12.109375" customWidth="1"/>
    <col min="2" max="2" width="14.33203125" customWidth="1"/>
    <col min="3" max="3" width="28.33203125" customWidth="1"/>
    <col min="4" max="4" width="55.6640625" customWidth="1"/>
    <col min="5" max="5" width="12.44140625" customWidth="1"/>
    <col min="6" max="6" width="13.109375" customWidth="1"/>
    <col min="7" max="7" width="9.5546875" customWidth="1"/>
    <col min="8" max="8" width="10.33203125" customWidth="1"/>
    <col min="9" max="9" width="9.33203125" customWidth="1"/>
    <col min="10" max="10" width="14.33203125" customWidth="1"/>
    <col min="11" max="28" width="9.33203125" customWidth="1"/>
  </cols>
  <sheetData>
    <row r="1" spans="1:28" ht="12" customHeight="1">
      <c r="A1" s="70" t="s">
        <v>311</v>
      </c>
      <c r="B1" s="71"/>
      <c r="C1" s="72"/>
      <c r="D1" s="73"/>
      <c r="E1" s="71"/>
      <c r="F1" s="71"/>
      <c r="G1" s="71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28" ht="12.75" customHeight="1">
      <c r="A2" s="75"/>
      <c r="B2" s="76"/>
      <c r="C2" s="77"/>
      <c r="D2" s="78"/>
      <c r="E2" s="76"/>
      <c r="F2" s="76"/>
      <c r="G2" s="76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8" ht="12.75" customHeight="1">
      <c r="A3" s="75"/>
      <c r="B3" s="76"/>
      <c r="C3" s="77"/>
      <c r="D3" s="78"/>
      <c r="E3" s="76"/>
      <c r="F3" s="76"/>
      <c r="G3" s="76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ht="12.75" customHeight="1">
      <c r="A4" s="75"/>
      <c r="B4" s="76"/>
      <c r="C4" s="77"/>
      <c r="D4" s="78"/>
      <c r="E4" s="76"/>
      <c r="F4" s="76"/>
      <c r="G4" s="76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28" ht="6" customHeight="1">
      <c r="A5" s="403"/>
      <c r="B5" s="404"/>
      <c r="C5" s="403"/>
      <c r="D5" s="404"/>
      <c r="E5" s="71"/>
      <c r="F5" s="71"/>
      <c r="G5" s="71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26.25" customHeight="1">
      <c r="A6" s="74"/>
      <c r="B6" s="79"/>
      <c r="C6" s="67"/>
      <c r="D6" s="67"/>
      <c r="E6" s="23" t="s">
        <v>310</v>
      </c>
      <c r="F6" s="71"/>
      <c r="G6" s="71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16.5" customHeight="1">
      <c r="A7" s="80" t="s">
        <v>564</v>
      </c>
      <c r="B7" s="405" t="s">
        <v>565</v>
      </c>
      <c r="C7" s="404"/>
      <c r="D7" s="7">
        <f>Main!B10</f>
        <v>45252</v>
      </c>
      <c r="E7" s="81"/>
      <c r="F7" s="71"/>
      <c r="G7" s="82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</row>
    <row r="8" spans="1:28" ht="12.75" customHeight="1">
      <c r="A8" s="70"/>
      <c r="B8" s="71"/>
      <c r="C8" s="72"/>
      <c r="D8" s="73"/>
      <c r="E8" s="81"/>
      <c r="F8" s="81"/>
      <c r="G8" s="81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52.8">
      <c r="A9" s="83" t="s">
        <v>566</v>
      </c>
      <c r="B9" s="84" t="s">
        <v>567</v>
      </c>
      <c r="C9" s="84" t="s">
        <v>568</v>
      </c>
      <c r="D9" s="84" t="s">
        <v>569</v>
      </c>
      <c r="E9" s="84" t="s">
        <v>570</v>
      </c>
      <c r="F9" s="84" t="s">
        <v>571</v>
      </c>
      <c r="G9" s="84" t="s">
        <v>572</v>
      </c>
      <c r="H9" s="84" t="s">
        <v>573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</row>
    <row r="10" spans="1:28" ht="12.75" customHeight="1">
      <c r="A10" s="85">
        <v>45251</v>
      </c>
      <c r="B10" s="32">
        <v>513119</v>
      </c>
      <c r="C10" s="31" t="s">
        <v>1107</v>
      </c>
      <c r="D10" s="31" t="s">
        <v>1108</v>
      </c>
      <c r="E10" s="31" t="s">
        <v>574</v>
      </c>
      <c r="F10" s="86">
        <v>10000</v>
      </c>
      <c r="G10" s="32">
        <v>55</v>
      </c>
      <c r="H10" s="32" t="s">
        <v>333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</row>
    <row r="11" spans="1:28" ht="12.75" customHeight="1">
      <c r="A11" s="85">
        <v>45251</v>
      </c>
      <c r="B11" s="32">
        <v>534733</v>
      </c>
      <c r="C11" s="31" t="s">
        <v>1109</v>
      </c>
      <c r="D11" s="31" t="s">
        <v>928</v>
      </c>
      <c r="E11" s="31" t="s">
        <v>574</v>
      </c>
      <c r="F11" s="86">
        <v>250000</v>
      </c>
      <c r="G11" s="32">
        <v>3.74</v>
      </c>
      <c r="H11" s="32" t="s">
        <v>333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</row>
    <row r="12" spans="1:28" ht="12.75" customHeight="1">
      <c r="A12" s="85">
        <v>45251</v>
      </c>
      <c r="B12" s="32">
        <v>534733</v>
      </c>
      <c r="C12" s="31" t="s">
        <v>1109</v>
      </c>
      <c r="D12" s="31" t="s">
        <v>1110</v>
      </c>
      <c r="E12" s="31" t="s">
        <v>575</v>
      </c>
      <c r="F12" s="86">
        <v>399923</v>
      </c>
      <c r="G12" s="32">
        <v>3.74</v>
      </c>
      <c r="H12" s="32" t="s">
        <v>333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</row>
    <row r="13" spans="1:28" ht="12.75" customHeight="1">
      <c r="A13" s="85">
        <v>45251</v>
      </c>
      <c r="B13" s="32">
        <v>540718</v>
      </c>
      <c r="C13" s="31" t="s">
        <v>1111</v>
      </c>
      <c r="D13" s="31" t="s">
        <v>1112</v>
      </c>
      <c r="E13" s="31" t="s">
        <v>574</v>
      </c>
      <c r="F13" s="86">
        <v>24000</v>
      </c>
      <c r="G13" s="32">
        <v>53.08</v>
      </c>
      <c r="H13" s="32" t="s">
        <v>333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28" ht="12.75" customHeight="1">
      <c r="A14" s="85">
        <v>45251</v>
      </c>
      <c r="B14" s="32">
        <v>540718</v>
      </c>
      <c r="C14" s="31" t="s">
        <v>1111</v>
      </c>
      <c r="D14" s="31" t="s">
        <v>1113</v>
      </c>
      <c r="E14" s="31" t="s">
        <v>574</v>
      </c>
      <c r="F14" s="86">
        <v>21000</v>
      </c>
      <c r="G14" s="32">
        <v>52.71</v>
      </c>
      <c r="H14" s="32" t="s">
        <v>333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</row>
    <row r="15" spans="1:28" ht="12.75" customHeight="1">
      <c r="A15" s="85">
        <v>45251</v>
      </c>
      <c r="B15" s="32">
        <v>540718</v>
      </c>
      <c r="C15" s="31" t="s">
        <v>1111</v>
      </c>
      <c r="D15" s="31" t="s">
        <v>1114</v>
      </c>
      <c r="E15" s="31" t="s">
        <v>575</v>
      </c>
      <c r="F15" s="86">
        <v>30000</v>
      </c>
      <c r="G15" s="32">
        <v>52.75</v>
      </c>
      <c r="H15" s="32" t="s">
        <v>333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28" ht="12.75" customHeight="1">
      <c r="A16" s="85">
        <v>45251</v>
      </c>
      <c r="B16" s="32">
        <v>539115</v>
      </c>
      <c r="C16" s="31" t="s">
        <v>1115</v>
      </c>
      <c r="D16" s="31" t="s">
        <v>1116</v>
      </c>
      <c r="E16" s="31" t="s">
        <v>574</v>
      </c>
      <c r="F16" s="86">
        <v>10000</v>
      </c>
      <c r="G16" s="32">
        <v>118.88</v>
      </c>
      <c r="H16" s="32" t="s">
        <v>333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</row>
    <row r="17" spans="1:28" ht="12.75" customHeight="1">
      <c r="A17" s="85">
        <v>45251</v>
      </c>
      <c r="B17" s="32">
        <v>539115</v>
      </c>
      <c r="C17" s="31" t="s">
        <v>1115</v>
      </c>
      <c r="D17" s="31" t="s">
        <v>1117</v>
      </c>
      <c r="E17" s="31" t="s">
        <v>575</v>
      </c>
      <c r="F17" s="86">
        <v>15000</v>
      </c>
      <c r="G17" s="32">
        <v>118.88</v>
      </c>
      <c r="H17" s="32" t="s">
        <v>333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ht="12.75" customHeight="1">
      <c r="A18" s="85">
        <v>45251</v>
      </c>
      <c r="B18" s="32">
        <v>539115</v>
      </c>
      <c r="C18" s="31" t="s">
        <v>1115</v>
      </c>
      <c r="D18" s="31" t="s">
        <v>1118</v>
      </c>
      <c r="E18" s="31" t="s">
        <v>574</v>
      </c>
      <c r="F18" s="86">
        <v>10000</v>
      </c>
      <c r="G18" s="32">
        <v>118.88</v>
      </c>
      <c r="H18" s="32" t="s">
        <v>333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ht="12.75" customHeight="1">
      <c r="A19" s="85">
        <v>45251</v>
      </c>
      <c r="B19" s="32">
        <v>539277</v>
      </c>
      <c r="C19" s="31" t="s">
        <v>1062</v>
      </c>
      <c r="D19" s="31" t="s">
        <v>1063</v>
      </c>
      <c r="E19" s="31" t="s">
        <v>575</v>
      </c>
      <c r="F19" s="86">
        <v>15230335</v>
      </c>
      <c r="G19" s="32">
        <v>0.57999999999999996</v>
      </c>
      <c r="H19" s="32" t="s">
        <v>333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ht="12.75" customHeight="1">
      <c r="A20" s="85">
        <v>45251</v>
      </c>
      <c r="B20" s="32">
        <v>539277</v>
      </c>
      <c r="C20" s="31" t="s">
        <v>1062</v>
      </c>
      <c r="D20" s="31" t="s">
        <v>1119</v>
      </c>
      <c r="E20" s="31" t="s">
        <v>575</v>
      </c>
      <c r="F20" s="86">
        <v>7608371</v>
      </c>
      <c r="G20" s="32">
        <v>0.56999999999999995</v>
      </c>
      <c r="H20" s="32" t="s">
        <v>333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ht="12.75" customHeight="1">
      <c r="A21" s="85">
        <v>45251</v>
      </c>
      <c r="B21" s="32">
        <v>508664</v>
      </c>
      <c r="C21" s="31" t="s">
        <v>1064</v>
      </c>
      <c r="D21" s="31" t="s">
        <v>1065</v>
      </c>
      <c r="E21" s="31" t="s">
        <v>575</v>
      </c>
      <c r="F21" s="86">
        <v>200000</v>
      </c>
      <c r="G21" s="32">
        <v>30.2</v>
      </c>
      <c r="H21" s="32" t="s">
        <v>333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ht="12.75" customHeight="1">
      <c r="A22" s="85">
        <v>45251</v>
      </c>
      <c r="B22" s="32">
        <v>508664</v>
      </c>
      <c r="C22" s="31" t="s">
        <v>1064</v>
      </c>
      <c r="D22" s="31" t="s">
        <v>1066</v>
      </c>
      <c r="E22" s="31" t="s">
        <v>574</v>
      </c>
      <c r="F22" s="86">
        <v>101000</v>
      </c>
      <c r="G22" s="32">
        <v>30.19</v>
      </c>
      <c r="H22" s="32" t="s">
        <v>333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ht="12.75" customHeight="1">
      <c r="A23" s="85">
        <v>45251</v>
      </c>
      <c r="B23" s="32">
        <v>543209</v>
      </c>
      <c r="C23" s="31" t="s">
        <v>1120</v>
      </c>
      <c r="D23" s="31" t="s">
        <v>1121</v>
      </c>
      <c r="E23" s="31" t="s">
        <v>575</v>
      </c>
      <c r="F23" s="86">
        <v>24000</v>
      </c>
      <c r="G23" s="32">
        <v>77.17</v>
      </c>
      <c r="H23" s="32" t="s">
        <v>333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ht="12.75" customHeight="1">
      <c r="A24" s="85">
        <v>45251</v>
      </c>
      <c r="B24" s="32">
        <v>512379</v>
      </c>
      <c r="C24" s="31" t="s">
        <v>1122</v>
      </c>
      <c r="D24" s="31" t="s">
        <v>1123</v>
      </c>
      <c r="E24" s="31" t="s">
        <v>574</v>
      </c>
      <c r="F24" s="86">
        <v>2150000</v>
      </c>
      <c r="G24" s="32">
        <v>23.5</v>
      </c>
      <c r="H24" s="32" t="s">
        <v>333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</row>
    <row r="25" spans="1:28" ht="12.75" customHeight="1">
      <c r="A25" s="85">
        <v>45251</v>
      </c>
      <c r="B25" s="32">
        <v>512379</v>
      </c>
      <c r="C25" s="31" t="s">
        <v>1122</v>
      </c>
      <c r="D25" s="31" t="s">
        <v>1124</v>
      </c>
      <c r="E25" s="31" t="s">
        <v>575</v>
      </c>
      <c r="F25" s="86">
        <v>2763717</v>
      </c>
      <c r="G25" s="32">
        <v>23.49</v>
      </c>
      <c r="H25" s="32" t="s">
        <v>333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ht="12.75" customHeight="1">
      <c r="A26" s="85">
        <v>45251</v>
      </c>
      <c r="B26" s="32">
        <v>512379</v>
      </c>
      <c r="C26" s="31" t="s">
        <v>1122</v>
      </c>
      <c r="D26" s="31" t="s">
        <v>1124</v>
      </c>
      <c r="E26" s="31" t="s">
        <v>574</v>
      </c>
      <c r="F26" s="86">
        <v>2597778</v>
      </c>
      <c r="G26" s="32">
        <v>23.45</v>
      </c>
      <c r="H26" s="32" t="s">
        <v>333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28" ht="12.75" customHeight="1">
      <c r="A27" s="85">
        <v>45251</v>
      </c>
      <c r="B27" s="32">
        <v>531923</v>
      </c>
      <c r="C27" s="31" t="s">
        <v>1125</v>
      </c>
      <c r="D27" s="31" t="s">
        <v>928</v>
      </c>
      <c r="E27" s="31" t="s">
        <v>575</v>
      </c>
      <c r="F27" s="86">
        <v>45000</v>
      </c>
      <c r="G27" s="32">
        <v>70.180000000000007</v>
      </c>
      <c r="H27" s="32" t="s">
        <v>333</v>
      </c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ht="12.75" customHeight="1">
      <c r="A28" s="85">
        <v>45251</v>
      </c>
      <c r="B28" s="32">
        <v>531923</v>
      </c>
      <c r="C28" s="31" t="s">
        <v>1125</v>
      </c>
      <c r="D28" s="31" t="s">
        <v>928</v>
      </c>
      <c r="E28" s="31" t="s">
        <v>574</v>
      </c>
      <c r="F28" s="86">
        <v>45000</v>
      </c>
      <c r="G28" s="32">
        <v>70.39</v>
      </c>
      <c r="H28" s="32" t="s">
        <v>333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</row>
    <row r="29" spans="1:28" ht="12.75" customHeight="1">
      <c r="A29" s="85">
        <v>45251</v>
      </c>
      <c r="B29" s="32">
        <v>531923</v>
      </c>
      <c r="C29" s="31" t="s">
        <v>1125</v>
      </c>
      <c r="D29" s="31" t="s">
        <v>1126</v>
      </c>
      <c r="E29" s="31" t="s">
        <v>574</v>
      </c>
      <c r="F29" s="86">
        <v>80584</v>
      </c>
      <c r="G29" s="32">
        <v>70.03</v>
      </c>
      <c r="H29" s="32" t="s">
        <v>333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ht="12.75" customHeight="1">
      <c r="A30" s="85">
        <v>45251</v>
      </c>
      <c r="B30" s="32">
        <v>531923</v>
      </c>
      <c r="C30" s="31" t="s">
        <v>1125</v>
      </c>
      <c r="D30" s="31" t="s">
        <v>1127</v>
      </c>
      <c r="E30" s="31" t="s">
        <v>575</v>
      </c>
      <c r="F30" s="86">
        <v>69296</v>
      </c>
      <c r="G30" s="32">
        <v>70.03</v>
      </c>
      <c r="H30" s="32" t="s">
        <v>333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ht="12.75" customHeight="1">
      <c r="A31" s="85">
        <v>45251</v>
      </c>
      <c r="B31" s="32">
        <v>531923</v>
      </c>
      <c r="C31" s="31" t="s">
        <v>1125</v>
      </c>
      <c r="D31" s="31" t="s">
        <v>1127</v>
      </c>
      <c r="E31" s="31" t="s">
        <v>574</v>
      </c>
      <c r="F31" s="86">
        <v>3020</v>
      </c>
      <c r="G31" s="32">
        <v>70.39</v>
      </c>
      <c r="H31" s="32" t="s">
        <v>333</v>
      </c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ht="12.75" customHeight="1">
      <c r="A32" s="85">
        <v>45251</v>
      </c>
      <c r="B32" s="32">
        <v>543594</v>
      </c>
      <c r="C32" s="31" t="s">
        <v>1128</v>
      </c>
      <c r="D32" s="31" t="s">
        <v>1083</v>
      </c>
      <c r="E32" s="31" t="s">
        <v>575</v>
      </c>
      <c r="F32" s="86">
        <v>84000</v>
      </c>
      <c r="G32" s="32">
        <v>13.05</v>
      </c>
      <c r="H32" s="32" t="s">
        <v>333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</row>
    <row r="33" spans="1:28" ht="12.75" customHeight="1">
      <c r="A33" s="85">
        <v>45251</v>
      </c>
      <c r="B33" s="32">
        <v>543594</v>
      </c>
      <c r="C33" s="31" t="s">
        <v>1128</v>
      </c>
      <c r="D33" s="31" t="s">
        <v>1083</v>
      </c>
      <c r="E33" s="31" t="s">
        <v>574</v>
      </c>
      <c r="F33" s="86">
        <v>84000</v>
      </c>
      <c r="G33" s="32">
        <v>12.9</v>
      </c>
      <c r="H33" s="32" t="s">
        <v>333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spans="1:28" ht="12.75" customHeight="1">
      <c r="A34" s="85">
        <v>45251</v>
      </c>
      <c r="B34" s="32">
        <v>543594</v>
      </c>
      <c r="C34" s="31" t="s">
        <v>1128</v>
      </c>
      <c r="D34" s="31" t="s">
        <v>1129</v>
      </c>
      <c r="E34" s="31" t="s">
        <v>575</v>
      </c>
      <c r="F34" s="86">
        <v>129000</v>
      </c>
      <c r="G34" s="32">
        <v>12.91</v>
      </c>
      <c r="H34" s="32" t="s">
        <v>333</v>
      </c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28" ht="12.75" customHeight="1">
      <c r="A35" s="85">
        <v>45251</v>
      </c>
      <c r="B35" s="32">
        <v>512441</v>
      </c>
      <c r="C35" s="31" t="s">
        <v>1130</v>
      </c>
      <c r="D35" s="31" t="s">
        <v>1131</v>
      </c>
      <c r="E35" s="31" t="s">
        <v>575</v>
      </c>
      <c r="F35" s="86">
        <v>80000</v>
      </c>
      <c r="G35" s="32">
        <v>13.53</v>
      </c>
      <c r="H35" s="32" t="s">
        <v>333</v>
      </c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</row>
    <row r="36" spans="1:28" ht="12.75" customHeight="1">
      <c r="A36" s="85">
        <v>45251</v>
      </c>
      <c r="B36" s="32">
        <v>512493</v>
      </c>
      <c r="C36" s="31" t="s">
        <v>1068</v>
      </c>
      <c r="D36" s="31" t="s">
        <v>1070</v>
      </c>
      <c r="E36" s="31" t="s">
        <v>575</v>
      </c>
      <c r="F36" s="86">
        <v>247995</v>
      </c>
      <c r="G36" s="32">
        <v>50.4</v>
      </c>
      <c r="H36" s="32" t="s">
        <v>333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</row>
    <row r="37" spans="1:28" ht="12.75" customHeight="1">
      <c r="A37" s="85">
        <v>45251</v>
      </c>
      <c r="B37" s="32">
        <v>512493</v>
      </c>
      <c r="C37" s="31" t="s">
        <v>1068</v>
      </c>
      <c r="D37" s="31" t="s">
        <v>1069</v>
      </c>
      <c r="E37" s="31" t="s">
        <v>574</v>
      </c>
      <c r="F37" s="86">
        <v>246795</v>
      </c>
      <c r="G37" s="32">
        <v>50.4</v>
      </c>
      <c r="H37" s="32" t="s">
        <v>333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</row>
    <row r="38" spans="1:28" ht="12.75" customHeight="1">
      <c r="A38" s="85">
        <v>45251</v>
      </c>
      <c r="B38" s="32">
        <v>530663</v>
      </c>
      <c r="C38" s="31" t="s">
        <v>1132</v>
      </c>
      <c r="D38" s="31" t="s">
        <v>1133</v>
      </c>
      <c r="E38" s="31" t="s">
        <v>574</v>
      </c>
      <c r="F38" s="86">
        <v>258653</v>
      </c>
      <c r="G38" s="32">
        <v>1.99</v>
      </c>
      <c r="H38" s="32" t="s">
        <v>333</v>
      </c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</row>
    <row r="39" spans="1:28" ht="12.75" customHeight="1">
      <c r="A39" s="85">
        <v>45251</v>
      </c>
      <c r="B39" s="32">
        <v>531784</v>
      </c>
      <c r="C39" s="31" t="s">
        <v>1134</v>
      </c>
      <c r="D39" s="31" t="s">
        <v>1135</v>
      </c>
      <c r="E39" s="31" t="s">
        <v>575</v>
      </c>
      <c r="F39" s="86">
        <v>1318205</v>
      </c>
      <c r="G39" s="32">
        <v>2.36</v>
      </c>
      <c r="H39" s="32" t="s">
        <v>333</v>
      </c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</row>
    <row r="40" spans="1:28" ht="12.75" customHeight="1">
      <c r="A40" s="85">
        <v>45251</v>
      </c>
      <c r="B40" s="32">
        <v>544013</v>
      </c>
      <c r="C40" s="31" t="s">
        <v>1136</v>
      </c>
      <c r="D40" s="31" t="s">
        <v>1137</v>
      </c>
      <c r="E40" s="31" t="s">
        <v>574</v>
      </c>
      <c r="F40" s="86">
        <v>45000</v>
      </c>
      <c r="G40" s="32">
        <v>69.45</v>
      </c>
      <c r="H40" s="32" t="s">
        <v>333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</row>
    <row r="41" spans="1:28" ht="12.75" customHeight="1">
      <c r="A41" s="85">
        <v>45251</v>
      </c>
      <c r="B41" s="32">
        <v>544013</v>
      </c>
      <c r="C41" s="31" t="s">
        <v>1136</v>
      </c>
      <c r="D41" s="31" t="s">
        <v>1137</v>
      </c>
      <c r="E41" s="31" t="s">
        <v>575</v>
      </c>
      <c r="F41" s="86">
        <v>132000</v>
      </c>
      <c r="G41" s="32">
        <v>65.569999999999993</v>
      </c>
      <c r="H41" s="32" t="s">
        <v>333</v>
      </c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</row>
    <row r="42" spans="1:28" ht="12.75" customHeight="1">
      <c r="A42" s="85">
        <v>45251</v>
      </c>
      <c r="B42" s="32">
        <v>543982</v>
      </c>
      <c r="C42" s="31" t="s">
        <v>1138</v>
      </c>
      <c r="D42" s="31" t="s">
        <v>1139</v>
      </c>
      <c r="E42" s="31" t="s">
        <v>575</v>
      </c>
      <c r="F42" s="86">
        <v>62400</v>
      </c>
      <c r="G42" s="32">
        <v>298.48</v>
      </c>
      <c r="H42" s="32" t="s">
        <v>333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</row>
    <row r="43" spans="1:28" ht="12.75" customHeight="1">
      <c r="A43" s="85">
        <v>45251</v>
      </c>
      <c r="B43" s="32">
        <v>531512</v>
      </c>
      <c r="C43" s="31" t="s">
        <v>1140</v>
      </c>
      <c r="D43" s="31" t="s">
        <v>1141</v>
      </c>
      <c r="E43" s="31" t="s">
        <v>575</v>
      </c>
      <c r="F43" s="86">
        <v>75000</v>
      </c>
      <c r="G43" s="32">
        <v>7.12</v>
      </c>
      <c r="H43" s="32" t="s">
        <v>333</v>
      </c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</row>
    <row r="44" spans="1:28" ht="12.75" customHeight="1">
      <c r="A44" s="85">
        <v>45251</v>
      </c>
      <c r="B44" s="32">
        <v>538452</v>
      </c>
      <c r="C44" s="31" t="s">
        <v>1071</v>
      </c>
      <c r="D44" s="31" t="s">
        <v>1142</v>
      </c>
      <c r="E44" s="31" t="s">
        <v>575</v>
      </c>
      <c r="F44" s="86">
        <v>30000</v>
      </c>
      <c r="G44" s="32">
        <v>31.52</v>
      </c>
      <c r="H44" s="32" t="s">
        <v>333</v>
      </c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</row>
    <row r="45" spans="1:28" ht="12.75" customHeight="1">
      <c r="A45" s="85">
        <v>45251</v>
      </c>
      <c r="B45" s="32">
        <v>538452</v>
      </c>
      <c r="C45" s="31" t="s">
        <v>1071</v>
      </c>
      <c r="D45" s="31" t="s">
        <v>1143</v>
      </c>
      <c r="E45" s="31" t="s">
        <v>574</v>
      </c>
      <c r="F45" s="86">
        <v>32000</v>
      </c>
      <c r="G45" s="32">
        <v>31.52</v>
      </c>
      <c r="H45" s="32" t="s">
        <v>333</v>
      </c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</row>
    <row r="46" spans="1:28" ht="12.75" customHeight="1">
      <c r="A46" s="85">
        <v>45251</v>
      </c>
      <c r="B46" s="32">
        <v>538452</v>
      </c>
      <c r="C46" s="31" t="s">
        <v>1071</v>
      </c>
      <c r="D46" s="31" t="s">
        <v>1144</v>
      </c>
      <c r="E46" s="31" t="s">
        <v>575</v>
      </c>
      <c r="F46" s="86">
        <v>36300</v>
      </c>
      <c r="G46" s="32">
        <v>31.52</v>
      </c>
      <c r="H46" s="32" t="s">
        <v>333</v>
      </c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</row>
    <row r="47" spans="1:28" ht="12.75" customHeight="1">
      <c r="A47" s="85">
        <v>45251</v>
      </c>
      <c r="B47" s="32">
        <v>538452</v>
      </c>
      <c r="C47" s="31" t="s">
        <v>1071</v>
      </c>
      <c r="D47" s="31" t="s">
        <v>1145</v>
      </c>
      <c r="E47" s="31" t="s">
        <v>575</v>
      </c>
      <c r="F47" s="86">
        <v>27290</v>
      </c>
      <c r="G47" s="32">
        <v>31.52</v>
      </c>
      <c r="H47" s="32" t="s">
        <v>333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</row>
    <row r="48" spans="1:28" ht="12.75" customHeight="1">
      <c r="A48" s="85">
        <v>45251</v>
      </c>
      <c r="B48" s="32">
        <v>538452</v>
      </c>
      <c r="C48" s="31" t="s">
        <v>1071</v>
      </c>
      <c r="D48" s="31" t="s">
        <v>1146</v>
      </c>
      <c r="E48" s="31" t="s">
        <v>575</v>
      </c>
      <c r="F48" s="86">
        <v>35720</v>
      </c>
      <c r="G48" s="32">
        <v>31.29</v>
      </c>
      <c r="H48" s="32" t="s">
        <v>333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</row>
    <row r="49" spans="1:28" ht="12.75" customHeight="1">
      <c r="A49" s="85">
        <v>45251</v>
      </c>
      <c r="B49" s="32">
        <v>538452</v>
      </c>
      <c r="C49" s="31" t="s">
        <v>1071</v>
      </c>
      <c r="D49" s="31" t="s">
        <v>1147</v>
      </c>
      <c r="E49" s="31" t="s">
        <v>575</v>
      </c>
      <c r="F49" s="86">
        <v>65451</v>
      </c>
      <c r="G49" s="32">
        <v>31.49</v>
      </c>
      <c r="H49" s="32" t="s">
        <v>333</v>
      </c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</row>
    <row r="50" spans="1:28" ht="12.75" customHeight="1">
      <c r="A50" s="85">
        <v>45251</v>
      </c>
      <c r="B50" s="32">
        <v>541601</v>
      </c>
      <c r="C50" s="31" t="s">
        <v>1148</v>
      </c>
      <c r="D50" s="31" t="s">
        <v>1149</v>
      </c>
      <c r="E50" s="31" t="s">
        <v>574</v>
      </c>
      <c r="F50" s="86">
        <v>4250000</v>
      </c>
      <c r="G50" s="32">
        <v>10.86</v>
      </c>
      <c r="H50" s="32" t="s">
        <v>333</v>
      </c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</row>
    <row r="51" spans="1:28" ht="12.75" customHeight="1">
      <c r="A51" s="85">
        <v>45251</v>
      </c>
      <c r="B51" s="32">
        <v>541601</v>
      </c>
      <c r="C51" s="31" t="s">
        <v>1148</v>
      </c>
      <c r="D51" s="31" t="s">
        <v>1150</v>
      </c>
      <c r="E51" s="31" t="s">
        <v>574</v>
      </c>
      <c r="F51" s="86">
        <v>4215191</v>
      </c>
      <c r="G51" s="32">
        <v>10.46</v>
      </c>
      <c r="H51" s="32" t="s">
        <v>333</v>
      </c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</row>
    <row r="52" spans="1:28" ht="12.75" customHeight="1">
      <c r="A52" s="85">
        <v>45251</v>
      </c>
      <c r="B52" s="32">
        <v>543366</v>
      </c>
      <c r="C52" s="31" t="s">
        <v>1038</v>
      </c>
      <c r="D52" s="31" t="s">
        <v>1151</v>
      </c>
      <c r="E52" s="31" t="s">
        <v>574</v>
      </c>
      <c r="F52" s="86">
        <v>8400</v>
      </c>
      <c r="G52" s="32">
        <v>29.9</v>
      </c>
      <c r="H52" s="32" t="s">
        <v>333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</row>
    <row r="53" spans="1:28" ht="12.75" customHeight="1">
      <c r="A53" s="85">
        <v>45251</v>
      </c>
      <c r="B53" s="32">
        <v>543366</v>
      </c>
      <c r="C53" s="31" t="s">
        <v>1038</v>
      </c>
      <c r="D53" s="31" t="s">
        <v>1152</v>
      </c>
      <c r="E53" s="31" t="s">
        <v>575</v>
      </c>
      <c r="F53" s="86">
        <v>8400</v>
      </c>
      <c r="G53" s="32">
        <v>29.9</v>
      </c>
      <c r="H53" s="32" t="s">
        <v>333</v>
      </c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</row>
    <row r="54" spans="1:28" ht="12.75" customHeight="1">
      <c r="A54" s="85">
        <v>45251</v>
      </c>
      <c r="B54" s="32">
        <v>543366</v>
      </c>
      <c r="C54" s="31" t="s">
        <v>1038</v>
      </c>
      <c r="D54" s="31" t="s">
        <v>1153</v>
      </c>
      <c r="E54" s="31" t="s">
        <v>575</v>
      </c>
      <c r="F54" s="86">
        <v>6000</v>
      </c>
      <c r="G54" s="32">
        <v>29.9</v>
      </c>
      <c r="H54" s="32" t="s">
        <v>333</v>
      </c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</row>
    <row r="55" spans="1:28" ht="15" customHeight="1">
      <c r="A55" s="85">
        <v>45251</v>
      </c>
      <c r="B55" s="32">
        <v>543366</v>
      </c>
      <c r="C55" s="31" t="s">
        <v>1038</v>
      </c>
      <c r="D55" s="31" t="s">
        <v>1154</v>
      </c>
      <c r="E55" s="31" t="s">
        <v>575</v>
      </c>
      <c r="F55" s="86">
        <v>6000</v>
      </c>
      <c r="G55" s="32">
        <v>29.9</v>
      </c>
      <c r="H55" s="32" t="s">
        <v>333</v>
      </c>
    </row>
    <row r="56" spans="1:28" ht="15" customHeight="1">
      <c r="A56" s="85">
        <v>45251</v>
      </c>
      <c r="B56" s="32">
        <v>543366</v>
      </c>
      <c r="C56" s="31" t="s">
        <v>1038</v>
      </c>
      <c r="D56" s="31" t="s">
        <v>1155</v>
      </c>
      <c r="E56" s="31" t="s">
        <v>575</v>
      </c>
      <c r="F56" s="86">
        <v>4800</v>
      </c>
      <c r="G56" s="32">
        <v>29.9</v>
      </c>
      <c r="H56" s="32" t="s">
        <v>333</v>
      </c>
    </row>
    <row r="57" spans="1:28" ht="15" customHeight="1">
      <c r="A57" s="85">
        <v>45251</v>
      </c>
      <c r="B57" s="32">
        <v>542753</v>
      </c>
      <c r="C57" s="31" t="s">
        <v>1156</v>
      </c>
      <c r="D57" s="31" t="s">
        <v>1072</v>
      </c>
      <c r="E57" s="31" t="s">
        <v>574</v>
      </c>
      <c r="F57" s="86">
        <v>3366564</v>
      </c>
      <c r="G57" s="32">
        <v>3.49</v>
      </c>
      <c r="H57" s="32" t="s">
        <v>333</v>
      </c>
    </row>
    <row r="58" spans="1:28" ht="15" customHeight="1">
      <c r="A58" s="85">
        <v>45251</v>
      </c>
      <c r="B58" s="32">
        <v>542753</v>
      </c>
      <c r="C58" s="31" t="s">
        <v>1156</v>
      </c>
      <c r="D58" s="31" t="s">
        <v>1072</v>
      </c>
      <c r="E58" s="31" t="s">
        <v>575</v>
      </c>
      <c r="F58" s="86">
        <v>2776360</v>
      </c>
      <c r="G58" s="32">
        <v>3.49</v>
      </c>
      <c r="H58" s="32" t="s">
        <v>333</v>
      </c>
    </row>
    <row r="59" spans="1:28" ht="15" customHeight="1">
      <c r="A59" s="85">
        <v>45251</v>
      </c>
      <c r="B59" s="32">
        <v>538212</v>
      </c>
      <c r="C59" s="31" t="s">
        <v>1073</v>
      </c>
      <c r="D59" s="31" t="s">
        <v>1022</v>
      </c>
      <c r="E59" s="31" t="s">
        <v>575</v>
      </c>
      <c r="F59" s="86">
        <v>3498026</v>
      </c>
      <c r="G59" s="32">
        <v>0.63</v>
      </c>
      <c r="H59" s="32" t="s">
        <v>333</v>
      </c>
    </row>
    <row r="60" spans="1:28" ht="15" customHeight="1">
      <c r="A60" s="85">
        <v>45251</v>
      </c>
      <c r="B60" s="32">
        <v>543963</v>
      </c>
      <c r="C60" s="31" t="s">
        <v>1157</v>
      </c>
      <c r="D60" s="31" t="s">
        <v>1075</v>
      </c>
      <c r="E60" s="31" t="s">
        <v>575</v>
      </c>
      <c r="F60" s="86">
        <v>78000</v>
      </c>
      <c r="G60" s="32">
        <v>64.91</v>
      </c>
      <c r="H60" s="32" t="s">
        <v>333</v>
      </c>
    </row>
    <row r="61" spans="1:28" ht="15" customHeight="1">
      <c r="A61" s="85">
        <v>45251</v>
      </c>
      <c r="B61" s="32">
        <v>543963</v>
      </c>
      <c r="C61" s="31" t="s">
        <v>1157</v>
      </c>
      <c r="D61" s="31" t="s">
        <v>1075</v>
      </c>
      <c r="E61" s="31" t="s">
        <v>574</v>
      </c>
      <c r="F61" s="86">
        <v>90000</v>
      </c>
      <c r="G61" s="32">
        <v>64.92</v>
      </c>
      <c r="H61" s="32" t="s">
        <v>333</v>
      </c>
    </row>
    <row r="62" spans="1:28" ht="15" customHeight="1">
      <c r="A62" s="85">
        <v>45251</v>
      </c>
      <c r="B62" s="32">
        <v>513709</v>
      </c>
      <c r="C62" s="31" t="s">
        <v>1158</v>
      </c>
      <c r="D62" s="31" t="s">
        <v>1159</v>
      </c>
      <c r="E62" s="31" t="s">
        <v>574</v>
      </c>
      <c r="F62" s="86">
        <v>47230</v>
      </c>
      <c r="G62" s="32">
        <v>188.8</v>
      </c>
      <c r="H62" s="32" t="s">
        <v>333</v>
      </c>
    </row>
    <row r="63" spans="1:28" ht="15" customHeight="1">
      <c r="A63" s="85">
        <v>45251</v>
      </c>
      <c r="B63" s="32">
        <v>513063</v>
      </c>
      <c r="C63" s="31" t="s">
        <v>1160</v>
      </c>
      <c r="D63" s="31" t="s">
        <v>1161</v>
      </c>
      <c r="E63" s="31" t="s">
        <v>574</v>
      </c>
      <c r="F63" s="86">
        <v>62989</v>
      </c>
      <c r="G63" s="32">
        <v>22.38</v>
      </c>
      <c r="H63" s="32" t="s">
        <v>333</v>
      </c>
    </row>
    <row r="64" spans="1:28" ht="15" customHeight="1">
      <c r="A64" s="85">
        <v>45251</v>
      </c>
      <c r="B64" s="32">
        <v>532035</v>
      </c>
      <c r="C64" s="31" t="s">
        <v>1162</v>
      </c>
      <c r="D64" s="31" t="s">
        <v>1163</v>
      </c>
      <c r="E64" s="31" t="s">
        <v>574</v>
      </c>
      <c r="F64" s="86">
        <v>145682</v>
      </c>
      <c r="G64" s="32">
        <v>14.17</v>
      </c>
      <c r="H64" s="32" t="s">
        <v>333</v>
      </c>
    </row>
    <row r="65" spans="1:8" ht="15" customHeight="1">
      <c r="A65" s="85">
        <v>45251</v>
      </c>
      <c r="B65" s="32">
        <v>544011</v>
      </c>
      <c r="C65" s="31" t="s">
        <v>1164</v>
      </c>
      <c r="D65" s="31" t="s">
        <v>1165</v>
      </c>
      <c r="E65" s="31" t="s">
        <v>575</v>
      </c>
      <c r="F65" s="86">
        <v>30000</v>
      </c>
      <c r="G65" s="32">
        <v>66.569999999999993</v>
      </c>
      <c r="H65" s="32" t="s">
        <v>333</v>
      </c>
    </row>
    <row r="66" spans="1:8" ht="15" customHeight="1">
      <c r="A66" s="85">
        <v>45251</v>
      </c>
      <c r="B66" s="32" t="s">
        <v>1166</v>
      </c>
      <c r="C66" s="31" t="s">
        <v>1167</v>
      </c>
      <c r="D66" s="31" t="s">
        <v>1168</v>
      </c>
      <c r="E66" s="31" t="s">
        <v>574</v>
      </c>
      <c r="F66" s="86">
        <v>65691</v>
      </c>
      <c r="G66" s="32">
        <v>258.52</v>
      </c>
      <c r="H66" s="32" t="s">
        <v>863</v>
      </c>
    </row>
    <row r="67" spans="1:8" ht="15" customHeight="1">
      <c r="A67" s="85">
        <v>45251</v>
      </c>
      <c r="B67" s="32" t="s">
        <v>1169</v>
      </c>
      <c r="C67" s="31" t="s">
        <v>1170</v>
      </c>
      <c r="D67" s="31" t="s">
        <v>1171</v>
      </c>
      <c r="E67" s="31" t="s">
        <v>574</v>
      </c>
      <c r="F67" s="86">
        <v>59514</v>
      </c>
      <c r="G67" s="32">
        <v>135.49</v>
      </c>
      <c r="H67" s="32" t="s">
        <v>863</v>
      </c>
    </row>
    <row r="68" spans="1:8" ht="15" customHeight="1">
      <c r="A68" s="85">
        <v>45251</v>
      </c>
      <c r="B68" s="32" t="s">
        <v>1172</v>
      </c>
      <c r="C68" s="31" t="s">
        <v>1173</v>
      </c>
      <c r="D68" s="31" t="s">
        <v>1174</v>
      </c>
      <c r="E68" s="31" t="s">
        <v>574</v>
      </c>
      <c r="F68" s="86">
        <v>134400</v>
      </c>
      <c r="G68" s="32">
        <v>302.32</v>
      </c>
      <c r="H68" s="32" t="s">
        <v>863</v>
      </c>
    </row>
    <row r="69" spans="1:8" ht="15" customHeight="1">
      <c r="A69" s="85">
        <v>45251</v>
      </c>
      <c r="B69" s="32" t="s">
        <v>332</v>
      </c>
      <c r="C69" s="31" t="s">
        <v>1175</v>
      </c>
      <c r="D69" s="31" t="s">
        <v>576</v>
      </c>
      <c r="E69" s="31" t="s">
        <v>574</v>
      </c>
      <c r="F69" s="86">
        <v>233207</v>
      </c>
      <c r="G69" s="32">
        <v>2417.46</v>
      </c>
      <c r="H69" s="32" t="s">
        <v>863</v>
      </c>
    </row>
    <row r="70" spans="1:8" ht="15" customHeight="1">
      <c r="A70" s="85">
        <v>45251</v>
      </c>
      <c r="B70" s="32" t="s">
        <v>1176</v>
      </c>
      <c r="C70" s="31" t="s">
        <v>1177</v>
      </c>
      <c r="D70" s="31" t="s">
        <v>1040</v>
      </c>
      <c r="E70" s="31" t="s">
        <v>574</v>
      </c>
      <c r="F70" s="86">
        <v>403823</v>
      </c>
      <c r="G70" s="32">
        <v>93.52</v>
      </c>
      <c r="H70" s="32" t="s">
        <v>863</v>
      </c>
    </row>
    <row r="71" spans="1:8" ht="15" customHeight="1">
      <c r="A71" s="85">
        <v>45251</v>
      </c>
      <c r="B71" s="32" t="s">
        <v>1176</v>
      </c>
      <c r="C71" s="31" t="s">
        <v>1177</v>
      </c>
      <c r="D71" s="31" t="s">
        <v>576</v>
      </c>
      <c r="E71" s="31" t="s">
        <v>574</v>
      </c>
      <c r="F71" s="86">
        <v>969890</v>
      </c>
      <c r="G71" s="32">
        <v>90.92</v>
      </c>
      <c r="H71" s="32" t="s">
        <v>863</v>
      </c>
    </row>
    <row r="72" spans="1:8" ht="15" customHeight="1">
      <c r="A72" s="85">
        <v>45251</v>
      </c>
      <c r="B72" s="32" t="s">
        <v>1176</v>
      </c>
      <c r="C72" s="31" t="s">
        <v>1177</v>
      </c>
      <c r="D72" s="31" t="s">
        <v>991</v>
      </c>
      <c r="E72" s="31" t="s">
        <v>574</v>
      </c>
      <c r="F72" s="86">
        <v>431393</v>
      </c>
      <c r="G72" s="32">
        <v>92.64</v>
      </c>
      <c r="H72" s="32" t="s">
        <v>863</v>
      </c>
    </row>
    <row r="73" spans="1:8" ht="15" customHeight="1">
      <c r="A73" s="85">
        <v>45251</v>
      </c>
      <c r="B73" s="32" t="s">
        <v>1078</v>
      </c>
      <c r="C73" s="31" t="s">
        <v>1079</v>
      </c>
      <c r="D73" s="31" t="s">
        <v>1178</v>
      </c>
      <c r="E73" s="31" t="s">
        <v>574</v>
      </c>
      <c r="F73" s="86">
        <v>190000</v>
      </c>
      <c r="G73" s="32">
        <v>162.34</v>
      </c>
      <c r="H73" s="32" t="s">
        <v>863</v>
      </c>
    </row>
    <row r="74" spans="1:8" ht="15" customHeight="1">
      <c r="A74" s="85">
        <v>45251</v>
      </c>
      <c r="B74" s="32" t="s">
        <v>1179</v>
      </c>
      <c r="C74" s="31" t="s">
        <v>1180</v>
      </c>
      <c r="D74" s="31" t="s">
        <v>576</v>
      </c>
      <c r="E74" s="31" t="s">
        <v>574</v>
      </c>
      <c r="F74" s="86">
        <v>372034</v>
      </c>
      <c r="G74" s="32">
        <v>268.99</v>
      </c>
      <c r="H74" s="32" t="s">
        <v>863</v>
      </c>
    </row>
    <row r="75" spans="1:8" ht="15" customHeight="1">
      <c r="A75" s="85">
        <v>45251</v>
      </c>
      <c r="B75" s="32" t="s">
        <v>1181</v>
      </c>
      <c r="C75" s="31" t="s">
        <v>1182</v>
      </c>
      <c r="D75" s="31" t="s">
        <v>1183</v>
      </c>
      <c r="E75" s="31" t="s">
        <v>574</v>
      </c>
      <c r="F75" s="86">
        <v>1285000</v>
      </c>
      <c r="G75" s="32">
        <v>301.5</v>
      </c>
      <c r="H75" s="32" t="s">
        <v>863</v>
      </c>
    </row>
    <row r="76" spans="1:8" ht="15" customHeight="1">
      <c r="A76" s="85">
        <v>45251</v>
      </c>
      <c r="B76" s="32" t="s">
        <v>1184</v>
      </c>
      <c r="C76" s="31" t="s">
        <v>1185</v>
      </c>
      <c r="D76" s="31" t="s">
        <v>576</v>
      </c>
      <c r="E76" s="31" t="s">
        <v>574</v>
      </c>
      <c r="F76" s="86">
        <v>1195015</v>
      </c>
      <c r="G76" s="32">
        <v>351.53</v>
      </c>
      <c r="H76" s="32" t="s">
        <v>863</v>
      </c>
    </row>
    <row r="77" spans="1:8" ht="15" customHeight="1">
      <c r="A77" s="85">
        <v>45251</v>
      </c>
      <c r="B77" s="32" t="s">
        <v>1067</v>
      </c>
      <c r="C77" s="31" t="s">
        <v>1080</v>
      </c>
      <c r="D77" s="31" t="s">
        <v>576</v>
      </c>
      <c r="E77" s="31" t="s">
        <v>574</v>
      </c>
      <c r="F77" s="86">
        <v>141105</v>
      </c>
      <c r="G77" s="32">
        <v>1008.97</v>
      </c>
      <c r="H77" s="32" t="s">
        <v>863</v>
      </c>
    </row>
    <row r="78" spans="1:8" ht="15" customHeight="1">
      <c r="A78" s="85">
        <v>45251</v>
      </c>
      <c r="B78" s="32" t="s">
        <v>1186</v>
      </c>
      <c r="C78" s="31" t="s">
        <v>1187</v>
      </c>
      <c r="D78" s="31" t="s">
        <v>1188</v>
      </c>
      <c r="E78" s="31" t="s">
        <v>574</v>
      </c>
      <c r="F78" s="86">
        <v>35200</v>
      </c>
      <c r="G78" s="32">
        <v>306.20999999999998</v>
      </c>
      <c r="H78" s="32" t="s">
        <v>863</v>
      </c>
    </row>
    <row r="79" spans="1:8" ht="15" customHeight="1">
      <c r="A79" s="85">
        <v>45251</v>
      </c>
      <c r="B79" s="32" t="s">
        <v>1189</v>
      </c>
      <c r="C79" s="31" t="s">
        <v>1190</v>
      </c>
      <c r="D79" s="31" t="s">
        <v>576</v>
      </c>
      <c r="E79" s="31" t="s">
        <v>574</v>
      </c>
      <c r="F79" s="86">
        <v>270744</v>
      </c>
      <c r="G79" s="32">
        <v>355.65</v>
      </c>
      <c r="H79" s="32" t="s">
        <v>863</v>
      </c>
    </row>
    <row r="80" spans="1:8" ht="15" customHeight="1">
      <c r="A80" s="85">
        <v>45251</v>
      </c>
      <c r="B80" s="32" t="s">
        <v>1191</v>
      </c>
      <c r="C80" s="31" t="s">
        <v>1192</v>
      </c>
      <c r="D80" s="31" t="s">
        <v>1193</v>
      </c>
      <c r="E80" s="31" t="s">
        <v>574</v>
      </c>
      <c r="F80" s="86">
        <v>1764743</v>
      </c>
      <c r="G80" s="32">
        <v>7.53</v>
      </c>
      <c r="H80" s="32" t="s">
        <v>863</v>
      </c>
    </row>
    <row r="81" spans="1:8" ht="15" customHeight="1">
      <c r="A81" s="85">
        <v>45251</v>
      </c>
      <c r="B81" s="32" t="s">
        <v>709</v>
      </c>
      <c r="C81" s="31" t="s">
        <v>1194</v>
      </c>
      <c r="D81" s="31" t="s">
        <v>1195</v>
      </c>
      <c r="E81" s="31" t="s">
        <v>574</v>
      </c>
      <c r="F81" s="86">
        <v>75489</v>
      </c>
      <c r="G81" s="32">
        <v>2012.79</v>
      </c>
      <c r="H81" s="32" t="s">
        <v>863</v>
      </c>
    </row>
    <row r="82" spans="1:8" ht="15" customHeight="1">
      <c r="A82" s="85">
        <v>45251</v>
      </c>
      <c r="B82" s="32" t="s">
        <v>1196</v>
      </c>
      <c r="C82" s="31" t="s">
        <v>1197</v>
      </c>
      <c r="D82" s="31" t="s">
        <v>1094</v>
      </c>
      <c r="E82" s="31" t="s">
        <v>574</v>
      </c>
      <c r="F82" s="86">
        <v>53000</v>
      </c>
      <c r="G82" s="32">
        <v>63.5</v>
      </c>
      <c r="H82" s="32" t="s">
        <v>863</v>
      </c>
    </row>
    <row r="83" spans="1:8" ht="15" customHeight="1">
      <c r="A83" s="85">
        <v>45251</v>
      </c>
      <c r="B83" s="32" t="s">
        <v>1081</v>
      </c>
      <c r="C83" s="31" t="s">
        <v>1082</v>
      </c>
      <c r="D83" s="31" t="s">
        <v>1198</v>
      </c>
      <c r="E83" s="31" t="s">
        <v>574</v>
      </c>
      <c r="F83" s="86">
        <v>270383</v>
      </c>
      <c r="G83" s="32">
        <v>13.38</v>
      </c>
      <c r="H83" s="32" t="s">
        <v>863</v>
      </c>
    </row>
    <row r="84" spans="1:8" ht="15" customHeight="1">
      <c r="A84" s="85">
        <v>45251</v>
      </c>
      <c r="B84" s="32" t="s">
        <v>1081</v>
      </c>
      <c r="C84" s="31" t="s">
        <v>1082</v>
      </c>
      <c r="D84" s="31" t="s">
        <v>991</v>
      </c>
      <c r="E84" s="31" t="s">
        <v>574</v>
      </c>
      <c r="F84" s="86">
        <v>277165</v>
      </c>
      <c r="G84" s="32">
        <v>13.5</v>
      </c>
      <c r="H84" s="32" t="s">
        <v>863</v>
      </c>
    </row>
    <row r="85" spans="1:8" ht="15" customHeight="1">
      <c r="A85" s="85">
        <v>45251</v>
      </c>
      <c r="B85" s="32" t="s">
        <v>1081</v>
      </c>
      <c r="C85" s="31" t="s">
        <v>1082</v>
      </c>
      <c r="D85" s="31" t="s">
        <v>1199</v>
      </c>
      <c r="E85" s="31" t="s">
        <v>574</v>
      </c>
      <c r="F85" s="86">
        <v>165574</v>
      </c>
      <c r="G85" s="32">
        <v>13.83</v>
      </c>
      <c r="H85" s="32" t="s">
        <v>863</v>
      </c>
    </row>
    <row r="86" spans="1:8" ht="15" customHeight="1">
      <c r="A86" s="85">
        <v>45251</v>
      </c>
      <c r="B86" s="32" t="s">
        <v>447</v>
      </c>
      <c r="C86" s="31" t="s">
        <v>1200</v>
      </c>
      <c r="D86" s="31" t="s">
        <v>576</v>
      </c>
      <c r="E86" s="31" t="s">
        <v>574</v>
      </c>
      <c r="F86" s="86">
        <v>1467047</v>
      </c>
      <c r="G86" s="32">
        <v>475.76</v>
      </c>
      <c r="H86" s="32" t="s">
        <v>863</v>
      </c>
    </row>
    <row r="87" spans="1:8" ht="15" customHeight="1">
      <c r="A87" s="85">
        <v>45251</v>
      </c>
      <c r="B87" s="32" t="s">
        <v>988</v>
      </c>
      <c r="C87" s="31" t="s">
        <v>989</v>
      </c>
      <c r="D87" s="31" t="s">
        <v>990</v>
      </c>
      <c r="E87" s="31" t="s">
        <v>574</v>
      </c>
      <c r="F87" s="86">
        <v>194667</v>
      </c>
      <c r="G87" s="32">
        <v>16.52</v>
      </c>
      <c r="H87" s="32" t="s">
        <v>863</v>
      </c>
    </row>
    <row r="88" spans="1:8" ht="15" customHeight="1">
      <c r="A88" s="85">
        <v>45251</v>
      </c>
      <c r="B88" s="32" t="s">
        <v>988</v>
      </c>
      <c r="C88" s="31" t="s">
        <v>989</v>
      </c>
      <c r="D88" s="31" t="s">
        <v>1085</v>
      </c>
      <c r="E88" s="31" t="s">
        <v>574</v>
      </c>
      <c r="F88" s="86">
        <v>146599</v>
      </c>
      <c r="G88" s="32">
        <v>16.32</v>
      </c>
      <c r="H88" s="32" t="s">
        <v>863</v>
      </c>
    </row>
    <row r="89" spans="1:8" ht="15" customHeight="1">
      <c r="A89" s="85">
        <v>45251</v>
      </c>
      <c r="B89" s="32" t="s">
        <v>988</v>
      </c>
      <c r="C89" s="31" t="s">
        <v>989</v>
      </c>
      <c r="D89" s="31" t="s">
        <v>991</v>
      </c>
      <c r="E89" s="31" t="s">
        <v>574</v>
      </c>
      <c r="F89" s="86">
        <v>261208</v>
      </c>
      <c r="G89" s="32">
        <v>16.489999999999998</v>
      </c>
      <c r="H89" s="32" t="s">
        <v>863</v>
      </c>
    </row>
    <row r="90" spans="1:8" ht="15" customHeight="1">
      <c r="A90" s="85">
        <v>45251</v>
      </c>
      <c r="B90" s="32" t="s">
        <v>988</v>
      </c>
      <c r="C90" s="31" t="s">
        <v>989</v>
      </c>
      <c r="D90" s="31" t="s">
        <v>576</v>
      </c>
      <c r="E90" s="31" t="s">
        <v>574</v>
      </c>
      <c r="F90" s="86">
        <v>150346</v>
      </c>
      <c r="G90" s="32">
        <v>16.5</v>
      </c>
      <c r="H90" s="32" t="s">
        <v>863</v>
      </c>
    </row>
    <row r="91" spans="1:8" ht="15" customHeight="1">
      <c r="A91" s="85">
        <v>45251</v>
      </c>
      <c r="B91" s="32" t="s">
        <v>1201</v>
      </c>
      <c r="C91" s="31" t="s">
        <v>1202</v>
      </c>
      <c r="D91" s="31" t="s">
        <v>576</v>
      </c>
      <c r="E91" s="31" t="s">
        <v>574</v>
      </c>
      <c r="F91" s="86">
        <v>193913</v>
      </c>
      <c r="G91" s="32">
        <v>669.47</v>
      </c>
      <c r="H91" s="32" t="s">
        <v>863</v>
      </c>
    </row>
    <row r="92" spans="1:8" ht="15" customHeight="1">
      <c r="A92" s="85">
        <v>45251</v>
      </c>
      <c r="B92" s="32" t="s">
        <v>1203</v>
      </c>
      <c r="C92" s="31" t="s">
        <v>1204</v>
      </c>
      <c r="D92" s="31" t="s">
        <v>1149</v>
      </c>
      <c r="E92" s="31" t="s">
        <v>574</v>
      </c>
      <c r="F92" s="86">
        <v>200000</v>
      </c>
      <c r="G92" s="32">
        <v>45.1</v>
      </c>
      <c r="H92" s="32" t="s">
        <v>863</v>
      </c>
    </row>
    <row r="93" spans="1:8" ht="15" customHeight="1">
      <c r="A93" s="85">
        <v>45251</v>
      </c>
      <c r="B93" s="32" t="s">
        <v>1205</v>
      </c>
      <c r="C93" s="31" t="s">
        <v>1206</v>
      </c>
      <c r="D93" s="31" t="s">
        <v>1207</v>
      </c>
      <c r="E93" s="31" t="s">
        <v>574</v>
      </c>
      <c r="F93" s="86">
        <v>658866</v>
      </c>
      <c r="G93" s="32">
        <v>83.04</v>
      </c>
      <c r="H93" s="32" t="s">
        <v>863</v>
      </c>
    </row>
    <row r="94" spans="1:8" ht="15" customHeight="1">
      <c r="A94" s="85">
        <v>45251</v>
      </c>
      <c r="B94" s="32" t="s">
        <v>1086</v>
      </c>
      <c r="C94" s="31" t="s">
        <v>1087</v>
      </c>
      <c r="D94" s="31" t="s">
        <v>992</v>
      </c>
      <c r="E94" s="31" t="s">
        <v>574</v>
      </c>
      <c r="F94" s="86">
        <v>805647</v>
      </c>
      <c r="G94" s="32">
        <v>29.57</v>
      </c>
      <c r="H94" s="32" t="s">
        <v>863</v>
      </c>
    </row>
    <row r="95" spans="1:8" ht="15" customHeight="1">
      <c r="A95" s="85">
        <v>45251</v>
      </c>
      <c r="B95" s="32" t="s">
        <v>1208</v>
      </c>
      <c r="C95" s="31" t="s">
        <v>1209</v>
      </c>
      <c r="D95" s="31" t="s">
        <v>1084</v>
      </c>
      <c r="E95" s="31" t="s">
        <v>574</v>
      </c>
      <c r="F95" s="86">
        <v>100000</v>
      </c>
      <c r="G95" s="32">
        <v>33.74</v>
      </c>
      <c r="H95" s="32" t="s">
        <v>863</v>
      </c>
    </row>
    <row r="96" spans="1:8" ht="15" customHeight="1">
      <c r="A96" s="85">
        <v>45251</v>
      </c>
      <c r="B96" s="32" t="s">
        <v>1088</v>
      </c>
      <c r="C96" s="31" t="s">
        <v>705</v>
      </c>
      <c r="D96" s="31" t="s">
        <v>576</v>
      </c>
      <c r="E96" s="31" t="s">
        <v>574</v>
      </c>
      <c r="F96" s="86">
        <v>956321</v>
      </c>
      <c r="G96" s="32">
        <v>125.22</v>
      </c>
      <c r="H96" s="32" t="s">
        <v>863</v>
      </c>
    </row>
    <row r="97" spans="1:8" ht="15" customHeight="1">
      <c r="A97" s="85">
        <v>45251</v>
      </c>
      <c r="B97" s="32" t="s">
        <v>1210</v>
      </c>
      <c r="C97" s="31" t="s">
        <v>1211</v>
      </c>
      <c r="D97" s="31" t="s">
        <v>1041</v>
      </c>
      <c r="E97" s="31" t="s">
        <v>574</v>
      </c>
      <c r="F97" s="86">
        <v>243364</v>
      </c>
      <c r="G97" s="32">
        <v>115.8</v>
      </c>
      <c r="H97" s="32" t="s">
        <v>863</v>
      </c>
    </row>
    <row r="98" spans="1:8" ht="15" customHeight="1">
      <c r="A98" s="85">
        <v>45251</v>
      </c>
      <c r="B98" s="32" t="s">
        <v>493</v>
      </c>
      <c r="C98" s="31" t="s">
        <v>1212</v>
      </c>
      <c r="D98" s="31" t="s">
        <v>1213</v>
      </c>
      <c r="E98" s="31" t="s">
        <v>574</v>
      </c>
      <c r="F98" s="86">
        <v>1596874</v>
      </c>
      <c r="G98" s="32">
        <v>231.47</v>
      </c>
      <c r="H98" s="32" t="s">
        <v>863</v>
      </c>
    </row>
    <row r="99" spans="1:8" ht="15" customHeight="1">
      <c r="A99" s="85">
        <v>45251</v>
      </c>
      <c r="B99" s="32" t="s">
        <v>493</v>
      </c>
      <c r="C99" s="31" t="s">
        <v>1212</v>
      </c>
      <c r="D99" s="31" t="s">
        <v>576</v>
      </c>
      <c r="E99" s="31" t="s">
        <v>574</v>
      </c>
      <c r="F99" s="86">
        <v>2051048</v>
      </c>
      <c r="G99" s="32">
        <v>230.1</v>
      </c>
      <c r="H99" s="32" t="s">
        <v>863</v>
      </c>
    </row>
    <row r="100" spans="1:8" ht="15" customHeight="1">
      <c r="A100" s="85">
        <v>45251</v>
      </c>
      <c r="B100" s="32" t="s">
        <v>1214</v>
      </c>
      <c r="C100" s="31" t="s">
        <v>1215</v>
      </c>
      <c r="D100" s="31" t="s">
        <v>576</v>
      </c>
      <c r="E100" s="31" t="s">
        <v>574</v>
      </c>
      <c r="F100" s="86">
        <v>838123</v>
      </c>
      <c r="G100" s="32">
        <v>94.97</v>
      </c>
      <c r="H100" s="32" t="s">
        <v>863</v>
      </c>
    </row>
    <row r="101" spans="1:8" ht="15" customHeight="1">
      <c r="A101" s="85">
        <v>45251</v>
      </c>
      <c r="B101" s="32" t="s">
        <v>1216</v>
      </c>
      <c r="C101" s="31" t="s">
        <v>1217</v>
      </c>
      <c r="D101" s="31" t="s">
        <v>992</v>
      </c>
      <c r="E101" s="31" t="s">
        <v>574</v>
      </c>
      <c r="F101" s="86">
        <v>19334299</v>
      </c>
      <c r="G101" s="32">
        <v>21.61</v>
      </c>
      <c r="H101" s="32" t="s">
        <v>863</v>
      </c>
    </row>
    <row r="102" spans="1:8" ht="15" customHeight="1">
      <c r="A102" s="85">
        <v>45251</v>
      </c>
      <c r="B102" s="32" t="s">
        <v>1218</v>
      </c>
      <c r="C102" s="31" t="s">
        <v>1219</v>
      </c>
      <c r="D102" s="31" t="s">
        <v>1220</v>
      </c>
      <c r="E102" s="31" t="s">
        <v>574</v>
      </c>
      <c r="F102" s="86">
        <v>250000</v>
      </c>
      <c r="G102" s="32">
        <v>21.2</v>
      </c>
      <c r="H102" s="32" t="s">
        <v>863</v>
      </c>
    </row>
    <row r="103" spans="1:8" ht="15" customHeight="1">
      <c r="A103" s="85">
        <v>45251</v>
      </c>
      <c r="B103" s="32" t="s">
        <v>1039</v>
      </c>
      <c r="C103" s="31" t="s">
        <v>1042</v>
      </c>
      <c r="D103" s="31" t="s">
        <v>1221</v>
      </c>
      <c r="E103" s="31" t="s">
        <v>574</v>
      </c>
      <c r="F103" s="86">
        <v>18000</v>
      </c>
      <c r="G103" s="32">
        <v>284.99</v>
      </c>
      <c r="H103" s="32" t="s">
        <v>863</v>
      </c>
    </row>
    <row r="104" spans="1:8" ht="15" customHeight="1">
      <c r="A104" s="85">
        <v>45251</v>
      </c>
      <c r="B104" s="32" t="s">
        <v>1222</v>
      </c>
      <c r="C104" s="31" t="s">
        <v>1223</v>
      </c>
      <c r="D104" s="31" t="s">
        <v>1224</v>
      </c>
      <c r="E104" s="31" t="s">
        <v>574</v>
      </c>
      <c r="F104" s="86">
        <v>940000</v>
      </c>
      <c r="G104" s="32">
        <v>726.4</v>
      </c>
      <c r="H104" s="32" t="s">
        <v>863</v>
      </c>
    </row>
    <row r="105" spans="1:8" ht="15" customHeight="1">
      <c r="A105" s="85">
        <v>45251</v>
      </c>
      <c r="B105" s="32" t="s">
        <v>1225</v>
      </c>
      <c r="C105" s="31" t="s">
        <v>1226</v>
      </c>
      <c r="D105" s="31" t="s">
        <v>576</v>
      </c>
      <c r="E105" s="31" t="s">
        <v>574</v>
      </c>
      <c r="F105" s="86">
        <v>345302</v>
      </c>
      <c r="G105" s="32">
        <v>317.83</v>
      </c>
      <c r="H105" s="32" t="s">
        <v>863</v>
      </c>
    </row>
    <row r="106" spans="1:8" ht="15" customHeight="1">
      <c r="A106" s="85">
        <v>45251</v>
      </c>
      <c r="B106" s="32" t="s">
        <v>533</v>
      </c>
      <c r="C106" s="31" t="s">
        <v>1091</v>
      </c>
      <c r="D106" s="31" t="s">
        <v>576</v>
      </c>
      <c r="E106" s="31" t="s">
        <v>574</v>
      </c>
      <c r="F106" s="86">
        <v>355840</v>
      </c>
      <c r="G106" s="32">
        <v>4494.8900000000003</v>
      </c>
      <c r="H106" s="32" t="s">
        <v>863</v>
      </c>
    </row>
    <row r="107" spans="1:8" ht="15" customHeight="1">
      <c r="A107" s="85">
        <v>45251</v>
      </c>
      <c r="B107" s="32" t="s">
        <v>1227</v>
      </c>
      <c r="C107" s="31" t="s">
        <v>1228</v>
      </c>
      <c r="D107" s="31" t="s">
        <v>576</v>
      </c>
      <c r="E107" s="31" t="s">
        <v>574</v>
      </c>
      <c r="F107" s="86">
        <v>1147974</v>
      </c>
      <c r="G107" s="32">
        <v>1012.53</v>
      </c>
      <c r="H107" s="32" t="s">
        <v>863</v>
      </c>
    </row>
    <row r="108" spans="1:8" ht="15" customHeight="1">
      <c r="A108" s="85">
        <v>45251</v>
      </c>
      <c r="B108" s="32" t="s">
        <v>1074</v>
      </c>
      <c r="C108" s="31" t="s">
        <v>1092</v>
      </c>
      <c r="D108" s="31" t="s">
        <v>1094</v>
      </c>
      <c r="E108" s="31" t="s">
        <v>574</v>
      </c>
      <c r="F108" s="86">
        <v>109129</v>
      </c>
      <c r="G108" s="32">
        <v>126.76</v>
      </c>
      <c r="H108" s="32" t="s">
        <v>863</v>
      </c>
    </row>
    <row r="109" spans="1:8" ht="15" customHeight="1">
      <c r="A109" s="85">
        <v>45251</v>
      </c>
      <c r="B109" s="32" t="s">
        <v>1074</v>
      </c>
      <c r="C109" s="31" t="s">
        <v>1092</v>
      </c>
      <c r="D109" s="31" t="s">
        <v>1040</v>
      </c>
      <c r="E109" s="31" t="s">
        <v>574</v>
      </c>
      <c r="F109" s="86">
        <v>6507</v>
      </c>
      <c r="G109" s="32">
        <v>126.38</v>
      </c>
      <c r="H109" s="32" t="s">
        <v>863</v>
      </c>
    </row>
    <row r="110" spans="1:8" ht="15" customHeight="1">
      <c r="A110" s="85">
        <v>45251</v>
      </c>
      <c r="B110" s="32" t="s">
        <v>1229</v>
      </c>
      <c r="C110" s="31" t="s">
        <v>1230</v>
      </c>
      <c r="D110" s="31" t="s">
        <v>576</v>
      </c>
      <c r="E110" s="31" t="s">
        <v>574</v>
      </c>
      <c r="F110" s="86">
        <v>620950</v>
      </c>
      <c r="G110" s="32">
        <v>90.11</v>
      </c>
      <c r="H110" s="32" t="s">
        <v>863</v>
      </c>
    </row>
    <row r="111" spans="1:8" ht="15" customHeight="1">
      <c r="A111" s="85">
        <v>45251</v>
      </c>
      <c r="B111" s="32" t="s">
        <v>1043</v>
      </c>
      <c r="C111" s="31" t="s">
        <v>1044</v>
      </c>
      <c r="D111" s="31" t="s">
        <v>992</v>
      </c>
      <c r="E111" s="31" t="s">
        <v>574</v>
      </c>
      <c r="F111" s="86">
        <v>2492716</v>
      </c>
      <c r="G111" s="32">
        <v>12.16</v>
      </c>
      <c r="H111" s="32" t="s">
        <v>863</v>
      </c>
    </row>
    <row r="112" spans="1:8" ht="15" customHeight="1">
      <c r="A112" s="85">
        <v>45251</v>
      </c>
      <c r="B112" s="32" t="s">
        <v>1231</v>
      </c>
      <c r="C112" s="31" t="s">
        <v>1232</v>
      </c>
      <c r="D112" s="31" t="s">
        <v>1233</v>
      </c>
      <c r="E112" s="31" t="s">
        <v>574</v>
      </c>
      <c r="F112" s="86">
        <v>30000</v>
      </c>
      <c r="G112" s="32">
        <v>169.69</v>
      </c>
      <c r="H112" s="32" t="s">
        <v>863</v>
      </c>
    </row>
    <row r="113" spans="1:8" ht="15" customHeight="1">
      <c r="A113" s="85">
        <v>45251</v>
      </c>
      <c r="B113" s="32" t="s">
        <v>1076</v>
      </c>
      <c r="C113" s="31" t="s">
        <v>1095</v>
      </c>
      <c r="D113" s="31" t="s">
        <v>1077</v>
      </c>
      <c r="E113" s="31" t="s">
        <v>574</v>
      </c>
      <c r="F113" s="86">
        <v>3282281</v>
      </c>
      <c r="G113" s="32">
        <v>5.43</v>
      </c>
      <c r="H113" s="32" t="s">
        <v>863</v>
      </c>
    </row>
    <row r="114" spans="1:8" ht="15" customHeight="1">
      <c r="A114" s="85">
        <v>45251</v>
      </c>
      <c r="B114" s="32" t="s">
        <v>1234</v>
      </c>
      <c r="C114" s="31" t="s">
        <v>1235</v>
      </c>
      <c r="D114" s="31" t="s">
        <v>1236</v>
      </c>
      <c r="E114" s="31" t="s">
        <v>574</v>
      </c>
      <c r="F114" s="86">
        <v>164000</v>
      </c>
      <c r="G114" s="32">
        <v>222.65</v>
      </c>
      <c r="H114" s="32" t="s">
        <v>863</v>
      </c>
    </row>
    <row r="115" spans="1:8" ht="15" customHeight="1">
      <c r="A115" s="85">
        <v>45251</v>
      </c>
      <c r="B115" s="32" t="s">
        <v>1234</v>
      </c>
      <c r="C115" s="31" t="s">
        <v>1235</v>
      </c>
      <c r="D115" s="31" t="s">
        <v>993</v>
      </c>
      <c r="E115" s="31" t="s">
        <v>574</v>
      </c>
      <c r="F115" s="86">
        <v>32000</v>
      </c>
      <c r="G115" s="32">
        <v>219.89</v>
      </c>
      <c r="H115" s="32" t="s">
        <v>863</v>
      </c>
    </row>
    <row r="116" spans="1:8" ht="15" customHeight="1">
      <c r="A116" s="85">
        <v>45251</v>
      </c>
      <c r="B116" s="32" t="s">
        <v>1166</v>
      </c>
      <c r="C116" s="31" t="s">
        <v>1167</v>
      </c>
      <c r="D116" s="31" t="s">
        <v>1168</v>
      </c>
      <c r="E116" s="31" t="s">
        <v>575</v>
      </c>
      <c r="F116" s="86">
        <v>15691</v>
      </c>
      <c r="G116" s="32">
        <v>255.41</v>
      </c>
      <c r="H116" s="32" t="s">
        <v>863</v>
      </c>
    </row>
    <row r="117" spans="1:8" ht="15" customHeight="1">
      <c r="A117" s="85">
        <v>45251</v>
      </c>
      <c r="B117" s="32" t="s">
        <v>1169</v>
      </c>
      <c r="C117" s="31" t="s">
        <v>1170</v>
      </c>
      <c r="D117" s="31" t="s">
        <v>1171</v>
      </c>
      <c r="E117" s="31" t="s">
        <v>575</v>
      </c>
      <c r="F117" s="86">
        <v>28514</v>
      </c>
      <c r="G117" s="32">
        <v>135.27000000000001</v>
      </c>
      <c r="H117" s="32" t="s">
        <v>863</v>
      </c>
    </row>
    <row r="118" spans="1:8" ht="15" customHeight="1">
      <c r="A118" s="85">
        <v>45251</v>
      </c>
      <c r="B118" s="32" t="s">
        <v>1172</v>
      </c>
      <c r="C118" s="31" t="s">
        <v>1173</v>
      </c>
      <c r="D118" s="31" t="s">
        <v>1174</v>
      </c>
      <c r="E118" s="31" t="s">
        <v>575</v>
      </c>
      <c r="F118" s="86">
        <v>134400</v>
      </c>
      <c r="G118" s="32">
        <v>302.86</v>
      </c>
      <c r="H118" s="32" t="s">
        <v>863</v>
      </c>
    </row>
    <row r="119" spans="1:8" ht="15" customHeight="1">
      <c r="A119" s="85">
        <v>45251</v>
      </c>
      <c r="B119" s="32" t="s">
        <v>332</v>
      </c>
      <c r="C119" s="31" t="s">
        <v>1175</v>
      </c>
      <c r="D119" s="31" t="s">
        <v>576</v>
      </c>
      <c r="E119" s="31" t="s">
        <v>575</v>
      </c>
      <c r="F119" s="86">
        <v>233207</v>
      </c>
      <c r="G119" s="32">
        <v>2419.96</v>
      </c>
      <c r="H119" s="32" t="s">
        <v>863</v>
      </c>
    </row>
    <row r="120" spans="1:8" ht="15" customHeight="1">
      <c r="A120" s="85">
        <v>45251</v>
      </c>
      <c r="B120" s="32" t="s">
        <v>1176</v>
      </c>
      <c r="C120" s="31" t="s">
        <v>1177</v>
      </c>
      <c r="D120" s="31" t="s">
        <v>576</v>
      </c>
      <c r="E120" s="31" t="s">
        <v>575</v>
      </c>
      <c r="F120" s="86">
        <v>969890</v>
      </c>
      <c r="G120" s="32">
        <v>90.89</v>
      </c>
      <c r="H120" s="32" t="s">
        <v>863</v>
      </c>
    </row>
    <row r="121" spans="1:8" ht="15" customHeight="1">
      <c r="A121" s="85">
        <v>45251</v>
      </c>
      <c r="B121" s="32" t="s">
        <v>1176</v>
      </c>
      <c r="C121" s="31" t="s">
        <v>1177</v>
      </c>
      <c r="D121" s="31" t="s">
        <v>991</v>
      </c>
      <c r="E121" s="31" t="s">
        <v>575</v>
      </c>
      <c r="F121" s="86">
        <v>517054</v>
      </c>
      <c r="G121" s="32">
        <v>92.27</v>
      </c>
      <c r="H121" s="32" t="s">
        <v>863</v>
      </c>
    </row>
    <row r="122" spans="1:8" ht="15" customHeight="1">
      <c r="A122" s="85">
        <v>45251</v>
      </c>
      <c r="B122" s="32" t="s">
        <v>1176</v>
      </c>
      <c r="C122" s="31" t="s">
        <v>1177</v>
      </c>
      <c r="D122" s="31" t="s">
        <v>1040</v>
      </c>
      <c r="E122" s="31" t="s">
        <v>575</v>
      </c>
      <c r="F122" s="86">
        <v>269590</v>
      </c>
      <c r="G122" s="32">
        <v>95.39</v>
      </c>
      <c r="H122" s="32" t="s">
        <v>863</v>
      </c>
    </row>
    <row r="123" spans="1:8" ht="15" customHeight="1">
      <c r="A123" s="85">
        <v>45251</v>
      </c>
      <c r="B123" s="32" t="s">
        <v>1179</v>
      </c>
      <c r="C123" s="31" t="s">
        <v>1180</v>
      </c>
      <c r="D123" s="31" t="s">
        <v>576</v>
      </c>
      <c r="E123" s="31" t="s">
        <v>575</v>
      </c>
      <c r="F123" s="86">
        <v>372034</v>
      </c>
      <c r="G123" s="32">
        <v>268.47000000000003</v>
      </c>
      <c r="H123" s="32" t="s">
        <v>863</v>
      </c>
    </row>
    <row r="124" spans="1:8" ht="15" customHeight="1">
      <c r="A124" s="85">
        <v>45251</v>
      </c>
      <c r="B124" s="32" t="s">
        <v>1181</v>
      </c>
      <c r="C124" s="31" t="s">
        <v>1182</v>
      </c>
      <c r="D124" s="31" t="s">
        <v>1237</v>
      </c>
      <c r="E124" s="31" t="s">
        <v>575</v>
      </c>
      <c r="F124" s="86">
        <v>1285000</v>
      </c>
      <c r="G124" s="32">
        <v>301.5</v>
      </c>
      <c r="H124" s="32" t="s">
        <v>863</v>
      </c>
    </row>
    <row r="125" spans="1:8" ht="15" customHeight="1">
      <c r="A125" s="85">
        <v>45251</v>
      </c>
      <c r="B125" s="32" t="s">
        <v>1184</v>
      </c>
      <c r="C125" s="31" t="s">
        <v>1185</v>
      </c>
      <c r="D125" s="31" t="s">
        <v>576</v>
      </c>
      <c r="E125" s="31" t="s">
        <v>575</v>
      </c>
      <c r="F125" s="86">
        <v>1195015</v>
      </c>
      <c r="G125" s="32">
        <v>351.66</v>
      </c>
      <c r="H125" s="32" t="s">
        <v>863</v>
      </c>
    </row>
    <row r="126" spans="1:8" ht="15" customHeight="1">
      <c r="A126" s="85">
        <v>45251</v>
      </c>
      <c r="B126" s="32" t="s">
        <v>1067</v>
      </c>
      <c r="C126" s="31" t="s">
        <v>1080</v>
      </c>
      <c r="D126" s="31" t="s">
        <v>576</v>
      </c>
      <c r="E126" s="31" t="s">
        <v>575</v>
      </c>
      <c r="F126" s="86">
        <v>141105</v>
      </c>
      <c r="G126" s="32">
        <v>1010.33</v>
      </c>
      <c r="H126" s="32" t="s">
        <v>863</v>
      </c>
    </row>
    <row r="127" spans="1:8" ht="15" customHeight="1">
      <c r="A127" s="85">
        <v>45251</v>
      </c>
      <c r="B127" s="32" t="s">
        <v>1189</v>
      </c>
      <c r="C127" s="31" t="s">
        <v>1190</v>
      </c>
      <c r="D127" s="31" t="s">
        <v>576</v>
      </c>
      <c r="E127" s="31" t="s">
        <v>575</v>
      </c>
      <c r="F127" s="86">
        <v>270744</v>
      </c>
      <c r="G127" s="32">
        <v>355.92</v>
      </c>
      <c r="H127" s="32" t="s">
        <v>863</v>
      </c>
    </row>
    <row r="128" spans="1:8" ht="15" customHeight="1">
      <c r="A128" s="85">
        <v>45251</v>
      </c>
      <c r="B128" s="32" t="s">
        <v>1191</v>
      </c>
      <c r="C128" s="31" t="s">
        <v>1192</v>
      </c>
      <c r="D128" s="31" t="s">
        <v>1193</v>
      </c>
      <c r="E128" s="31" t="s">
        <v>575</v>
      </c>
      <c r="F128" s="86">
        <v>2354415</v>
      </c>
      <c r="G128" s="32">
        <v>7.79</v>
      </c>
      <c r="H128" s="32" t="s">
        <v>863</v>
      </c>
    </row>
    <row r="129" spans="1:8" ht="15" customHeight="1">
      <c r="A129" s="85">
        <v>45251</v>
      </c>
      <c r="B129" s="32" t="s">
        <v>1238</v>
      </c>
      <c r="C129" s="31" t="s">
        <v>1239</v>
      </c>
      <c r="D129" s="31" t="s">
        <v>1240</v>
      </c>
      <c r="E129" s="31" t="s">
        <v>575</v>
      </c>
      <c r="F129" s="86">
        <v>2251225</v>
      </c>
      <c r="G129" s="32">
        <v>1.25</v>
      </c>
      <c r="H129" s="32" t="s">
        <v>863</v>
      </c>
    </row>
    <row r="130" spans="1:8" ht="15" customHeight="1">
      <c r="A130" s="85">
        <v>45251</v>
      </c>
      <c r="B130" s="32" t="s">
        <v>1196</v>
      </c>
      <c r="C130" s="31" t="s">
        <v>1197</v>
      </c>
      <c r="D130" s="31" t="s">
        <v>1241</v>
      </c>
      <c r="E130" s="31" t="s">
        <v>575</v>
      </c>
      <c r="F130" s="86">
        <v>53000</v>
      </c>
      <c r="G130" s="32">
        <v>63.5</v>
      </c>
      <c r="H130" s="32" t="s">
        <v>863</v>
      </c>
    </row>
    <row r="131" spans="1:8" ht="15" customHeight="1">
      <c r="A131" s="85">
        <v>45251</v>
      </c>
      <c r="B131" s="32" t="s">
        <v>1081</v>
      </c>
      <c r="C131" s="31" t="s">
        <v>1082</v>
      </c>
      <c r="D131" s="31" t="s">
        <v>1199</v>
      </c>
      <c r="E131" s="31" t="s">
        <v>575</v>
      </c>
      <c r="F131" s="86">
        <v>174784</v>
      </c>
      <c r="G131" s="32">
        <v>13.92</v>
      </c>
      <c r="H131" s="32" t="s">
        <v>863</v>
      </c>
    </row>
    <row r="132" spans="1:8" ht="15" customHeight="1">
      <c r="A132" s="85">
        <v>45251</v>
      </c>
      <c r="B132" s="32" t="s">
        <v>1081</v>
      </c>
      <c r="C132" s="31" t="s">
        <v>1082</v>
      </c>
      <c r="D132" s="31" t="s">
        <v>991</v>
      </c>
      <c r="E132" s="31" t="s">
        <v>575</v>
      </c>
      <c r="F132" s="86">
        <v>277165</v>
      </c>
      <c r="G132" s="32">
        <v>13.4</v>
      </c>
      <c r="H132" s="32" t="s">
        <v>863</v>
      </c>
    </row>
    <row r="133" spans="1:8" ht="15" customHeight="1">
      <c r="A133" s="85">
        <v>45251</v>
      </c>
      <c r="B133" s="32" t="s">
        <v>1081</v>
      </c>
      <c r="C133" s="31" t="s">
        <v>1082</v>
      </c>
      <c r="D133" s="31" t="s">
        <v>1198</v>
      </c>
      <c r="E133" s="31" t="s">
        <v>575</v>
      </c>
      <c r="F133" s="86">
        <v>273383</v>
      </c>
      <c r="G133" s="32">
        <v>13.48</v>
      </c>
      <c r="H133" s="32" t="s">
        <v>863</v>
      </c>
    </row>
    <row r="134" spans="1:8" ht="15" customHeight="1">
      <c r="A134" s="85">
        <v>45251</v>
      </c>
      <c r="B134" s="32" t="s">
        <v>1242</v>
      </c>
      <c r="C134" s="31" t="s">
        <v>1243</v>
      </c>
      <c r="D134" s="31" t="s">
        <v>1244</v>
      </c>
      <c r="E134" s="31" t="s">
        <v>575</v>
      </c>
      <c r="F134" s="86">
        <v>69248</v>
      </c>
      <c r="G134" s="32">
        <v>79.040000000000006</v>
      </c>
      <c r="H134" s="32" t="s">
        <v>863</v>
      </c>
    </row>
    <row r="135" spans="1:8" ht="15" customHeight="1">
      <c r="A135" s="85">
        <v>45251</v>
      </c>
      <c r="B135" s="32" t="s">
        <v>1245</v>
      </c>
      <c r="C135" s="31" t="s">
        <v>1246</v>
      </c>
      <c r="D135" s="31" t="s">
        <v>1247</v>
      </c>
      <c r="E135" s="31" t="s">
        <v>575</v>
      </c>
      <c r="F135" s="86">
        <v>18000</v>
      </c>
      <c r="G135" s="32">
        <v>368.31</v>
      </c>
      <c r="H135" s="32" t="s">
        <v>863</v>
      </c>
    </row>
    <row r="136" spans="1:8" ht="15" customHeight="1">
      <c r="A136" s="85">
        <v>45251</v>
      </c>
      <c r="B136" s="32" t="s">
        <v>447</v>
      </c>
      <c r="C136" s="31" t="s">
        <v>1200</v>
      </c>
      <c r="D136" s="31" t="s">
        <v>576</v>
      </c>
      <c r="E136" s="31" t="s">
        <v>575</v>
      </c>
      <c r="F136" s="86">
        <v>1467047</v>
      </c>
      <c r="G136" s="32">
        <v>475.97</v>
      </c>
      <c r="H136" s="32" t="s">
        <v>863</v>
      </c>
    </row>
    <row r="137" spans="1:8" ht="15" customHeight="1">
      <c r="A137" s="85">
        <v>45251</v>
      </c>
      <c r="B137" s="32" t="s">
        <v>988</v>
      </c>
      <c r="C137" s="31" t="s">
        <v>989</v>
      </c>
      <c r="D137" s="31" t="s">
        <v>1085</v>
      </c>
      <c r="E137" s="31" t="s">
        <v>575</v>
      </c>
      <c r="F137" s="86">
        <v>144099</v>
      </c>
      <c r="G137" s="32">
        <v>16.350000000000001</v>
      </c>
      <c r="H137" s="32" t="s">
        <v>863</v>
      </c>
    </row>
    <row r="138" spans="1:8" ht="15" customHeight="1">
      <c r="A138" s="85">
        <v>45251</v>
      </c>
      <c r="B138" s="32" t="s">
        <v>988</v>
      </c>
      <c r="C138" s="31" t="s">
        <v>989</v>
      </c>
      <c r="D138" s="31" t="s">
        <v>990</v>
      </c>
      <c r="E138" s="31" t="s">
        <v>575</v>
      </c>
      <c r="F138" s="86">
        <v>194667</v>
      </c>
      <c r="G138" s="32">
        <v>16.559999999999999</v>
      </c>
      <c r="H138" s="32" t="s">
        <v>863</v>
      </c>
    </row>
    <row r="139" spans="1:8" ht="15" customHeight="1">
      <c r="A139" s="85">
        <v>45251</v>
      </c>
      <c r="B139" s="32" t="s">
        <v>988</v>
      </c>
      <c r="C139" s="31" t="s">
        <v>989</v>
      </c>
      <c r="D139" s="31" t="s">
        <v>991</v>
      </c>
      <c r="E139" s="31" t="s">
        <v>575</v>
      </c>
      <c r="F139" s="86">
        <v>261208</v>
      </c>
      <c r="G139" s="32">
        <v>16.43</v>
      </c>
      <c r="H139" s="32" t="s">
        <v>863</v>
      </c>
    </row>
    <row r="140" spans="1:8" ht="15" customHeight="1">
      <c r="A140" s="85">
        <v>45251</v>
      </c>
      <c r="B140" s="32" t="s">
        <v>988</v>
      </c>
      <c r="C140" s="31" t="s">
        <v>989</v>
      </c>
      <c r="D140" s="31" t="s">
        <v>576</v>
      </c>
      <c r="E140" s="31" t="s">
        <v>575</v>
      </c>
      <c r="F140" s="86">
        <v>150346</v>
      </c>
      <c r="G140" s="32">
        <v>16.46</v>
      </c>
      <c r="H140" s="32" t="s">
        <v>863</v>
      </c>
    </row>
    <row r="141" spans="1:8" ht="15" customHeight="1">
      <c r="A141" s="85">
        <v>45251</v>
      </c>
      <c r="B141" s="32" t="s">
        <v>1201</v>
      </c>
      <c r="C141" s="31" t="s">
        <v>1202</v>
      </c>
      <c r="D141" s="31" t="s">
        <v>576</v>
      </c>
      <c r="E141" s="31" t="s">
        <v>575</v>
      </c>
      <c r="F141" s="86">
        <v>193913</v>
      </c>
      <c r="G141" s="32">
        <v>668.94</v>
      </c>
      <c r="H141" s="32" t="s">
        <v>863</v>
      </c>
    </row>
    <row r="142" spans="1:8" ht="15" customHeight="1">
      <c r="A142" s="85">
        <v>45251</v>
      </c>
      <c r="B142" s="32" t="s">
        <v>1203</v>
      </c>
      <c r="C142" s="31" t="s">
        <v>1204</v>
      </c>
      <c r="D142" s="31" t="s">
        <v>1149</v>
      </c>
      <c r="E142" s="31" t="s">
        <v>575</v>
      </c>
      <c r="F142" s="86">
        <v>40610</v>
      </c>
      <c r="G142" s="32">
        <v>44</v>
      </c>
      <c r="H142" s="32" t="s">
        <v>863</v>
      </c>
    </row>
    <row r="143" spans="1:8" ht="15" customHeight="1">
      <c r="A143" s="85">
        <v>45251</v>
      </c>
      <c r="B143" s="32" t="s">
        <v>1205</v>
      </c>
      <c r="C143" s="31" t="s">
        <v>1206</v>
      </c>
      <c r="D143" s="31" t="s">
        <v>1207</v>
      </c>
      <c r="E143" s="31" t="s">
        <v>575</v>
      </c>
      <c r="F143" s="86">
        <v>398493</v>
      </c>
      <c r="G143" s="32">
        <v>82.15</v>
      </c>
      <c r="H143" s="32" t="s">
        <v>863</v>
      </c>
    </row>
    <row r="144" spans="1:8" ht="15" customHeight="1">
      <c r="A144" s="85">
        <v>45251</v>
      </c>
      <c r="B144" s="32" t="s">
        <v>1086</v>
      </c>
      <c r="C144" s="31" t="s">
        <v>1087</v>
      </c>
      <c r="D144" s="31" t="s">
        <v>992</v>
      </c>
      <c r="E144" s="31" t="s">
        <v>575</v>
      </c>
      <c r="F144" s="86">
        <v>821841</v>
      </c>
      <c r="G144" s="32">
        <v>29.54</v>
      </c>
      <c r="H144" s="32" t="s">
        <v>863</v>
      </c>
    </row>
    <row r="145" spans="1:8" ht="15" customHeight="1">
      <c r="A145" s="85">
        <v>45251</v>
      </c>
      <c r="B145" s="32" t="s">
        <v>1088</v>
      </c>
      <c r="C145" s="31" t="s">
        <v>705</v>
      </c>
      <c r="D145" s="31" t="s">
        <v>576</v>
      </c>
      <c r="E145" s="31" t="s">
        <v>575</v>
      </c>
      <c r="F145" s="86">
        <v>956321</v>
      </c>
      <c r="G145" s="32">
        <v>125.12</v>
      </c>
      <c r="H145" s="32" t="s">
        <v>863</v>
      </c>
    </row>
    <row r="146" spans="1:8" ht="15" customHeight="1">
      <c r="A146" s="85">
        <v>45251</v>
      </c>
      <c r="B146" s="32" t="s">
        <v>1210</v>
      </c>
      <c r="C146" s="31" t="s">
        <v>1211</v>
      </c>
      <c r="D146" s="31" t="s">
        <v>1041</v>
      </c>
      <c r="E146" s="31" t="s">
        <v>575</v>
      </c>
      <c r="F146" s="86">
        <v>108712</v>
      </c>
      <c r="G146" s="32">
        <v>115.8</v>
      </c>
      <c r="H146" s="32" t="s">
        <v>863</v>
      </c>
    </row>
    <row r="147" spans="1:8" ht="15" customHeight="1">
      <c r="A147" s="85">
        <v>45251</v>
      </c>
      <c r="B147" s="32" t="s">
        <v>1248</v>
      </c>
      <c r="C147" s="31" t="s">
        <v>1249</v>
      </c>
      <c r="D147" s="31" t="s">
        <v>1250</v>
      </c>
      <c r="E147" s="31" t="s">
        <v>575</v>
      </c>
      <c r="F147" s="86">
        <v>477000</v>
      </c>
      <c r="G147" s="32">
        <v>29.32</v>
      </c>
      <c r="H147" s="32" t="s">
        <v>863</v>
      </c>
    </row>
    <row r="148" spans="1:8" ht="15" customHeight="1">
      <c r="A148" s="85">
        <v>45251</v>
      </c>
      <c r="B148" s="32" t="s">
        <v>493</v>
      </c>
      <c r="C148" s="31" t="s">
        <v>1212</v>
      </c>
      <c r="D148" s="31" t="s">
        <v>1213</v>
      </c>
      <c r="E148" s="31" t="s">
        <v>575</v>
      </c>
      <c r="F148" s="86">
        <v>1558874</v>
      </c>
      <c r="G148" s="32">
        <v>231.61</v>
      </c>
      <c r="H148" s="32" t="s">
        <v>863</v>
      </c>
    </row>
    <row r="149" spans="1:8" ht="15" customHeight="1">
      <c r="A149" s="85">
        <v>45251</v>
      </c>
      <c r="B149" s="32" t="s">
        <v>493</v>
      </c>
      <c r="C149" s="31" t="s">
        <v>1212</v>
      </c>
      <c r="D149" s="31" t="s">
        <v>576</v>
      </c>
      <c r="E149" s="31" t="s">
        <v>575</v>
      </c>
      <c r="F149" s="86">
        <v>2051048</v>
      </c>
      <c r="G149" s="32">
        <v>230.19</v>
      </c>
      <c r="H149" s="32" t="s">
        <v>863</v>
      </c>
    </row>
    <row r="150" spans="1:8" ht="15" customHeight="1">
      <c r="A150" s="85">
        <v>45251</v>
      </c>
      <c r="B150" s="32" t="s">
        <v>1214</v>
      </c>
      <c r="C150" s="31" t="s">
        <v>1215</v>
      </c>
      <c r="D150" s="31" t="s">
        <v>576</v>
      </c>
      <c r="E150" s="31" t="s">
        <v>575</v>
      </c>
      <c r="F150" s="86">
        <v>838123</v>
      </c>
      <c r="G150" s="32">
        <v>95.03</v>
      </c>
      <c r="H150" s="32" t="s">
        <v>863</v>
      </c>
    </row>
    <row r="151" spans="1:8" ht="15" customHeight="1">
      <c r="A151" s="85">
        <v>45251</v>
      </c>
      <c r="B151" s="32" t="s">
        <v>1216</v>
      </c>
      <c r="C151" s="31" t="s">
        <v>1217</v>
      </c>
      <c r="D151" s="31" t="s">
        <v>992</v>
      </c>
      <c r="E151" s="31" t="s">
        <v>575</v>
      </c>
      <c r="F151" s="86">
        <v>19663771</v>
      </c>
      <c r="G151" s="32">
        <v>21.72</v>
      </c>
      <c r="H151" s="32" t="s">
        <v>863</v>
      </c>
    </row>
    <row r="152" spans="1:8" ht="15" customHeight="1">
      <c r="A152" s="85">
        <v>45251</v>
      </c>
      <c r="B152" s="32" t="s">
        <v>1218</v>
      </c>
      <c r="C152" s="31" t="s">
        <v>1219</v>
      </c>
      <c r="D152" s="31" t="s">
        <v>1251</v>
      </c>
      <c r="E152" s="31" t="s">
        <v>575</v>
      </c>
      <c r="F152" s="86">
        <v>250000</v>
      </c>
      <c r="G152" s="32">
        <v>21.19</v>
      </c>
      <c r="H152" s="32" t="s">
        <v>863</v>
      </c>
    </row>
    <row r="153" spans="1:8" ht="15" customHeight="1">
      <c r="A153" s="85">
        <v>45251</v>
      </c>
      <c r="B153" s="32" t="s">
        <v>1039</v>
      </c>
      <c r="C153" s="31" t="s">
        <v>1042</v>
      </c>
      <c r="D153" s="31" t="s">
        <v>1221</v>
      </c>
      <c r="E153" s="31" t="s">
        <v>575</v>
      </c>
      <c r="F153" s="86">
        <v>3100</v>
      </c>
      <c r="G153" s="32">
        <v>280</v>
      </c>
      <c r="H153" s="32" t="s">
        <v>863</v>
      </c>
    </row>
    <row r="154" spans="1:8" ht="15" customHeight="1">
      <c r="A154" s="85">
        <v>45251</v>
      </c>
      <c r="B154" s="32" t="s">
        <v>1222</v>
      </c>
      <c r="C154" s="31" t="s">
        <v>1223</v>
      </c>
      <c r="D154" s="31" t="s">
        <v>1252</v>
      </c>
      <c r="E154" s="31" t="s">
        <v>575</v>
      </c>
      <c r="F154" s="86">
        <v>1107357</v>
      </c>
      <c r="G154" s="32">
        <v>725.01</v>
      </c>
      <c r="H154" s="32" t="s">
        <v>863</v>
      </c>
    </row>
    <row r="155" spans="1:8" ht="15" customHeight="1">
      <c r="A155" s="85">
        <v>45251</v>
      </c>
      <c r="B155" s="32" t="s">
        <v>1089</v>
      </c>
      <c r="C155" s="31" t="s">
        <v>1090</v>
      </c>
      <c r="D155" s="31" t="s">
        <v>928</v>
      </c>
      <c r="E155" s="31" t="s">
        <v>575</v>
      </c>
      <c r="F155" s="86">
        <v>30400</v>
      </c>
      <c r="G155" s="32">
        <v>75.849999999999994</v>
      </c>
      <c r="H155" s="32" t="s">
        <v>863</v>
      </c>
    </row>
    <row r="156" spans="1:8" ht="15" customHeight="1">
      <c r="A156" s="85">
        <v>45251</v>
      </c>
      <c r="B156" s="32" t="s">
        <v>1225</v>
      </c>
      <c r="C156" s="31" t="s">
        <v>1226</v>
      </c>
      <c r="D156" s="31" t="s">
        <v>576</v>
      </c>
      <c r="E156" s="31" t="s">
        <v>575</v>
      </c>
      <c r="F156" s="86">
        <v>345302</v>
      </c>
      <c r="G156" s="32">
        <v>318.27</v>
      </c>
      <c r="H156" s="32" t="s">
        <v>863</v>
      </c>
    </row>
    <row r="157" spans="1:8" ht="15" customHeight="1">
      <c r="A157" s="85">
        <v>45251</v>
      </c>
      <c r="B157" s="32" t="s">
        <v>533</v>
      </c>
      <c r="C157" s="31" t="s">
        <v>1091</v>
      </c>
      <c r="D157" s="31" t="s">
        <v>576</v>
      </c>
      <c r="E157" s="31" t="s">
        <v>575</v>
      </c>
      <c r="F157" s="86">
        <v>355840</v>
      </c>
      <c r="G157" s="32">
        <v>4496.92</v>
      </c>
      <c r="H157" s="32" t="s">
        <v>863</v>
      </c>
    </row>
    <row r="158" spans="1:8" ht="15" customHeight="1">
      <c r="A158" s="85">
        <v>45251</v>
      </c>
      <c r="B158" s="32" t="s">
        <v>1227</v>
      </c>
      <c r="C158" s="31" t="s">
        <v>1228</v>
      </c>
      <c r="D158" s="31" t="s">
        <v>576</v>
      </c>
      <c r="E158" s="31" t="s">
        <v>575</v>
      </c>
      <c r="F158" s="86">
        <v>1147974</v>
      </c>
      <c r="G158" s="32">
        <v>1013.14</v>
      </c>
      <c r="H158" s="32" t="s">
        <v>863</v>
      </c>
    </row>
    <row r="159" spans="1:8" ht="15" customHeight="1">
      <c r="A159" s="85">
        <v>45251</v>
      </c>
      <c r="B159" s="32" t="s">
        <v>1074</v>
      </c>
      <c r="C159" s="31" t="s">
        <v>1092</v>
      </c>
      <c r="D159" s="31" t="s">
        <v>1094</v>
      </c>
      <c r="E159" s="31" t="s">
        <v>575</v>
      </c>
      <c r="F159" s="86">
        <v>109129</v>
      </c>
      <c r="G159" s="32">
        <v>130.35</v>
      </c>
      <c r="H159" s="32" t="s">
        <v>863</v>
      </c>
    </row>
    <row r="160" spans="1:8" ht="15" customHeight="1">
      <c r="A160" s="85">
        <v>45251</v>
      </c>
      <c r="B160" s="32" t="s">
        <v>1074</v>
      </c>
      <c r="C160" s="31" t="s">
        <v>1092</v>
      </c>
      <c r="D160" s="31" t="s">
        <v>1093</v>
      </c>
      <c r="E160" s="31" t="s">
        <v>575</v>
      </c>
      <c r="F160" s="86">
        <v>50000</v>
      </c>
      <c r="G160" s="32">
        <v>124.8</v>
      </c>
      <c r="H160" s="32" t="s">
        <v>863</v>
      </c>
    </row>
    <row r="161" spans="1:8" ht="15" customHeight="1">
      <c r="A161" s="85">
        <v>45251</v>
      </c>
      <c r="B161" s="32" t="s">
        <v>1074</v>
      </c>
      <c r="C161" s="31" t="s">
        <v>1092</v>
      </c>
      <c r="D161" s="31" t="s">
        <v>1040</v>
      </c>
      <c r="E161" s="31" t="s">
        <v>575</v>
      </c>
      <c r="F161" s="86">
        <v>86080</v>
      </c>
      <c r="G161" s="32">
        <v>129.96</v>
      </c>
      <c r="H161" s="32" t="s">
        <v>863</v>
      </c>
    </row>
    <row r="162" spans="1:8" ht="15" customHeight="1">
      <c r="A162" s="85">
        <v>45251</v>
      </c>
      <c r="B162" s="32" t="s">
        <v>1074</v>
      </c>
      <c r="C162" s="31" t="s">
        <v>1092</v>
      </c>
      <c r="D162" s="31" t="s">
        <v>1253</v>
      </c>
      <c r="E162" s="31" t="s">
        <v>575</v>
      </c>
      <c r="F162" s="86">
        <v>56500</v>
      </c>
      <c r="G162" s="32">
        <v>130.46</v>
      </c>
      <c r="H162" s="32" t="s">
        <v>863</v>
      </c>
    </row>
    <row r="163" spans="1:8" ht="15" customHeight="1">
      <c r="A163" s="85">
        <v>45251</v>
      </c>
      <c r="B163" s="32" t="s">
        <v>1229</v>
      </c>
      <c r="C163" s="31" t="s">
        <v>1230</v>
      </c>
      <c r="D163" s="31" t="s">
        <v>576</v>
      </c>
      <c r="E163" s="31" t="s">
        <v>575</v>
      </c>
      <c r="F163" s="86">
        <v>620950</v>
      </c>
      <c r="G163" s="32">
        <v>90.11</v>
      </c>
      <c r="H163" s="32" t="s">
        <v>863</v>
      </c>
    </row>
    <row r="164" spans="1:8" ht="15" customHeight="1">
      <c r="A164" s="85">
        <v>45251</v>
      </c>
      <c r="B164" s="32" t="s">
        <v>1043</v>
      </c>
      <c r="C164" s="31" t="s">
        <v>1044</v>
      </c>
      <c r="D164" s="31" t="s">
        <v>992</v>
      </c>
      <c r="E164" s="31" t="s">
        <v>575</v>
      </c>
      <c r="F164" s="86">
        <v>2729969</v>
      </c>
      <c r="G164" s="32">
        <v>12.14</v>
      </c>
      <c r="H164" s="32" t="s">
        <v>863</v>
      </c>
    </row>
    <row r="165" spans="1:8" ht="15" customHeight="1">
      <c r="A165" s="85">
        <v>45251</v>
      </c>
      <c r="B165" s="32" t="s">
        <v>1076</v>
      </c>
      <c r="C165" s="31" t="s">
        <v>1095</v>
      </c>
      <c r="D165" s="31" t="s">
        <v>1077</v>
      </c>
      <c r="E165" s="31" t="s">
        <v>575</v>
      </c>
      <c r="F165" s="86">
        <v>9122688</v>
      </c>
      <c r="G165" s="32">
        <v>5.66</v>
      </c>
      <c r="H165" s="32" t="s">
        <v>863</v>
      </c>
    </row>
    <row r="166" spans="1:8" ht="15" customHeight="1">
      <c r="A166" s="85">
        <v>45251</v>
      </c>
      <c r="B166" s="32" t="s">
        <v>1234</v>
      </c>
      <c r="C166" s="31" t="s">
        <v>1235</v>
      </c>
      <c r="D166" s="31" t="s">
        <v>993</v>
      </c>
      <c r="E166" s="31" t="s">
        <v>575</v>
      </c>
      <c r="F166" s="86">
        <v>186000</v>
      </c>
      <c r="G166" s="32">
        <v>221.96</v>
      </c>
      <c r="H166" s="32" t="s">
        <v>863</v>
      </c>
    </row>
    <row r="167" spans="1:8" ht="15" customHeight="1">
      <c r="A167" s="85">
        <v>45251</v>
      </c>
      <c r="B167" s="32" t="s">
        <v>1045</v>
      </c>
      <c r="C167" s="31" t="s">
        <v>1046</v>
      </c>
      <c r="D167" s="31" t="s">
        <v>1096</v>
      </c>
      <c r="E167" s="31" t="s">
        <v>575</v>
      </c>
      <c r="F167" s="86">
        <v>80000</v>
      </c>
      <c r="G167" s="32">
        <v>31.9</v>
      </c>
      <c r="H167" s="32" t="s">
        <v>863</v>
      </c>
    </row>
    <row r="168" spans="1:8" ht="15" customHeight="1">
      <c r="A168" s="85"/>
      <c r="B168" s="32"/>
      <c r="C168" s="31"/>
      <c r="D168" s="31"/>
      <c r="E168" s="31"/>
      <c r="F168" s="86"/>
      <c r="G168" s="32"/>
      <c r="H168" s="32"/>
    </row>
    <row r="169" spans="1:8" ht="15" customHeight="1">
      <c r="A169" s="85"/>
      <c r="B169" s="32"/>
      <c r="C169" s="31"/>
      <c r="D169" s="31"/>
      <c r="E169" s="31"/>
      <c r="F169" s="86"/>
      <c r="G169" s="32"/>
      <c r="H169" s="32"/>
    </row>
    <row r="170" spans="1:8" ht="15" customHeight="1">
      <c r="A170" s="85"/>
      <c r="B170" s="32"/>
      <c r="C170" s="31"/>
      <c r="D170" s="31"/>
      <c r="E170" s="31"/>
      <c r="F170" s="86"/>
      <c r="G170" s="32"/>
      <c r="H170" s="32"/>
    </row>
    <row r="171" spans="1:8" ht="15" customHeight="1">
      <c r="A171" s="85"/>
      <c r="B171" s="32"/>
      <c r="C171" s="31"/>
      <c r="D171" s="31"/>
      <c r="E171" s="31"/>
      <c r="F171" s="86"/>
      <c r="G171" s="32"/>
      <c r="H171" s="32"/>
    </row>
    <row r="172" spans="1:8" ht="15" customHeight="1">
      <c r="A172" s="85"/>
      <c r="B172" s="32"/>
      <c r="C172" s="31"/>
      <c r="D172" s="31"/>
      <c r="E172" s="31"/>
      <c r="F172" s="86"/>
      <c r="G172" s="32"/>
      <c r="H172" s="32"/>
    </row>
    <row r="173" spans="1:8" ht="15" customHeight="1">
      <c r="A173" s="85"/>
      <c r="B173" s="32"/>
      <c r="C173" s="31"/>
      <c r="D173" s="31"/>
      <c r="E173" s="31"/>
      <c r="F173" s="86"/>
      <c r="G173" s="32"/>
      <c r="H173" s="32"/>
    </row>
    <row r="174" spans="1:8" ht="15" customHeight="1">
      <c r="A174" s="85"/>
      <c r="B174" s="32"/>
      <c r="C174" s="31"/>
      <c r="D174" s="31"/>
      <c r="E174" s="31"/>
      <c r="F174" s="86"/>
      <c r="G174" s="32"/>
      <c r="H174" s="32"/>
    </row>
    <row r="175" spans="1:8" ht="15" customHeight="1">
      <c r="A175" s="85"/>
      <c r="B175" s="32"/>
      <c r="C175" s="31"/>
      <c r="D175" s="31"/>
      <c r="E175" s="31"/>
      <c r="F175" s="86"/>
      <c r="G175" s="32"/>
      <c r="H175" s="32"/>
    </row>
    <row r="176" spans="1:8" ht="15" customHeight="1">
      <c r="A176" s="85"/>
      <c r="B176" s="32"/>
      <c r="C176" s="31"/>
      <c r="D176" s="31"/>
      <c r="E176" s="31"/>
      <c r="F176" s="86"/>
      <c r="G176" s="32"/>
      <c r="H176" s="32"/>
    </row>
    <row r="177" spans="1:8" ht="15" customHeight="1">
      <c r="A177" s="85"/>
      <c r="B177" s="32"/>
      <c r="C177" s="31"/>
      <c r="D177" s="31"/>
      <c r="E177" s="31"/>
      <c r="F177" s="86"/>
      <c r="G177" s="32"/>
      <c r="H177" s="32"/>
    </row>
    <row r="178" spans="1:8" ht="15" customHeight="1">
      <c r="A178" s="85"/>
      <c r="B178" s="32"/>
      <c r="C178" s="31"/>
      <c r="D178" s="31"/>
      <c r="E178" s="31"/>
      <c r="F178" s="86"/>
      <c r="G178" s="32"/>
      <c r="H178" s="32"/>
    </row>
    <row r="179" spans="1:8" ht="15" customHeight="1">
      <c r="A179" s="85"/>
      <c r="B179" s="32"/>
      <c r="C179" s="31"/>
      <c r="D179" s="31"/>
      <c r="E179" s="31"/>
      <c r="F179" s="86"/>
      <c r="G179" s="32"/>
      <c r="H179" s="32"/>
    </row>
    <row r="180" spans="1:8" ht="15" customHeight="1">
      <c r="A180" s="85"/>
      <c r="B180" s="32"/>
      <c r="C180" s="31"/>
      <c r="D180" s="31"/>
      <c r="E180" s="31"/>
      <c r="F180" s="86"/>
      <c r="G180" s="32"/>
      <c r="H180" s="32"/>
    </row>
    <row r="181" spans="1:8" ht="15" customHeight="1">
      <c r="A181" s="85"/>
      <c r="B181" s="32"/>
      <c r="C181" s="31"/>
      <c r="D181" s="31"/>
      <c r="E181" s="31"/>
      <c r="F181" s="86"/>
      <c r="G181" s="32"/>
      <c r="H181" s="32"/>
    </row>
    <row r="182" spans="1:8" ht="15" customHeight="1">
      <c r="A182" s="85"/>
      <c r="B182" s="32"/>
      <c r="C182" s="31"/>
      <c r="D182" s="31"/>
      <c r="E182" s="31"/>
      <c r="F182" s="86"/>
      <c r="G182" s="32"/>
      <c r="H182" s="32"/>
    </row>
    <row r="183" spans="1:8" ht="15" customHeight="1">
      <c r="A183" s="85"/>
      <c r="B183" s="32"/>
      <c r="C183" s="31"/>
      <c r="D183" s="31"/>
      <c r="E183" s="31"/>
      <c r="F183" s="86"/>
      <c r="G183" s="32"/>
      <c r="H183" s="32"/>
    </row>
    <row r="184" spans="1:8" ht="15" customHeight="1">
      <c r="A184" s="85"/>
      <c r="B184" s="32"/>
      <c r="C184" s="31"/>
      <c r="D184" s="31"/>
      <c r="E184" s="31"/>
      <c r="F184" s="86"/>
      <c r="G184" s="32"/>
      <c r="H184" s="32"/>
    </row>
    <row r="185" spans="1:8" ht="15" customHeight="1">
      <c r="A185" s="85"/>
      <c r="B185" s="32"/>
      <c r="C185" s="31"/>
      <c r="D185" s="31"/>
      <c r="E185" s="31"/>
      <c r="F185" s="86"/>
      <c r="G185" s="32"/>
      <c r="H185" s="32"/>
    </row>
    <row r="186" spans="1:8" ht="15" customHeight="1">
      <c r="A186" s="85"/>
      <c r="B186" s="32"/>
      <c r="C186" s="31"/>
      <c r="D186" s="31"/>
      <c r="E186" s="31"/>
      <c r="F186" s="86"/>
      <c r="G186" s="32"/>
      <c r="H186" s="32"/>
    </row>
    <row r="187" spans="1:8" ht="15" customHeight="1">
      <c r="A187" s="85"/>
      <c r="B187" s="32"/>
      <c r="C187" s="31"/>
      <c r="D187" s="31"/>
      <c r="E187" s="31"/>
      <c r="F187" s="86"/>
      <c r="G187" s="32"/>
      <c r="H187" s="32"/>
    </row>
    <row r="188" spans="1:8" ht="15" customHeight="1">
      <c r="A188" s="85"/>
      <c r="B188" s="32"/>
      <c r="C188" s="31"/>
      <c r="D188" s="31"/>
      <c r="E188" s="31"/>
      <c r="F188" s="86"/>
      <c r="G188" s="32"/>
      <c r="H188" s="32"/>
    </row>
    <row r="189" spans="1:8" ht="15" customHeight="1">
      <c r="A189" s="85"/>
      <c r="B189" s="32"/>
      <c r="C189" s="31"/>
      <c r="D189" s="31"/>
      <c r="E189" s="31"/>
      <c r="F189" s="86"/>
      <c r="G189" s="32"/>
      <c r="H189" s="32"/>
    </row>
    <row r="190" spans="1:8" ht="15" customHeight="1">
      <c r="A190" s="85"/>
      <c r="B190" s="32"/>
      <c r="C190" s="31"/>
      <c r="D190" s="31"/>
      <c r="E190" s="31"/>
      <c r="F190" s="86"/>
      <c r="G190" s="32"/>
      <c r="H190" s="32"/>
    </row>
    <row r="191" spans="1:8" ht="15" customHeight="1">
      <c r="A191" s="85"/>
      <c r="B191" s="32"/>
      <c r="C191" s="31"/>
      <c r="D191" s="31"/>
      <c r="E191" s="31"/>
      <c r="F191" s="86"/>
      <c r="G191" s="32"/>
      <c r="H191" s="32"/>
    </row>
    <row r="192" spans="1:8" ht="15" customHeight="1">
      <c r="A192" s="85"/>
      <c r="B192" s="32"/>
      <c r="C192" s="31"/>
      <c r="D192" s="31"/>
      <c r="E192" s="31"/>
      <c r="F192" s="86"/>
      <c r="G192" s="32"/>
      <c r="H192" s="32"/>
    </row>
    <row r="193" spans="1:8" ht="15" customHeight="1">
      <c r="A193" s="85"/>
      <c r="B193" s="32"/>
      <c r="C193" s="31"/>
      <c r="D193" s="31"/>
      <c r="E193" s="31"/>
      <c r="F193" s="86"/>
      <c r="G193" s="32"/>
      <c r="H193" s="32"/>
    </row>
    <row r="194" spans="1:8" ht="15" customHeight="1">
      <c r="A194" s="85"/>
      <c r="B194" s="32"/>
      <c r="C194" s="31"/>
      <c r="D194" s="31"/>
      <c r="E194" s="31"/>
      <c r="F194" s="86"/>
      <c r="G194" s="32"/>
      <c r="H194" s="32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507"/>
  <sheetViews>
    <sheetView zoomScale="80" zoomScaleNormal="80" workbookViewId="0">
      <selection activeCell="L69" sqref="L69"/>
    </sheetView>
  </sheetViews>
  <sheetFormatPr defaultColWidth="14.44140625" defaultRowHeight="15" customHeight="1"/>
  <cols>
    <col min="1" max="1" width="5.88671875" customWidth="1"/>
    <col min="2" max="2" width="10.33203125" customWidth="1"/>
    <col min="3" max="3" width="10.33203125" hidden="1" customWidth="1"/>
    <col min="4" max="4" width="33.33203125" customWidth="1"/>
    <col min="5" max="5" width="8" customWidth="1"/>
    <col min="6" max="6" width="14.5546875" customWidth="1"/>
    <col min="7" max="7" width="9.5546875" customWidth="1"/>
    <col min="8" max="8" width="11.6640625" customWidth="1"/>
    <col min="9" max="9" width="18.109375" customWidth="1"/>
    <col min="10" max="10" width="21.6640625" customWidth="1"/>
    <col min="11" max="11" width="10.6640625" customWidth="1"/>
    <col min="12" max="12" width="10.5546875" customWidth="1"/>
    <col min="13" max="13" width="14.33203125" customWidth="1"/>
    <col min="14" max="14" width="14.109375" customWidth="1"/>
    <col min="15" max="15" width="14" customWidth="1"/>
    <col min="16" max="16" width="14.5546875" customWidth="1"/>
    <col min="17" max="17" width="14.5546875" hidden="1" customWidth="1"/>
    <col min="18" max="18" width="17.6640625" customWidth="1"/>
    <col min="19" max="19" width="5.6640625" hidden="1" customWidth="1"/>
    <col min="20" max="20" width="12.6640625" customWidth="1"/>
    <col min="21" max="21" width="8.33203125" customWidth="1"/>
    <col min="22" max="39" width="9.332031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7"/>
      <c r="G2" s="87"/>
      <c r="H2" s="87"/>
      <c r="I2" s="87"/>
      <c r="J2" s="22"/>
      <c r="K2" s="87"/>
      <c r="L2" s="87"/>
      <c r="M2" s="87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5"/>
      <c r="M5" s="90" t="s">
        <v>310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91" t="s">
        <v>910</v>
      </c>
      <c r="D6" s="1"/>
      <c r="E6" s="1"/>
      <c r="F6" s="6"/>
      <c r="G6" s="6"/>
      <c r="H6" s="6"/>
      <c r="I6" s="6"/>
      <c r="J6" s="1"/>
      <c r="K6" s="6"/>
      <c r="L6" s="6"/>
      <c r="M6" s="92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2">
        <f>Main!B10</f>
        <v>45252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3" t="s">
        <v>577</v>
      </c>
      <c r="C8" s="93"/>
      <c r="D8" s="93"/>
      <c r="E8" s="93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4" t="s">
        <v>16</v>
      </c>
      <c r="B9" s="95" t="s">
        <v>566</v>
      </c>
      <c r="C9" s="95"/>
      <c r="D9" s="96" t="s">
        <v>578</v>
      </c>
      <c r="E9" s="95" t="s">
        <v>579</v>
      </c>
      <c r="F9" s="95" t="s">
        <v>580</v>
      </c>
      <c r="G9" s="95" t="s">
        <v>581</v>
      </c>
      <c r="H9" s="95" t="s">
        <v>582</v>
      </c>
      <c r="I9" s="95" t="s">
        <v>583</v>
      </c>
      <c r="J9" s="94" t="s">
        <v>584</v>
      </c>
      <c r="K9" s="95" t="s">
        <v>585</v>
      </c>
      <c r="L9" s="97" t="s">
        <v>586</v>
      </c>
      <c r="M9" s="97" t="s">
        <v>587</v>
      </c>
      <c r="N9" s="95" t="s">
        <v>588</v>
      </c>
      <c r="O9" s="96" t="s">
        <v>589</v>
      </c>
      <c r="P9" s="232" t="s">
        <v>590</v>
      </c>
      <c r="Q9" s="234" t="s">
        <v>891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226">
        <v>1</v>
      </c>
      <c r="B10" s="222">
        <v>45181</v>
      </c>
      <c r="C10" s="227"/>
      <c r="D10" s="231" t="s">
        <v>899</v>
      </c>
      <c r="E10" s="228" t="s">
        <v>986</v>
      </c>
      <c r="F10" s="288" t="s">
        <v>985</v>
      </c>
      <c r="G10" s="291">
        <v>603.20000000000005</v>
      </c>
      <c r="H10" s="288"/>
      <c r="I10" s="288" t="s">
        <v>874</v>
      </c>
      <c r="J10" s="291" t="s">
        <v>592</v>
      </c>
      <c r="K10" s="291"/>
      <c r="L10" s="292"/>
      <c r="M10" s="293"/>
      <c r="N10" s="291"/>
      <c r="O10" s="294"/>
      <c r="P10" s="295">
        <f>VLOOKUP(D10,'MidCap Intra'!$B$11:$C$568,2,0)</f>
        <v>655.04999999999995</v>
      </c>
      <c r="Q10" s="289">
        <v>45219</v>
      </c>
      <c r="S10" s="37" t="s">
        <v>593</v>
      </c>
    </row>
    <row r="11" spans="1:27" ht="15" customHeight="1">
      <c r="A11" s="226">
        <v>2</v>
      </c>
      <c r="B11" s="222">
        <v>45189</v>
      </c>
      <c r="C11" s="227"/>
      <c r="D11" s="231" t="s">
        <v>211</v>
      </c>
      <c r="E11" s="228" t="s">
        <v>591</v>
      </c>
      <c r="F11" s="221" t="s">
        <v>877</v>
      </c>
      <c r="G11" s="223">
        <v>2235</v>
      </c>
      <c r="H11" s="221"/>
      <c r="I11" s="221" t="s">
        <v>878</v>
      </c>
      <c r="J11" s="223" t="s">
        <v>592</v>
      </c>
      <c r="K11" s="223"/>
      <c r="L11" s="225"/>
      <c r="M11" s="229"/>
      <c r="N11" s="223"/>
      <c r="O11" s="230"/>
      <c r="P11" s="225">
        <f>VLOOKUP(D11,'MidCap Intra'!$B$11:$C$568,2,0)</f>
        <v>2378.9</v>
      </c>
      <c r="Q11" s="289">
        <v>45203</v>
      </c>
      <c r="S11" s="37" t="s">
        <v>593</v>
      </c>
    </row>
    <row r="12" spans="1:27" ht="15" customHeight="1">
      <c r="A12" s="226">
        <v>3</v>
      </c>
      <c r="B12" s="222">
        <v>45190</v>
      </c>
      <c r="C12" s="227"/>
      <c r="D12" s="231" t="s">
        <v>547</v>
      </c>
      <c r="E12" s="228" t="s">
        <v>591</v>
      </c>
      <c r="F12" s="221" t="s">
        <v>879</v>
      </c>
      <c r="G12" s="223">
        <v>276</v>
      </c>
      <c r="H12" s="221"/>
      <c r="I12" s="221" t="s">
        <v>880</v>
      </c>
      <c r="J12" s="223" t="s">
        <v>592</v>
      </c>
      <c r="K12" s="223"/>
      <c r="L12" s="225"/>
      <c r="M12" s="229"/>
      <c r="N12" s="223"/>
      <c r="O12" s="230"/>
      <c r="P12" s="225">
        <f>VLOOKUP(D12,'MidCap Intra'!$B$11:$C$568,2,0)</f>
        <v>289.25</v>
      </c>
      <c r="Q12" s="289">
        <v>45208</v>
      </c>
      <c r="S12" s="37" t="s">
        <v>786</v>
      </c>
    </row>
    <row r="13" spans="1:27" ht="15" customHeight="1">
      <c r="A13" s="296">
        <v>4</v>
      </c>
      <c r="B13" s="281">
        <v>45208</v>
      </c>
      <c r="C13" s="297"/>
      <c r="D13" s="298" t="s">
        <v>228</v>
      </c>
      <c r="E13" s="299" t="s">
        <v>591</v>
      </c>
      <c r="F13" s="235">
        <v>122</v>
      </c>
      <c r="G13" s="235">
        <v>117</v>
      </c>
      <c r="H13" s="235">
        <v>117</v>
      </c>
      <c r="I13" s="235" t="s">
        <v>883</v>
      </c>
      <c r="J13" s="311" t="s">
        <v>909</v>
      </c>
      <c r="K13" s="311">
        <f t="shared" ref="K13" si="0">H13-F13</f>
        <v>-5</v>
      </c>
      <c r="L13" s="312">
        <f>(F13*-0.3)/100</f>
        <v>-0.36599999999999999</v>
      </c>
      <c r="M13" s="313">
        <f t="shared" ref="M13" si="1">(K13+L13)/F13</f>
        <v>-4.3983606557377049E-2</v>
      </c>
      <c r="N13" s="311" t="s">
        <v>604</v>
      </c>
      <c r="O13" s="314">
        <v>45231</v>
      </c>
      <c r="P13" s="300"/>
      <c r="Q13" s="289">
        <v>45222</v>
      </c>
      <c r="S13" s="37" t="s">
        <v>593</v>
      </c>
    </row>
    <row r="14" spans="1:27" ht="15" customHeight="1">
      <c r="A14" s="226">
        <v>5</v>
      </c>
      <c r="B14" s="222">
        <v>45212</v>
      </c>
      <c r="C14" s="227"/>
      <c r="D14" s="231" t="s">
        <v>229</v>
      </c>
      <c r="E14" s="228" t="s">
        <v>986</v>
      </c>
      <c r="F14" s="221" t="s">
        <v>987</v>
      </c>
      <c r="G14" s="223">
        <v>3321</v>
      </c>
      <c r="H14" s="221"/>
      <c r="I14" s="221" t="s">
        <v>884</v>
      </c>
      <c r="J14" s="223" t="s">
        <v>592</v>
      </c>
      <c r="K14" s="223"/>
      <c r="L14" s="225"/>
      <c r="M14" s="229"/>
      <c r="N14" s="223"/>
      <c r="O14" s="230"/>
      <c r="P14" s="225">
        <f>VLOOKUP(D14,'MidCap Intra'!$B$11:$C$568,2,0)</f>
        <v>3510.2</v>
      </c>
      <c r="Q14" s="289">
        <v>45218</v>
      </c>
      <c r="S14" s="37" t="s">
        <v>593</v>
      </c>
    </row>
    <row r="15" spans="1:27" ht="15" customHeight="1">
      <c r="A15" s="322">
        <v>6</v>
      </c>
      <c r="B15" s="331">
        <v>45218</v>
      </c>
      <c r="C15" s="332"/>
      <c r="D15" s="333" t="s">
        <v>534</v>
      </c>
      <c r="E15" s="334" t="s">
        <v>591</v>
      </c>
      <c r="F15" s="224">
        <v>427</v>
      </c>
      <c r="G15" s="219">
        <v>408</v>
      </c>
      <c r="H15" s="224">
        <v>453</v>
      </c>
      <c r="I15" s="224" t="s">
        <v>889</v>
      </c>
      <c r="J15" s="335" t="s">
        <v>996</v>
      </c>
      <c r="K15" s="335">
        <f t="shared" ref="K15" si="2">H15-F15</f>
        <v>26</v>
      </c>
      <c r="L15" s="336">
        <f>(F15*-0.3)/100</f>
        <v>-1.2809999999999999</v>
      </c>
      <c r="M15" s="337">
        <f t="shared" ref="M15" si="3">(K15+L15)/F15</f>
        <v>5.7889929742388761E-2</v>
      </c>
      <c r="N15" s="335" t="s">
        <v>594</v>
      </c>
      <c r="O15" s="338">
        <v>45245</v>
      </c>
      <c r="P15" s="339"/>
      <c r="Q15" s="289">
        <v>45224</v>
      </c>
      <c r="S15" s="37" t="s">
        <v>593</v>
      </c>
    </row>
    <row r="16" spans="1:27" ht="15" customHeight="1">
      <c r="A16" s="330">
        <v>7</v>
      </c>
      <c r="B16" s="331">
        <v>45219</v>
      </c>
      <c r="C16" s="332"/>
      <c r="D16" s="333" t="s">
        <v>227</v>
      </c>
      <c r="E16" s="334" t="s">
        <v>591</v>
      </c>
      <c r="F16" s="224">
        <v>240.5</v>
      </c>
      <c r="G16" s="219">
        <v>227</v>
      </c>
      <c r="H16" s="224">
        <v>256</v>
      </c>
      <c r="I16" s="224" t="s">
        <v>890</v>
      </c>
      <c r="J16" s="335" t="s">
        <v>947</v>
      </c>
      <c r="K16" s="335">
        <f t="shared" ref="K16" si="4">H16-F16</f>
        <v>15.5</v>
      </c>
      <c r="L16" s="336">
        <f>(F16*-0.3)/100</f>
        <v>-0.72149999999999992</v>
      </c>
      <c r="M16" s="337">
        <f t="shared" ref="M16" si="5">(K16+L16)/F16</f>
        <v>6.1449064449064443E-2</v>
      </c>
      <c r="N16" s="335" t="s">
        <v>594</v>
      </c>
      <c r="O16" s="338">
        <v>45238</v>
      </c>
      <c r="P16" s="339"/>
      <c r="Q16" s="289">
        <v>45224</v>
      </c>
      <c r="S16" s="37" t="s">
        <v>593</v>
      </c>
    </row>
    <row r="17" spans="1:39" ht="15" customHeight="1">
      <c r="A17" s="226">
        <v>8</v>
      </c>
      <c r="B17" s="222">
        <v>45224</v>
      </c>
      <c r="C17" s="227"/>
      <c r="D17" s="231" t="s">
        <v>138</v>
      </c>
      <c r="E17" s="228" t="s">
        <v>591</v>
      </c>
      <c r="F17" s="221" t="s">
        <v>892</v>
      </c>
      <c r="G17" s="223">
        <v>870</v>
      </c>
      <c r="H17" s="221"/>
      <c r="I17" s="221" t="s">
        <v>893</v>
      </c>
      <c r="J17" s="223" t="s">
        <v>592</v>
      </c>
      <c r="K17" s="223"/>
      <c r="L17" s="225"/>
      <c r="M17" s="229"/>
      <c r="N17" s="223"/>
      <c r="O17" s="230"/>
      <c r="P17" s="225">
        <f>VLOOKUP(D17,'MidCap Intra'!$B$11:$C$568,2,0)</f>
        <v>926.1</v>
      </c>
      <c r="Q17" s="289">
        <v>45225</v>
      </c>
      <c r="S17" s="37" t="s">
        <v>593</v>
      </c>
    </row>
    <row r="18" spans="1:39" ht="15" customHeight="1">
      <c r="A18" s="330">
        <v>9</v>
      </c>
      <c r="B18" s="331">
        <v>45231</v>
      </c>
      <c r="C18" s="332"/>
      <c r="D18" s="333" t="s">
        <v>353</v>
      </c>
      <c r="E18" s="334" t="s">
        <v>591</v>
      </c>
      <c r="F18" s="224">
        <v>1060</v>
      </c>
      <c r="G18" s="219">
        <v>990</v>
      </c>
      <c r="H18" s="224">
        <v>1117.5</v>
      </c>
      <c r="I18" s="224" t="s">
        <v>905</v>
      </c>
      <c r="J18" s="335" t="s">
        <v>1030</v>
      </c>
      <c r="K18" s="335">
        <f t="shared" ref="K18" si="6">H18-F18</f>
        <v>57.5</v>
      </c>
      <c r="L18" s="336">
        <f>(F18*-0.3)/100</f>
        <v>-3.18</v>
      </c>
      <c r="M18" s="337">
        <f t="shared" ref="M18" si="7">(K18+L18)/F18</f>
        <v>5.1245283018867924E-2</v>
      </c>
      <c r="N18" s="335" t="s">
        <v>594</v>
      </c>
      <c r="O18" s="338">
        <v>45247</v>
      </c>
      <c r="P18" s="339"/>
      <c r="Q18" s="289"/>
      <c r="S18" s="37" t="s">
        <v>593</v>
      </c>
    </row>
    <row r="19" spans="1:39" ht="15" customHeight="1">
      <c r="A19" s="330">
        <v>10</v>
      </c>
      <c r="B19" s="331">
        <v>45231</v>
      </c>
      <c r="C19" s="332"/>
      <c r="D19" s="333" t="s">
        <v>372</v>
      </c>
      <c r="E19" s="334" t="s">
        <v>591</v>
      </c>
      <c r="F19" s="224">
        <v>222</v>
      </c>
      <c r="G19" s="219">
        <v>204</v>
      </c>
      <c r="H19" s="224">
        <v>237.5</v>
      </c>
      <c r="I19" s="224" t="s">
        <v>888</v>
      </c>
      <c r="J19" s="335" t="s">
        <v>947</v>
      </c>
      <c r="K19" s="335">
        <f t="shared" ref="K19" si="8">H19-F19</f>
        <v>15.5</v>
      </c>
      <c r="L19" s="336">
        <f>(F19*-0.3)/100</f>
        <v>-0.66599999999999993</v>
      </c>
      <c r="M19" s="337">
        <f t="shared" ref="M19" si="9">(K19+L19)/F19</f>
        <v>6.6819819819819812E-2</v>
      </c>
      <c r="N19" s="335" t="s">
        <v>594</v>
      </c>
      <c r="O19" s="338">
        <v>45237</v>
      </c>
      <c r="P19" s="339"/>
      <c r="Q19" s="289"/>
      <c r="S19" s="37" t="s">
        <v>593</v>
      </c>
    </row>
    <row r="20" spans="1:39" ht="15" customHeight="1">
      <c r="A20" s="330">
        <v>11</v>
      </c>
      <c r="B20" s="331">
        <v>45236</v>
      </c>
      <c r="C20" s="332"/>
      <c r="D20" s="333" t="s">
        <v>143</v>
      </c>
      <c r="E20" s="334" t="s">
        <v>591</v>
      </c>
      <c r="F20" s="224">
        <v>82.5</v>
      </c>
      <c r="G20" s="219">
        <v>77</v>
      </c>
      <c r="H20" s="224">
        <v>87.5</v>
      </c>
      <c r="I20" s="224" t="s">
        <v>939</v>
      </c>
      <c r="J20" s="335" t="s">
        <v>995</v>
      </c>
      <c r="K20" s="335">
        <f t="shared" ref="K20" si="10">H20-F20</f>
        <v>5</v>
      </c>
      <c r="L20" s="336">
        <f>(F20*-0.3)/100</f>
        <v>-0.2475</v>
      </c>
      <c r="M20" s="337">
        <f t="shared" ref="M20" si="11">(K20+L20)/F20</f>
        <v>5.7606060606060612E-2</v>
      </c>
      <c r="N20" s="335" t="s">
        <v>594</v>
      </c>
      <c r="O20" s="338">
        <v>45245</v>
      </c>
      <c r="P20" s="339"/>
      <c r="Q20" s="289"/>
      <c r="S20" s="37"/>
    </row>
    <row r="21" spans="1:39" ht="15" customHeight="1">
      <c r="A21" s="330">
        <v>12</v>
      </c>
      <c r="B21" s="331">
        <v>45236</v>
      </c>
      <c r="C21" s="332"/>
      <c r="D21" s="333" t="s">
        <v>293</v>
      </c>
      <c r="E21" s="334" t="s">
        <v>591</v>
      </c>
      <c r="F21" s="224">
        <v>348.5</v>
      </c>
      <c r="G21" s="219">
        <v>319</v>
      </c>
      <c r="H21" s="224">
        <v>375</v>
      </c>
      <c r="I21" s="224" t="s">
        <v>940</v>
      </c>
      <c r="J21" s="335" t="s">
        <v>954</v>
      </c>
      <c r="K21" s="335">
        <f t="shared" ref="K21" si="12">H21-F21</f>
        <v>26.5</v>
      </c>
      <c r="L21" s="336">
        <f>(F21*-0.3)/100</f>
        <v>-1.0454999999999999</v>
      </c>
      <c r="M21" s="337">
        <f t="shared" ref="M21" si="13">(K21+L21)/F21</f>
        <v>7.3040172166427539E-2</v>
      </c>
      <c r="N21" s="335" t="s">
        <v>594</v>
      </c>
      <c r="O21" s="338">
        <v>45238</v>
      </c>
      <c r="P21" s="339"/>
      <c r="Q21" s="289"/>
      <c r="S21" s="37"/>
    </row>
    <row r="22" spans="1:39" ht="15" customHeight="1">
      <c r="A22" s="226">
        <v>13</v>
      </c>
      <c r="B22" s="222">
        <v>45236</v>
      </c>
      <c r="C22" s="227"/>
      <c r="D22" s="231" t="s">
        <v>770</v>
      </c>
      <c r="E22" s="228" t="s">
        <v>591</v>
      </c>
      <c r="F22" s="221" t="s">
        <v>941</v>
      </c>
      <c r="G22" s="223">
        <v>177</v>
      </c>
      <c r="H22" s="221"/>
      <c r="I22" s="221" t="s">
        <v>942</v>
      </c>
      <c r="J22" s="223" t="s">
        <v>592</v>
      </c>
      <c r="K22" s="223"/>
      <c r="L22" s="225"/>
      <c r="M22" s="229"/>
      <c r="N22" s="223"/>
      <c r="O22" s="230"/>
      <c r="P22" s="225"/>
      <c r="Q22" s="289"/>
      <c r="S22" s="37"/>
    </row>
    <row r="23" spans="1:39" ht="15" customHeight="1">
      <c r="A23" s="226">
        <v>14</v>
      </c>
      <c r="B23" s="222">
        <v>45238</v>
      </c>
      <c r="C23" s="227"/>
      <c r="D23" s="231" t="s">
        <v>429</v>
      </c>
      <c r="E23" s="228" t="s">
        <v>591</v>
      </c>
      <c r="F23" s="221" t="s">
        <v>959</v>
      </c>
      <c r="G23" s="223">
        <v>104</v>
      </c>
      <c r="H23" s="221"/>
      <c r="I23" s="221" t="s">
        <v>960</v>
      </c>
      <c r="J23" s="223" t="s">
        <v>592</v>
      </c>
      <c r="K23" s="223"/>
      <c r="L23" s="225"/>
      <c r="M23" s="229"/>
      <c r="N23" s="223"/>
      <c r="O23" s="230"/>
      <c r="P23" s="225">
        <f>VLOOKUP(D23,'MidCap Intra'!$B$11:$C$568,2,0)</f>
        <v>111</v>
      </c>
      <c r="Q23" s="289"/>
      <c r="S23" s="37"/>
    </row>
    <row r="24" spans="1:39" ht="15" customHeight="1">
      <c r="A24" s="226">
        <v>15</v>
      </c>
      <c r="B24" s="222">
        <v>45247</v>
      </c>
      <c r="C24" s="227"/>
      <c r="D24" s="231" t="s">
        <v>58</v>
      </c>
      <c r="E24" s="228" t="s">
        <v>591</v>
      </c>
      <c r="F24" s="221" t="s">
        <v>1031</v>
      </c>
      <c r="G24" s="223">
        <v>163</v>
      </c>
      <c r="H24" s="221"/>
      <c r="I24" s="221" t="s">
        <v>1032</v>
      </c>
      <c r="J24" s="223" t="s">
        <v>592</v>
      </c>
      <c r="K24" s="223"/>
      <c r="L24" s="225"/>
      <c r="M24" s="229"/>
      <c r="N24" s="223"/>
      <c r="O24" s="230"/>
      <c r="P24" s="225">
        <f>VLOOKUP(D24,'MidCap Intra'!$B$11:$C$568,2,0)</f>
        <v>178.05</v>
      </c>
      <c r="Q24" s="289"/>
      <c r="S24" s="37"/>
    </row>
    <row r="25" spans="1:39" ht="15" customHeight="1">
      <c r="A25" s="226">
        <v>16</v>
      </c>
      <c r="B25" s="222">
        <v>45247</v>
      </c>
      <c r="C25" s="227"/>
      <c r="D25" s="231" t="s">
        <v>54</v>
      </c>
      <c r="E25" s="228" t="s">
        <v>591</v>
      </c>
      <c r="F25" s="221" t="s">
        <v>1035</v>
      </c>
      <c r="G25" s="223">
        <v>390</v>
      </c>
      <c r="H25" s="221"/>
      <c r="I25" s="221" t="s">
        <v>1034</v>
      </c>
      <c r="J25" s="223" t="s">
        <v>592</v>
      </c>
      <c r="K25" s="223"/>
      <c r="L25" s="225"/>
      <c r="M25" s="229"/>
      <c r="N25" s="223"/>
      <c r="O25" s="230"/>
      <c r="P25" s="225">
        <f>VLOOKUP(D25,'MidCap Intra'!$B$11:$C$568,2,0)</f>
        <v>420.15</v>
      </c>
      <c r="Q25" s="289"/>
      <c r="S25" s="37"/>
    </row>
    <row r="26" spans="1:39" ht="15" customHeight="1">
      <c r="A26" s="226">
        <v>17</v>
      </c>
      <c r="B26" s="222">
        <v>45250</v>
      </c>
      <c r="C26" s="227"/>
      <c r="D26" s="231" t="s">
        <v>300</v>
      </c>
      <c r="E26" s="228" t="s">
        <v>591</v>
      </c>
      <c r="F26" s="221" t="s">
        <v>1056</v>
      </c>
      <c r="G26" s="223">
        <v>34.35</v>
      </c>
      <c r="H26" s="221"/>
      <c r="I26" s="221" t="s">
        <v>1057</v>
      </c>
      <c r="J26" s="223" t="s">
        <v>592</v>
      </c>
      <c r="K26" s="223"/>
      <c r="L26" s="225"/>
      <c r="M26" s="229"/>
      <c r="N26" s="223"/>
      <c r="O26" s="230"/>
      <c r="P26" s="225">
        <f>VLOOKUP(D26,'MidCap Intra'!$B$11:$C$568,2,0)</f>
        <v>37.299999999999997</v>
      </c>
      <c r="Q26" s="289"/>
      <c r="S26" s="37"/>
    </row>
    <row r="27" spans="1:39" ht="15" customHeight="1">
      <c r="A27" s="226">
        <v>18</v>
      </c>
      <c r="B27" s="222">
        <v>45250</v>
      </c>
      <c r="C27" s="227"/>
      <c r="D27" s="231" t="s">
        <v>490</v>
      </c>
      <c r="E27" s="228" t="s">
        <v>591</v>
      </c>
      <c r="F27" s="221" t="s">
        <v>1058</v>
      </c>
      <c r="G27" s="223">
        <v>152</v>
      </c>
      <c r="H27" s="221"/>
      <c r="I27" s="221" t="s">
        <v>1059</v>
      </c>
      <c r="J27" s="223" t="s">
        <v>592</v>
      </c>
      <c r="K27" s="223"/>
      <c r="L27" s="225"/>
      <c r="M27" s="229"/>
      <c r="N27" s="223"/>
      <c r="O27" s="230"/>
      <c r="P27" s="225">
        <f>VLOOKUP(D27,'MidCap Intra'!$B$11:$C$568,2,0)</f>
        <v>166.9</v>
      </c>
      <c r="Q27" s="289"/>
      <c r="S27" s="37"/>
    </row>
    <row r="28" spans="1:39" ht="15" customHeight="1">
      <c r="A28" s="226"/>
      <c r="B28" s="222"/>
      <c r="C28" s="227"/>
      <c r="D28" s="231"/>
      <c r="E28" s="228"/>
      <c r="F28" s="221"/>
      <c r="G28" s="223"/>
      <c r="H28" s="221"/>
      <c r="I28" s="221"/>
      <c r="J28" s="223"/>
      <c r="K28" s="223"/>
      <c r="L28" s="225"/>
      <c r="M28" s="229"/>
      <c r="N28" s="223"/>
      <c r="O28" s="230"/>
      <c r="P28" s="278"/>
      <c r="Q28" s="289"/>
      <c r="S28" s="37"/>
    </row>
    <row r="29" spans="1:39" ht="15" customHeight="1">
      <c r="A29" s="226"/>
      <c r="B29" s="222"/>
      <c r="C29" s="227"/>
      <c r="D29" s="231"/>
      <c r="E29" s="228"/>
      <c r="F29" s="221"/>
      <c r="G29" s="223"/>
      <c r="H29" s="221"/>
      <c r="I29" s="221"/>
      <c r="J29" s="223"/>
      <c r="K29" s="223"/>
      <c r="L29" s="225"/>
      <c r="M29" s="229"/>
      <c r="N29" s="223"/>
      <c r="O29" s="230"/>
      <c r="P29" s="225"/>
      <c r="Q29" s="289"/>
      <c r="S29" s="37"/>
    </row>
    <row r="31" spans="1:39" ht="14.25" customHeight="1">
      <c r="A31" s="103"/>
      <c r="B31" s="104"/>
      <c r="C31" s="105"/>
      <c r="D31" s="106"/>
      <c r="E31" s="107"/>
      <c r="F31" s="107"/>
      <c r="G31" s="103"/>
      <c r="H31" s="107"/>
      <c r="I31" s="108"/>
      <c r="J31" s="109"/>
      <c r="K31" s="109"/>
      <c r="L31" s="110"/>
      <c r="M31" s="111"/>
      <c r="N31" s="112"/>
      <c r="O31" s="113"/>
      <c r="P31" s="114"/>
      <c r="Q31" s="114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</row>
    <row r="32" spans="1:39" ht="12" customHeight="1">
      <c r="A32" s="115" t="s">
        <v>595</v>
      </c>
      <c r="B32" s="116"/>
      <c r="C32" s="117"/>
      <c r="E32" s="118"/>
      <c r="F32" s="118"/>
      <c r="G32" s="118"/>
      <c r="H32" s="118"/>
      <c r="I32" s="118"/>
      <c r="J32" s="119"/>
      <c r="K32" s="118"/>
      <c r="L32" s="120"/>
      <c r="M32" s="55"/>
      <c r="N32" s="119"/>
      <c r="O32" s="11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</row>
    <row r="33" spans="1:39" ht="12" customHeight="1">
      <c r="A33" s="121" t="s">
        <v>596</v>
      </c>
      <c r="B33" s="115"/>
      <c r="C33" s="115"/>
      <c r="D33" s="115"/>
      <c r="E33" s="37"/>
      <c r="F33" s="122" t="s">
        <v>597</v>
      </c>
      <c r="G33" s="6"/>
      <c r="H33" s="6"/>
      <c r="I33" s="6"/>
      <c r="J33" s="123"/>
      <c r="K33" s="124"/>
      <c r="L33" s="124"/>
      <c r="M33" s="125"/>
      <c r="N33" s="1"/>
      <c r="O33" s="126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</row>
    <row r="34" spans="1:39" ht="12" customHeight="1">
      <c r="A34" s="115" t="s">
        <v>598</v>
      </c>
      <c r="B34" s="115"/>
      <c r="C34" s="115"/>
      <c r="D34" s="115" t="s">
        <v>599</v>
      </c>
      <c r="E34" s="6"/>
      <c r="F34" s="122" t="s">
        <v>600</v>
      </c>
      <c r="G34" s="6"/>
      <c r="H34" s="6"/>
      <c r="I34" s="6"/>
      <c r="J34" s="123"/>
      <c r="K34" s="124"/>
      <c r="L34" s="124"/>
      <c r="M34" s="125"/>
      <c r="N34" s="1"/>
      <c r="O34" s="126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</row>
    <row r="35" spans="1:39" ht="12" customHeight="1">
      <c r="A35" s="115"/>
      <c r="B35" s="115"/>
      <c r="C35" s="115"/>
      <c r="D35" s="115"/>
      <c r="E35" s="6"/>
      <c r="F35" s="6"/>
      <c r="G35" s="6"/>
      <c r="H35" s="6"/>
      <c r="I35" s="6"/>
      <c r="J35" s="127"/>
      <c r="K35" s="124"/>
      <c r="L35" s="124"/>
      <c r="M35" s="6"/>
      <c r="N35" s="128"/>
      <c r="O35" s="1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</row>
    <row r="36" spans="1:39" ht="12" customHeight="1">
      <c r="A36" s="240"/>
      <c r="B36" s="240"/>
      <c r="C36" s="240"/>
      <c r="D36" s="240"/>
      <c r="E36" s="241"/>
      <c r="F36" s="241"/>
      <c r="G36" s="241"/>
      <c r="H36" s="241"/>
      <c r="I36" s="241"/>
      <c r="J36" s="242"/>
      <c r="K36" s="243"/>
      <c r="L36" s="243"/>
      <c r="M36" s="241"/>
      <c r="N36" s="244"/>
      <c r="O36" s="245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</row>
    <row r="37" spans="1:39" ht="14.25" customHeight="1">
      <c r="A37" s="115"/>
      <c r="B37" s="115"/>
      <c r="C37" s="115"/>
      <c r="D37" s="115"/>
      <c r="E37" s="6"/>
      <c r="F37" s="6"/>
      <c r="G37" s="6"/>
      <c r="H37" s="6"/>
      <c r="I37" s="6"/>
      <c r="J37" s="127"/>
      <c r="K37" s="124"/>
      <c r="L37" s="125"/>
      <c r="M37" s="6"/>
      <c r="N37" s="128"/>
      <c r="O37" s="1"/>
      <c r="P37" s="37"/>
      <c r="Q37" s="37"/>
      <c r="R37" s="37"/>
      <c r="S37" s="6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</row>
    <row r="38" spans="1:39" ht="12.75" customHeight="1">
      <c r="A38" s="138" t="s">
        <v>606</v>
      </c>
      <c r="B38" s="138"/>
      <c r="C38" s="138"/>
      <c r="D38" s="138"/>
      <c r="E38" s="6"/>
      <c r="F38" s="6"/>
      <c r="G38" s="6"/>
      <c r="H38" s="6"/>
      <c r="I38" s="6"/>
      <c r="J38" s="6"/>
      <c r="K38" s="6"/>
      <c r="L38" s="6"/>
      <c r="M38" s="6"/>
      <c r="N38" s="6"/>
      <c r="O38" s="24"/>
      <c r="R38" s="37"/>
      <c r="S38" s="6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</row>
    <row r="39" spans="1:39" ht="38.25" customHeight="1">
      <c r="A39" s="95" t="s">
        <v>16</v>
      </c>
      <c r="B39" s="95" t="s">
        <v>566</v>
      </c>
      <c r="C39" s="95"/>
      <c r="D39" s="96" t="s">
        <v>578</v>
      </c>
      <c r="E39" s="95" t="s">
        <v>579</v>
      </c>
      <c r="F39" s="95" t="s">
        <v>580</v>
      </c>
      <c r="G39" s="95" t="s">
        <v>601</v>
      </c>
      <c r="H39" s="95" t="s">
        <v>582</v>
      </c>
      <c r="I39" s="232" t="s">
        <v>583</v>
      </c>
      <c r="J39" s="234" t="s">
        <v>584</v>
      </c>
      <c r="K39" s="233" t="s">
        <v>607</v>
      </c>
      <c r="L39" s="97" t="s">
        <v>586</v>
      </c>
      <c r="M39" s="139" t="s">
        <v>608</v>
      </c>
      <c r="N39" s="95" t="s">
        <v>609</v>
      </c>
      <c r="O39" s="94" t="s">
        <v>588</v>
      </c>
      <c r="P39" s="96" t="s">
        <v>589</v>
      </c>
      <c r="Q39" s="305"/>
      <c r="R39" s="37"/>
      <c r="S39" s="6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</row>
    <row r="40" spans="1:39" ht="12.75" customHeight="1">
      <c r="A40" s="280">
        <v>1</v>
      </c>
      <c r="B40" s="281">
        <v>45229</v>
      </c>
      <c r="C40" s="282"/>
      <c r="D40" s="282" t="s">
        <v>896</v>
      </c>
      <c r="E40" s="280" t="s">
        <v>603</v>
      </c>
      <c r="F40" s="280">
        <v>22625</v>
      </c>
      <c r="G40" s="302">
        <v>22350</v>
      </c>
      <c r="H40" s="235">
        <v>22350</v>
      </c>
      <c r="I40" s="236" t="s">
        <v>902</v>
      </c>
      <c r="J40" s="303" t="s">
        <v>911</v>
      </c>
      <c r="K40" s="283">
        <f t="shared" ref="K40" si="14">H40-F40</f>
        <v>-275</v>
      </c>
      <c r="L40" s="284">
        <f t="shared" ref="L40" si="15">(H40*N40)*0.03%</f>
        <v>268.2</v>
      </c>
      <c r="M40" s="285">
        <f t="shared" ref="M40" si="16">(K40*N40)-L40</f>
        <v>-11268.2</v>
      </c>
      <c r="N40" s="283">
        <v>40</v>
      </c>
      <c r="O40" s="286" t="s">
        <v>604</v>
      </c>
      <c r="P40" s="281">
        <v>45231</v>
      </c>
      <c r="Q40" s="279"/>
      <c r="R40" s="140"/>
      <c r="S40" s="55" t="s">
        <v>605</v>
      </c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141"/>
      <c r="AH40" s="142"/>
      <c r="AI40" s="140"/>
      <c r="AJ40" s="140"/>
      <c r="AK40" s="141"/>
      <c r="AL40" s="141"/>
      <c r="AM40" s="141"/>
    </row>
    <row r="41" spans="1:39" ht="15" customHeight="1">
      <c r="A41" s="420">
        <v>2</v>
      </c>
      <c r="B41" s="422">
        <v>45230</v>
      </c>
      <c r="C41" s="255"/>
      <c r="D41" s="255" t="s">
        <v>894</v>
      </c>
      <c r="E41" s="224" t="s">
        <v>603</v>
      </c>
      <c r="F41" s="224">
        <v>17.5</v>
      </c>
      <c r="G41" s="224"/>
      <c r="H41" s="224">
        <v>26.5</v>
      </c>
      <c r="I41" s="219"/>
      <c r="J41" s="428" t="s">
        <v>929</v>
      </c>
      <c r="K41" s="237">
        <f>H41-F41</f>
        <v>9</v>
      </c>
      <c r="L41" s="321">
        <f>(H41*N41)*0.03%</f>
        <v>11.328749999999999</v>
      </c>
      <c r="M41" s="418">
        <v>8890</v>
      </c>
      <c r="N41" s="440">
        <v>1425</v>
      </c>
      <c r="O41" s="430" t="s">
        <v>594</v>
      </c>
      <c r="P41" s="416">
        <v>45233</v>
      </c>
      <c r="Q41" s="279"/>
      <c r="R41" s="141"/>
      <c r="S41" s="55" t="s">
        <v>593</v>
      </c>
      <c r="T41" s="141"/>
      <c r="U41" s="141"/>
      <c r="V41" s="141"/>
      <c r="W41" s="141"/>
      <c r="X41" s="141"/>
      <c r="Y41" s="141"/>
      <c r="Z41" s="141"/>
      <c r="AA41" s="141"/>
      <c r="AB41" s="141"/>
      <c r="AC41" s="141"/>
      <c r="AD41" s="141"/>
      <c r="AE41" s="141"/>
      <c r="AF41" s="141"/>
      <c r="AG41" s="141"/>
      <c r="AH41" s="141"/>
      <c r="AI41" s="141"/>
      <c r="AJ41" s="141"/>
      <c r="AK41" s="141"/>
      <c r="AL41" s="141"/>
      <c r="AM41" s="141"/>
    </row>
    <row r="42" spans="1:39" ht="15" customHeight="1">
      <c r="A42" s="421"/>
      <c r="B42" s="423"/>
      <c r="C42" s="255"/>
      <c r="D42" s="255" t="s">
        <v>895</v>
      </c>
      <c r="E42" s="224" t="s">
        <v>881</v>
      </c>
      <c r="F42" s="325" t="s">
        <v>919</v>
      </c>
      <c r="G42" s="224"/>
      <c r="H42" s="224">
        <v>11.25</v>
      </c>
      <c r="I42" s="219"/>
      <c r="J42" s="429"/>
      <c r="K42" s="326">
        <f>F42-H42</f>
        <v>-2.75</v>
      </c>
      <c r="L42" s="321">
        <f>(H42*N42)*0.03%</f>
        <v>0</v>
      </c>
      <c r="M42" s="425"/>
      <c r="N42" s="441"/>
      <c r="O42" s="427"/>
      <c r="P42" s="417"/>
      <c r="Q42" s="279"/>
      <c r="R42" s="141"/>
      <c r="S42" s="55"/>
      <c r="T42" s="141"/>
      <c r="U42" s="141"/>
      <c r="V42" s="141"/>
      <c r="W42" s="141"/>
      <c r="X42" s="141"/>
      <c r="Y42" s="141"/>
      <c r="Z42" s="141"/>
      <c r="AA42" s="141"/>
      <c r="AB42" s="141"/>
      <c r="AC42" s="141"/>
      <c r="AD42" s="141"/>
      <c r="AE42" s="141"/>
      <c r="AF42" s="141"/>
      <c r="AG42" s="141"/>
      <c r="AH42" s="141"/>
      <c r="AI42" s="141"/>
      <c r="AJ42" s="141"/>
      <c r="AK42" s="141"/>
      <c r="AL42" s="141"/>
      <c r="AM42" s="141"/>
    </row>
    <row r="43" spans="1:39" ht="12.75" customHeight="1">
      <c r="A43" s="322">
        <v>3</v>
      </c>
      <c r="B43" s="239">
        <v>45232</v>
      </c>
      <c r="C43" s="323"/>
      <c r="D43" s="323" t="s">
        <v>912</v>
      </c>
      <c r="E43" s="322" t="s">
        <v>603</v>
      </c>
      <c r="F43" s="322">
        <v>432</v>
      </c>
      <c r="G43" s="324">
        <v>426</v>
      </c>
      <c r="H43" s="224">
        <v>437.5</v>
      </c>
      <c r="I43" s="219" t="s">
        <v>913</v>
      </c>
      <c r="J43" s="320" t="s">
        <v>930</v>
      </c>
      <c r="K43" s="237">
        <f t="shared" ref="K43" si="17">H43-F43</f>
        <v>5.5</v>
      </c>
      <c r="L43" s="321">
        <f t="shared" ref="L43" si="18">(H43*N43)*0.03%</f>
        <v>209.99999999999997</v>
      </c>
      <c r="M43" s="238">
        <f t="shared" ref="M43" si="19">(K43*N43)-L43</f>
        <v>8590</v>
      </c>
      <c r="N43" s="237">
        <v>1600</v>
      </c>
      <c r="O43" s="102" t="s">
        <v>594</v>
      </c>
      <c r="P43" s="239">
        <v>45236</v>
      </c>
      <c r="Q43" s="279"/>
      <c r="R43" s="140"/>
      <c r="S43" s="55" t="s">
        <v>605</v>
      </c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141"/>
      <c r="AH43" s="142"/>
      <c r="AI43" s="140"/>
      <c r="AJ43" s="140"/>
      <c r="AK43" s="141"/>
      <c r="AL43" s="141"/>
      <c r="AM43" s="141"/>
    </row>
    <row r="44" spans="1:39" ht="12.75" customHeight="1">
      <c r="A44" s="322">
        <v>4</v>
      </c>
      <c r="B44" s="239">
        <v>45232</v>
      </c>
      <c r="C44" s="323"/>
      <c r="D44" s="323" t="s">
        <v>914</v>
      </c>
      <c r="E44" s="322" t="s">
        <v>603</v>
      </c>
      <c r="F44" s="322">
        <v>920</v>
      </c>
      <c r="G44" s="324">
        <v>909</v>
      </c>
      <c r="H44" s="224">
        <v>929</v>
      </c>
      <c r="I44" s="219" t="s">
        <v>915</v>
      </c>
      <c r="J44" s="320" t="s">
        <v>807</v>
      </c>
      <c r="K44" s="237">
        <f t="shared" ref="K44" si="20">H44-F44</f>
        <v>9</v>
      </c>
      <c r="L44" s="321">
        <f t="shared" ref="L44" si="21">(H44*N44)*0.03%</f>
        <v>264.76499999999999</v>
      </c>
      <c r="M44" s="238">
        <f t="shared" ref="M44" si="22">(K44*N44)-L44</f>
        <v>8285.2350000000006</v>
      </c>
      <c r="N44" s="237">
        <v>950</v>
      </c>
      <c r="O44" s="102" t="s">
        <v>594</v>
      </c>
      <c r="P44" s="239">
        <v>45233</v>
      </c>
      <c r="Q44" s="279"/>
      <c r="R44" s="140"/>
      <c r="S44" s="55" t="s">
        <v>786</v>
      </c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141"/>
      <c r="AH44" s="142"/>
      <c r="AI44" s="140"/>
      <c r="AJ44" s="140"/>
      <c r="AK44" s="141"/>
      <c r="AL44" s="141"/>
      <c r="AM44" s="141"/>
    </row>
    <row r="45" spans="1:39" ht="12.75" customHeight="1">
      <c r="A45" s="322">
        <v>5</v>
      </c>
      <c r="B45" s="239">
        <v>45233</v>
      </c>
      <c r="C45" s="323"/>
      <c r="D45" s="323" t="s">
        <v>922</v>
      </c>
      <c r="E45" s="322" t="s">
        <v>603</v>
      </c>
      <c r="F45" s="322">
        <v>3970</v>
      </c>
      <c r="G45" s="324">
        <v>3915</v>
      </c>
      <c r="H45" s="224">
        <v>4010</v>
      </c>
      <c r="I45" s="219" t="s">
        <v>923</v>
      </c>
      <c r="J45" s="320" t="s">
        <v>635</v>
      </c>
      <c r="K45" s="237">
        <f t="shared" ref="K45" si="23">H45-F45</f>
        <v>40</v>
      </c>
      <c r="L45" s="321">
        <f t="shared" ref="L45" si="24">(H45*N45)*0.03%</f>
        <v>240.59999999999997</v>
      </c>
      <c r="M45" s="238">
        <f t="shared" ref="M45" si="25">(K45*N45)-L45</f>
        <v>7759.4</v>
      </c>
      <c r="N45" s="237">
        <v>200</v>
      </c>
      <c r="O45" s="102" t="s">
        <v>594</v>
      </c>
      <c r="P45" s="239">
        <v>45236</v>
      </c>
      <c r="Q45" s="279"/>
      <c r="R45" s="140"/>
      <c r="S45" s="55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141"/>
      <c r="AH45" s="142"/>
      <c r="AI45" s="140"/>
      <c r="AJ45" s="140"/>
      <c r="AK45" s="141"/>
      <c r="AL45" s="141"/>
      <c r="AM45" s="141"/>
    </row>
    <row r="46" spans="1:39" ht="12.75" customHeight="1">
      <c r="A46" s="322">
        <v>6</v>
      </c>
      <c r="B46" s="239">
        <v>45233</v>
      </c>
      <c r="C46" s="323"/>
      <c r="D46" s="323" t="s">
        <v>924</v>
      </c>
      <c r="E46" s="322" t="s">
        <v>603</v>
      </c>
      <c r="F46" s="322">
        <v>257.25</v>
      </c>
      <c r="G46" s="324">
        <v>254</v>
      </c>
      <c r="H46" s="224">
        <v>260.5</v>
      </c>
      <c r="I46" s="219" t="s">
        <v>925</v>
      </c>
      <c r="J46" s="320" t="s">
        <v>931</v>
      </c>
      <c r="K46" s="237">
        <f t="shared" ref="K46" si="26">H46-F46</f>
        <v>3.25</v>
      </c>
      <c r="L46" s="321">
        <f t="shared" ref="L46" si="27">(H46*N46)*0.03%</f>
        <v>281.33999999999997</v>
      </c>
      <c r="M46" s="238">
        <f t="shared" ref="M46" si="28">(K46*N46)-L46</f>
        <v>11418.66</v>
      </c>
      <c r="N46" s="237">
        <v>3600</v>
      </c>
      <c r="O46" s="102" t="s">
        <v>594</v>
      </c>
      <c r="P46" s="239">
        <v>45236</v>
      </c>
      <c r="Q46" s="279"/>
      <c r="R46" s="140"/>
      <c r="S46" s="55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141"/>
      <c r="AH46" s="142"/>
      <c r="AI46" s="140"/>
      <c r="AJ46" s="140"/>
      <c r="AK46" s="141"/>
      <c r="AL46" s="141"/>
      <c r="AM46" s="141"/>
    </row>
    <row r="47" spans="1:39" ht="12.75" customHeight="1">
      <c r="A47" s="322">
        <v>7</v>
      </c>
      <c r="B47" s="239">
        <v>45236</v>
      </c>
      <c r="C47" s="323"/>
      <c r="D47" s="323" t="s">
        <v>935</v>
      </c>
      <c r="E47" s="322" t="s">
        <v>603</v>
      </c>
      <c r="F47" s="322">
        <v>315</v>
      </c>
      <c r="G47" s="324">
        <v>310</v>
      </c>
      <c r="H47" s="224">
        <v>321</v>
      </c>
      <c r="I47" s="219" t="s">
        <v>936</v>
      </c>
      <c r="J47" s="320" t="s">
        <v>964</v>
      </c>
      <c r="K47" s="237">
        <f t="shared" ref="K47" si="29">H47-F47</f>
        <v>6</v>
      </c>
      <c r="L47" s="321">
        <f t="shared" ref="L47" si="30">(H47*N47)*0.03%</f>
        <v>202.23</v>
      </c>
      <c r="M47" s="238">
        <f t="shared" ref="M47" si="31">(K47*N47)-L47</f>
        <v>12397.77</v>
      </c>
      <c r="N47" s="237">
        <v>2100</v>
      </c>
      <c r="O47" s="102" t="s">
        <v>594</v>
      </c>
      <c r="P47" s="239">
        <v>45239</v>
      </c>
      <c r="Q47" s="279"/>
      <c r="R47" s="140"/>
      <c r="S47" s="55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41"/>
      <c r="AH47" s="142"/>
      <c r="AI47" s="140"/>
      <c r="AJ47" s="140"/>
      <c r="AK47" s="141"/>
      <c r="AL47" s="141"/>
      <c r="AM47" s="141"/>
    </row>
    <row r="48" spans="1:39" ht="12.75" customHeight="1">
      <c r="A48" s="280">
        <v>8</v>
      </c>
      <c r="B48" s="281">
        <v>45236</v>
      </c>
      <c r="C48" s="282"/>
      <c r="D48" s="282" t="s">
        <v>937</v>
      </c>
      <c r="E48" s="280" t="s">
        <v>603</v>
      </c>
      <c r="F48" s="280">
        <v>5120</v>
      </c>
      <c r="G48" s="302">
        <v>5050</v>
      </c>
      <c r="H48" s="235">
        <v>5050</v>
      </c>
      <c r="I48" s="236" t="s">
        <v>938</v>
      </c>
      <c r="J48" s="303" t="s">
        <v>977</v>
      </c>
      <c r="K48" s="283">
        <f t="shared" ref="K48" si="32">H48-F48</f>
        <v>-70</v>
      </c>
      <c r="L48" s="284">
        <f t="shared" ref="L48" si="33">(H48*N48)*0.03%</f>
        <v>227.24999999999997</v>
      </c>
      <c r="M48" s="285">
        <f t="shared" ref="M48" si="34">(K48*N48)-L48</f>
        <v>-10727.25</v>
      </c>
      <c r="N48" s="283">
        <v>150</v>
      </c>
      <c r="O48" s="286" t="s">
        <v>604</v>
      </c>
      <c r="P48" s="281">
        <v>45243</v>
      </c>
      <c r="Q48" s="279"/>
      <c r="R48" s="140"/>
      <c r="S48" s="55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41"/>
      <c r="AH48" s="142"/>
      <c r="AI48" s="140"/>
      <c r="AJ48" s="140"/>
      <c r="AK48" s="141"/>
      <c r="AL48" s="141"/>
      <c r="AM48" s="141"/>
    </row>
    <row r="49" spans="1:39" ht="12.75" customHeight="1">
      <c r="A49" s="342">
        <v>9</v>
      </c>
      <c r="B49" s="343">
        <v>45237</v>
      </c>
      <c r="C49" s="344"/>
      <c r="D49" s="344" t="s">
        <v>948</v>
      </c>
      <c r="E49" s="342" t="s">
        <v>603</v>
      </c>
      <c r="F49" s="342">
        <v>7605</v>
      </c>
      <c r="G49" s="345">
        <v>7525</v>
      </c>
      <c r="H49" s="346">
        <v>7525</v>
      </c>
      <c r="I49" s="347" t="s">
        <v>949</v>
      </c>
      <c r="J49" s="348" t="s">
        <v>950</v>
      </c>
      <c r="K49" s="349">
        <f t="shared" ref="K49:K51" si="35">H49-F49</f>
        <v>-80</v>
      </c>
      <c r="L49" s="350">
        <f t="shared" ref="L49:L51" si="36">(H49*N49)*0.03%</f>
        <v>282.1875</v>
      </c>
      <c r="M49" s="351">
        <f t="shared" ref="M49:M51" si="37">(K49*N49)-L49</f>
        <v>-10282.1875</v>
      </c>
      <c r="N49" s="349">
        <v>125</v>
      </c>
      <c r="O49" s="352" t="s">
        <v>604</v>
      </c>
      <c r="P49" s="343">
        <v>45237</v>
      </c>
      <c r="Q49" s="279"/>
      <c r="R49" s="140"/>
      <c r="S49" s="55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41"/>
      <c r="AH49" s="142"/>
      <c r="AI49" s="140"/>
      <c r="AJ49" s="140"/>
      <c r="AK49" s="141"/>
      <c r="AL49" s="141"/>
      <c r="AM49" s="141"/>
    </row>
    <row r="50" spans="1:39" ht="12.75" customHeight="1">
      <c r="A50" s="353">
        <v>10</v>
      </c>
      <c r="B50" s="354">
        <v>45238</v>
      </c>
      <c r="C50" s="355"/>
      <c r="D50" s="355" t="s">
        <v>957</v>
      </c>
      <c r="E50" s="353" t="s">
        <v>603</v>
      </c>
      <c r="F50" s="353">
        <v>360.5</v>
      </c>
      <c r="G50" s="353">
        <v>356</v>
      </c>
      <c r="H50" s="353">
        <v>361.5</v>
      </c>
      <c r="I50" s="353" t="s">
        <v>958</v>
      </c>
      <c r="J50" s="356" t="s">
        <v>808</v>
      </c>
      <c r="K50" s="357">
        <f t="shared" si="35"/>
        <v>1</v>
      </c>
      <c r="L50" s="358">
        <f t="shared" si="36"/>
        <v>216.89999999999998</v>
      </c>
      <c r="M50" s="359">
        <f t="shared" si="37"/>
        <v>1783.1</v>
      </c>
      <c r="N50" s="357">
        <v>2000</v>
      </c>
      <c r="O50" s="356" t="s">
        <v>612</v>
      </c>
      <c r="P50" s="354">
        <v>45239</v>
      </c>
      <c r="Q50" s="279"/>
      <c r="R50" s="140"/>
      <c r="S50" s="55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141"/>
      <c r="AH50" s="142"/>
      <c r="AI50" s="140"/>
      <c r="AJ50" s="140"/>
      <c r="AK50" s="141"/>
      <c r="AL50" s="141"/>
      <c r="AM50" s="141"/>
    </row>
    <row r="51" spans="1:39" ht="12.75" customHeight="1">
      <c r="A51" s="307">
        <v>11</v>
      </c>
      <c r="B51" s="365">
        <v>45239</v>
      </c>
      <c r="C51" s="366"/>
      <c r="D51" s="366" t="s">
        <v>965</v>
      </c>
      <c r="E51" s="307" t="s">
        <v>603</v>
      </c>
      <c r="F51" s="307">
        <v>1755</v>
      </c>
      <c r="G51" s="307">
        <v>1720</v>
      </c>
      <c r="H51" s="307">
        <v>1785</v>
      </c>
      <c r="I51" s="367" t="s">
        <v>966</v>
      </c>
      <c r="J51" s="320" t="s">
        <v>815</v>
      </c>
      <c r="K51" s="237">
        <f t="shared" si="35"/>
        <v>30</v>
      </c>
      <c r="L51" s="321">
        <f t="shared" si="36"/>
        <v>160.64999999999998</v>
      </c>
      <c r="M51" s="238">
        <f t="shared" si="37"/>
        <v>8839.35</v>
      </c>
      <c r="N51" s="237">
        <v>300</v>
      </c>
      <c r="O51" s="102" t="s">
        <v>594</v>
      </c>
      <c r="P51" s="239">
        <v>45242</v>
      </c>
      <c r="Q51" s="279"/>
      <c r="R51" s="140"/>
      <c r="S51" s="55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141"/>
      <c r="AH51" s="142"/>
      <c r="AI51" s="140"/>
      <c r="AJ51" s="140"/>
      <c r="AK51" s="141"/>
      <c r="AL51" s="141"/>
      <c r="AM51" s="141"/>
    </row>
    <row r="52" spans="1:39" ht="12.75" customHeight="1">
      <c r="A52" s="360">
        <v>12</v>
      </c>
      <c r="B52" s="361">
        <v>45239</v>
      </c>
      <c r="C52" s="362"/>
      <c r="D52" s="362" t="s">
        <v>967</v>
      </c>
      <c r="E52" s="360" t="s">
        <v>603</v>
      </c>
      <c r="F52" s="360">
        <v>1219</v>
      </c>
      <c r="G52" s="363">
        <v>1207</v>
      </c>
      <c r="H52" s="315">
        <v>1207</v>
      </c>
      <c r="I52" s="364" t="s">
        <v>968</v>
      </c>
      <c r="J52" s="303" t="s">
        <v>976</v>
      </c>
      <c r="K52" s="283">
        <f>H52-F52</f>
        <v>-12</v>
      </c>
      <c r="L52" s="284">
        <f t="shared" ref="L52" si="38">(H52*N52)*0.03%</f>
        <v>307.78499999999997</v>
      </c>
      <c r="M52" s="285">
        <f t="shared" ref="M52" si="39">(K52*N52)-L52</f>
        <v>-10507.785</v>
      </c>
      <c r="N52" s="283">
        <v>850</v>
      </c>
      <c r="O52" s="352" t="s">
        <v>604</v>
      </c>
      <c r="P52" s="281">
        <v>45240</v>
      </c>
      <c r="Q52" s="279"/>
      <c r="R52" s="140"/>
      <c r="S52" s="55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141"/>
      <c r="AH52" s="142"/>
      <c r="AI52" s="140"/>
      <c r="AJ52" s="140"/>
      <c r="AK52" s="141"/>
      <c r="AL52" s="141"/>
      <c r="AM52" s="141"/>
    </row>
    <row r="53" spans="1:39" ht="12.75" customHeight="1">
      <c r="A53" s="322">
        <v>13</v>
      </c>
      <c r="B53" s="239">
        <v>45239</v>
      </c>
      <c r="C53" s="323"/>
      <c r="D53" s="323" t="s">
        <v>969</v>
      </c>
      <c r="E53" s="322" t="s">
        <v>881</v>
      </c>
      <c r="F53" s="322">
        <v>201</v>
      </c>
      <c r="G53" s="324">
        <v>204</v>
      </c>
      <c r="H53" s="224">
        <v>193.5</v>
      </c>
      <c r="I53" s="219" t="s">
        <v>970</v>
      </c>
      <c r="J53" s="320" t="s">
        <v>972</v>
      </c>
      <c r="K53" s="237">
        <f>F53-H53</f>
        <v>7.5</v>
      </c>
      <c r="L53" s="321">
        <f t="shared" ref="L53" si="40">(H53*N53)*0.03%</f>
        <v>174.14999999999998</v>
      </c>
      <c r="M53" s="238">
        <f t="shared" ref="M53" si="41">(K53*N53)-L53</f>
        <v>22325.85</v>
      </c>
      <c r="N53" s="237">
        <v>3000</v>
      </c>
      <c r="O53" s="102" t="s">
        <v>594</v>
      </c>
      <c r="P53" s="239">
        <v>45240</v>
      </c>
      <c r="Q53" s="279"/>
      <c r="R53" s="140"/>
      <c r="S53" s="55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141"/>
      <c r="AH53" s="142"/>
      <c r="AI53" s="140"/>
      <c r="AJ53" s="140"/>
      <c r="AK53" s="141"/>
      <c r="AL53" s="141"/>
      <c r="AM53" s="141"/>
    </row>
    <row r="54" spans="1:39" ht="12.75" customHeight="1">
      <c r="A54" s="224">
        <v>14</v>
      </c>
      <c r="B54" s="301">
        <v>45240</v>
      </c>
      <c r="C54" s="255"/>
      <c r="D54" s="255" t="s">
        <v>973</v>
      </c>
      <c r="E54" s="224" t="s">
        <v>603</v>
      </c>
      <c r="F54" s="224">
        <v>19440</v>
      </c>
      <c r="G54" s="224">
        <v>19340</v>
      </c>
      <c r="H54" s="224">
        <v>19490</v>
      </c>
      <c r="I54" s="219" t="s">
        <v>974</v>
      </c>
      <c r="J54" s="309" t="s">
        <v>975</v>
      </c>
      <c r="K54" s="237">
        <f t="shared" ref="K54:K62" si="42">H54-F54</f>
        <v>50</v>
      </c>
      <c r="L54" s="246">
        <v>25</v>
      </c>
      <c r="M54" s="238">
        <f t="shared" ref="M54" si="43">(K54*N54)-L54</f>
        <v>2475</v>
      </c>
      <c r="N54" s="237">
        <v>50</v>
      </c>
      <c r="O54" s="102" t="s">
        <v>594</v>
      </c>
      <c r="P54" s="239">
        <v>45240</v>
      </c>
      <c r="Q54" s="279"/>
      <c r="R54" s="140"/>
      <c r="S54" s="55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141"/>
      <c r="AH54" s="142"/>
      <c r="AI54" s="140"/>
      <c r="AJ54" s="140"/>
      <c r="AK54" s="141"/>
      <c r="AL54" s="141"/>
      <c r="AM54" s="141"/>
    </row>
    <row r="55" spans="1:39" ht="12.75" customHeight="1">
      <c r="A55" s="322">
        <v>15</v>
      </c>
      <c r="B55" s="239">
        <v>45243</v>
      </c>
      <c r="C55" s="323"/>
      <c r="D55" s="323" t="s">
        <v>978</v>
      </c>
      <c r="E55" s="322" t="s">
        <v>603</v>
      </c>
      <c r="F55" s="322">
        <v>622.5</v>
      </c>
      <c r="G55" s="324">
        <v>612.5</v>
      </c>
      <c r="H55" s="224">
        <v>632</v>
      </c>
      <c r="I55" s="219" t="s">
        <v>979</v>
      </c>
      <c r="J55" s="309" t="s">
        <v>999</v>
      </c>
      <c r="K55" s="237">
        <f t="shared" si="42"/>
        <v>9.5</v>
      </c>
      <c r="L55" s="246">
        <v>25</v>
      </c>
      <c r="M55" s="238">
        <f t="shared" ref="M55" si="44">(K55*N55)-L55</f>
        <v>10425</v>
      </c>
      <c r="N55" s="237">
        <v>1100</v>
      </c>
      <c r="O55" s="102" t="s">
        <v>594</v>
      </c>
      <c r="P55" s="239">
        <v>45245</v>
      </c>
      <c r="Q55" s="279"/>
      <c r="R55" s="140"/>
      <c r="S55" s="55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141"/>
      <c r="AH55" s="142"/>
      <c r="AI55" s="140"/>
      <c r="AJ55" s="140"/>
      <c r="AK55" s="141"/>
      <c r="AL55" s="141"/>
      <c r="AM55" s="141"/>
    </row>
    <row r="56" spans="1:39" ht="12.75" customHeight="1">
      <c r="A56" s="322">
        <v>16</v>
      </c>
      <c r="B56" s="239">
        <v>45243</v>
      </c>
      <c r="C56" s="323"/>
      <c r="D56" s="323" t="s">
        <v>981</v>
      </c>
      <c r="E56" s="322" t="s">
        <v>603</v>
      </c>
      <c r="F56" s="322">
        <v>3412.5</v>
      </c>
      <c r="G56" s="324">
        <v>3374</v>
      </c>
      <c r="H56" s="224">
        <v>3455</v>
      </c>
      <c r="I56" s="219" t="s">
        <v>982</v>
      </c>
      <c r="J56" s="309" t="s">
        <v>999</v>
      </c>
      <c r="K56" s="237">
        <f t="shared" si="42"/>
        <v>42.5</v>
      </c>
      <c r="L56" s="246">
        <v>25</v>
      </c>
      <c r="M56" s="238">
        <f t="shared" ref="M56" si="45">(K56*N56)-L56</f>
        <v>11662.5</v>
      </c>
      <c r="N56" s="237">
        <v>275</v>
      </c>
      <c r="O56" s="102" t="s">
        <v>594</v>
      </c>
      <c r="P56" s="239">
        <v>45245</v>
      </c>
      <c r="Q56" s="279"/>
      <c r="R56" s="140"/>
      <c r="S56" s="55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141"/>
      <c r="AH56" s="142"/>
      <c r="AI56" s="140"/>
      <c r="AJ56" s="140"/>
      <c r="AK56" s="141"/>
      <c r="AL56" s="141"/>
      <c r="AM56" s="141"/>
    </row>
    <row r="57" spans="1:39" ht="12.75" customHeight="1">
      <c r="A57" s="322">
        <v>17</v>
      </c>
      <c r="B57" s="239">
        <v>45245</v>
      </c>
      <c r="C57" s="323"/>
      <c r="D57" s="323" t="s">
        <v>922</v>
      </c>
      <c r="E57" s="322" t="s">
        <v>603</v>
      </c>
      <c r="F57" s="322">
        <v>4040</v>
      </c>
      <c r="G57" s="324">
        <v>3985</v>
      </c>
      <c r="H57" s="224">
        <v>4070</v>
      </c>
      <c r="I57" s="219" t="s">
        <v>1000</v>
      </c>
      <c r="J57" s="309" t="s">
        <v>815</v>
      </c>
      <c r="K57" s="237">
        <f t="shared" si="42"/>
        <v>30</v>
      </c>
      <c r="L57" s="246">
        <v>25</v>
      </c>
      <c r="M57" s="238">
        <f t="shared" ref="M57" si="46">(K57*N57)-L57</f>
        <v>5975</v>
      </c>
      <c r="N57" s="237">
        <v>200</v>
      </c>
      <c r="O57" s="102" t="s">
        <v>594</v>
      </c>
      <c r="P57" s="239">
        <v>45246</v>
      </c>
      <c r="Q57" s="279"/>
      <c r="R57" s="140"/>
      <c r="S57" s="55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141"/>
      <c r="AH57" s="142"/>
      <c r="AI57" s="140"/>
      <c r="AJ57" s="140"/>
      <c r="AK57" s="141"/>
      <c r="AL57" s="141"/>
      <c r="AM57" s="141"/>
    </row>
    <row r="58" spans="1:39" ht="12.75" customHeight="1">
      <c r="A58" s="322">
        <v>18</v>
      </c>
      <c r="B58" s="239">
        <v>45245</v>
      </c>
      <c r="C58" s="323"/>
      <c r="D58" s="323" t="s">
        <v>981</v>
      </c>
      <c r="E58" s="322" t="s">
        <v>603</v>
      </c>
      <c r="F58" s="322">
        <v>3440</v>
      </c>
      <c r="G58" s="324">
        <v>3404</v>
      </c>
      <c r="H58" s="224">
        <v>3530</v>
      </c>
      <c r="I58" s="219" t="s">
        <v>1006</v>
      </c>
      <c r="J58" s="309" t="s">
        <v>1007</v>
      </c>
      <c r="K58" s="237">
        <f t="shared" si="42"/>
        <v>90</v>
      </c>
      <c r="L58" s="246">
        <v>25</v>
      </c>
      <c r="M58" s="238">
        <f t="shared" ref="M58" si="47">(K58*N58)-L58</f>
        <v>24725</v>
      </c>
      <c r="N58" s="237">
        <v>275</v>
      </c>
      <c r="O58" s="102" t="s">
        <v>594</v>
      </c>
      <c r="P58" s="239">
        <v>45245</v>
      </c>
      <c r="Q58" s="279"/>
      <c r="R58" s="140"/>
      <c r="S58" s="55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141"/>
      <c r="AH58" s="142"/>
      <c r="AI58" s="140"/>
      <c r="AJ58" s="140"/>
      <c r="AK58" s="141"/>
      <c r="AL58" s="141"/>
      <c r="AM58" s="141"/>
    </row>
    <row r="59" spans="1:39" ht="12.75" customHeight="1">
      <c r="A59" s="322">
        <v>19</v>
      </c>
      <c r="B59" s="239">
        <v>45245</v>
      </c>
      <c r="C59" s="323"/>
      <c r="D59" s="323" t="s">
        <v>1008</v>
      </c>
      <c r="E59" s="322" t="s">
        <v>603</v>
      </c>
      <c r="F59" s="322">
        <v>4265</v>
      </c>
      <c r="G59" s="324">
        <v>4180</v>
      </c>
      <c r="H59" s="224">
        <v>4327.5</v>
      </c>
      <c r="I59" s="219" t="s">
        <v>1009</v>
      </c>
      <c r="J59" s="309" t="s">
        <v>1047</v>
      </c>
      <c r="K59" s="237">
        <f t="shared" si="42"/>
        <v>62.5</v>
      </c>
      <c r="L59" s="246">
        <v>25</v>
      </c>
      <c r="M59" s="238">
        <f t="shared" ref="M59" si="48">(K59*N59)-L59</f>
        <v>7787.5</v>
      </c>
      <c r="N59" s="237">
        <v>125</v>
      </c>
      <c r="O59" s="102" t="s">
        <v>594</v>
      </c>
      <c r="P59" s="239">
        <v>45250</v>
      </c>
      <c r="Q59" s="279"/>
      <c r="R59" s="140"/>
      <c r="S59" s="55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141"/>
      <c r="AH59" s="142"/>
      <c r="AI59" s="140"/>
      <c r="AJ59" s="140"/>
      <c r="AK59" s="141"/>
      <c r="AL59" s="141"/>
      <c r="AM59" s="141"/>
    </row>
    <row r="60" spans="1:39" ht="12.75" customHeight="1">
      <c r="A60" s="322">
        <v>20</v>
      </c>
      <c r="B60" s="239">
        <v>45246</v>
      </c>
      <c r="C60" s="323"/>
      <c r="D60" s="323" t="s">
        <v>1014</v>
      </c>
      <c r="E60" s="322" t="s">
        <v>603</v>
      </c>
      <c r="F60" s="322">
        <v>4735</v>
      </c>
      <c r="G60" s="324">
        <v>4660</v>
      </c>
      <c r="H60" s="224">
        <v>4767.5</v>
      </c>
      <c r="I60" s="219" t="s">
        <v>1020</v>
      </c>
      <c r="J60" s="309" t="s">
        <v>757</v>
      </c>
      <c r="K60" s="237">
        <f t="shared" si="42"/>
        <v>32.5</v>
      </c>
      <c r="L60" s="246">
        <v>25</v>
      </c>
      <c r="M60" s="238">
        <f t="shared" ref="M60" si="49">(K60*N60)-L60</f>
        <v>4850</v>
      </c>
      <c r="N60" s="237">
        <v>150</v>
      </c>
      <c r="O60" s="102" t="s">
        <v>594</v>
      </c>
      <c r="P60" s="239">
        <v>45246</v>
      </c>
      <c r="Q60" s="279"/>
      <c r="R60" s="140"/>
      <c r="S60" s="55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141"/>
      <c r="AH60" s="142"/>
      <c r="AI60" s="140"/>
      <c r="AJ60" s="140"/>
      <c r="AK60" s="141"/>
      <c r="AL60" s="141"/>
      <c r="AM60" s="141"/>
    </row>
    <row r="61" spans="1:39" ht="12.75" customHeight="1">
      <c r="A61" s="322">
        <v>21</v>
      </c>
      <c r="B61" s="239">
        <v>45246</v>
      </c>
      <c r="C61" s="323"/>
      <c r="D61" s="323" t="s">
        <v>1015</v>
      </c>
      <c r="E61" s="322" t="s">
        <v>603</v>
      </c>
      <c r="F61" s="322">
        <v>208</v>
      </c>
      <c r="G61" s="324">
        <v>204.5</v>
      </c>
      <c r="H61" s="224">
        <v>210.5</v>
      </c>
      <c r="I61" s="219" t="s">
        <v>1021</v>
      </c>
      <c r="J61" s="309" t="s">
        <v>1033</v>
      </c>
      <c r="K61" s="237">
        <f t="shared" si="42"/>
        <v>2.5</v>
      </c>
      <c r="L61" s="246">
        <v>25</v>
      </c>
      <c r="M61" s="238">
        <f t="shared" ref="M61" si="50">(K61*N61)-L61</f>
        <v>8975</v>
      </c>
      <c r="N61" s="237">
        <v>3600</v>
      </c>
      <c r="O61" s="102" t="s">
        <v>594</v>
      </c>
      <c r="P61" s="239">
        <v>45247</v>
      </c>
      <c r="Q61" s="279"/>
      <c r="R61" s="140"/>
      <c r="S61" s="55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141"/>
      <c r="AH61" s="142"/>
      <c r="AI61" s="140"/>
      <c r="AJ61" s="140"/>
      <c r="AK61" s="141"/>
      <c r="AL61" s="141"/>
      <c r="AM61" s="141"/>
    </row>
    <row r="62" spans="1:39" ht="12.75" customHeight="1">
      <c r="A62" s="442">
        <v>22</v>
      </c>
      <c r="B62" s="443">
        <v>45247</v>
      </c>
      <c r="C62" s="255"/>
      <c r="D62" s="255" t="s">
        <v>1027</v>
      </c>
      <c r="E62" s="224" t="s">
        <v>603</v>
      </c>
      <c r="F62" s="224">
        <v>5405</v>
      </c>
      <c r="G62" s="442">
        <v>5280</v>
      </c>
      <c r="H62" s="224">
        <v>5510</v>
      </c>
      <c r="I62" s="444" t="s">
        <v>1029</v>
      </c>
      <c r="J62" s="430" t="s">
        <v>1048</v>
      </c>
      <c r="K62" s="237">
        <f t="shared" si="42"/>
        <v>105</v>
      </c>
      <c r="L62" s="246">
        <v>25</v>
      </c>
      <c r="M62" s="418">
        <v>7350</v>
      </c>
      <c r="N62" s="440">
        <v>100</v>
      </c>
      <c r="O62" s="430" t="s">
        <v>594</v>
      </c>
      <c r="P62" s="416">
        <v>45250</v>
      </c>
      <c r="Q62" s="279"/>
      <c r="R62" s="140"/>
      <c r="S62" s="55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141"/>
      <c r="AH62" s="142"/>
      <c r="AI62" s="140"/>
      <c r="AJ62" s="140"/>
      <c r="AK62" s="141"/>
      <c r="AL62" s="141"/>
      <c r="AM62" s="141"/>
    </row>
    <row r="63" spans="1:39" ht="12.75" customHeight="1">
      <c r="A63" s="421"/>
      <c r="B63" s="423"/>
      <c r="C63" s="255"/>
      <c r="D63" s="255" t="s">
        <v>1028</v>
      </c>
      <c r="E63" s="224" t="s">
        <v>881</v>
      </c>
      <c r="F63" s="224">
        <v>50</v>
      </c>
      <c r="G63" s="421"/>
      <c r="H63" s="224">
        <v>81</v>
      </c>
      <c r="I63" s="445"/>
      <c r="J63" s="427"/>
      <c r="K63" s="237">
        <f>F63-H63</f>
        <v>-31</v>
      </c>
      <c r="L63" s="246">
        <v>25</v>
      </c>
      <c r="M63" s="425"/>
      <c r="N63" s="441"/>
      <c r="O63" s="427"/>
      <c r="P63" s="417"/>
      <c r="Q63" s="279"/>
      <c r="R63" s="140"/>
      <c r="S63" s="55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141"/>
      <c r="AH63" s="142"/>
      <c r="AI63" s="140"/>
      <c r="AJ63" s="140"/>
      <c r="AK63" s="141"/>
      <c r="AL63" s="141"/>
      <c r="AM63" s="141"/>
    </row>
    <row r="64" spans="1:39" ht="12.75" customHeight="1">
      <c r="A64" s="224">
        <v>23</v>
      </c>
      <c r="B64" s="301">
        <v>45247</v>
      </c>
      <c r="C64" s="255"/>
      <c r="D64" s="255" t="s">
        <v>1036</v>
      </c>
      <c r="E64" s="224" t="s">
        <v>603</v>
      </c>
      <c r="F64" s="224">
        <v>1637.5</v>
      </c>
      <c r="G64" s="224">
        <v>1610</v>
      </c>
      <c r="H64" s="224">
        <v>1660</v>
      </c>
      <c r="I64" s="219" t="s">
        <v>1037</v>
      </c>
      <c r="J64" s="309" t="s">
        <v>1100</v>
      </c>
      <c r="K64" s="237">
        <f t="shared" ref="K64" si="51">H64-F64</f>
        <v>22.5</v>
      </c>
      <c r="L64" s="246">
        <v>25</v>
      </c>
      <c r="M64" s="238">
        <f t="shared" ref="M64" si="52">(K64*N64)-L64</f>
        <v>8975</v>
      </c>
      <c r="N64" s="237">
        <v>400</v>
      </c>
      <c r="O64" s="102" t="s">
        <v>594</v>
      </c>
      <c r="P64" s="239">
        <v>45251</v>
      </c>
      <c r="Q64" s="279"/>
      <c r="R64" s="140"/>
      <c r="S64" s="55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141"/>
      <c r="AH64" s="142"/>
      <c r="AI64" s="140"/>
      <c r="AJ64" s="140"/>
      <c r="AK64" s="141"/>
      <c r="AL64" s="141"/>
      <c r="AM64" s="141"/>
    </row>
    <row r="65" spans="1:39" ht="12.75" customHeight="1">
      <c r="A65" s="235">
        <v>24</v>
      </c>
      <c r="B65" s="316">
        <v>45250</v>
      </c>
      <c r="C65" s="317"/>
      <c r="D65" s="317" t="s">
        <v>1014</v>
      </c>
      <c r="E65" s="235" t="s">
        <v>603</v>
      </c>
      <c r="F65" s="235">
        <v>4830</v>
      </c>
      <c r="G65" s="235">
        <v>4760</v>
      </c>
      <c r="H65" s="235">
        <v>4760</v>
      </c>
      <c r="I65" s="236" t="s">
        <v>1050</v>
      </c>
      <c r="J65" s="318" t="s">
        <v>977</v>
      </c>
      <c r="K65" s="283">
        <f>H65-F65</f>
        <v>-70</v>
      </c>
      <c r="L65" s="319">
        <v>25</v>
      </c>
      <c r="M65" s="285">
        <f t="shared" ref="M65" si="53">(K65*N65)-L65</f>
        <v>-10525</v>
      </c>
      <c r="N65" s="283">
        <v>150</v>
      </c>
      <c r="O65" s="286" t="s">
        <v>604</v>
      </c>
      <c r="P65" s="281">
        <v>45250</v>
      </c>
      <c r="Q65" s="279"/>
      <c r="R65" s="140"/>
      <c r="S65" s="55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141"/>
      <c r="AH65" s="142"/>
      <c r="AI65" s="140"/>
      <c r="AJ65" s="140"/>
      <c r="AK65" s="141"/>
      <c r="AL65" s="141"/>
      <c r="AM65" s="141"/>
    </row>
    <row r="66" spans="1:39" ht="12.75" customHeight="1">
      <c r="A66" s="235">
        <v>25</v>
      </c>
      <c r="B66" s="316">
        <v>45250</v>
      </c>
      <c r="C66" s="317"/>
      <c r="D66" s="317" t="s">
        <v>1051</v>
      </c>
      <c r="E66" s="235" t="s">
        <v>603</v>
      </c>
      <c r="F66" s="235">
        <v>252.25</v>
      </c>
      <c r="G66" s="235">
        <v>248.75</v>
      </c>
      <c r="H66" s="235">
        <v>248.75</v>
      </c>
      <c r="I66" s="236" t="s">
        <v>1052</v>
      </c>
      <c r="J66" s="318" t="s">
        <v>1103</v>
      </c>
      <c r="K66" s="283">
        <f>H66-F66</f>
        <v>-3.5</v>
      </c>
      <c r="L66" s="319">
        <v>25</v>
      </c>
      <c r="M66" s="285">
        <f t="shared" ref="M66" si="54">(K66*N66)-L66</f>
        <v>-10525</v>
      </c>
      <c r="N66" s="283">
        <v>3000</v>
      </c>
      <c r="O66" s="286" t="s">
        <v>604</v>
      </c>
      <c r="P66" s="281">
        <v>45251</v>
      </c>
      <c r="Q66" s="279"/>
      <c r="R66" s="140"/>
      <c r="S66" s="55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141"/>
      <c r="AH66" s="142"/>
      <c r="AI66" s="140"/>
      <c r="AJ66" s="140"/>
      <c r="AK66" s="141"/>
      <c r="AL66" s="141"/>
      <c r="AM66" s="141"/>
    </row>
    <row r="67" spans="1:39" ht="12.75" customHeight="1">
      <c r="A67" s="221">
        <v>26</v>
      </c>
      <c r="B67" s="340">
        <v>45251</v>
      </c>
      <c r="C67" s="287"/>
      <c r="D67" s="287" t="s">
        <v>1008</v>
      </c>
      <c r="E67" s="221" t="s">
        <v>603</v>
      </c>
      <c r="F67" s="221" t="s">
        <v>1101</v>
      </c>
      <c r="G67" s="221">
        <v>4260</v>
      </c>
      <c r="H67" s="221"/>
      <c r="I67" s="223" t="s">
        <v>1102</v>
      </c>
      <c r="J67" s="220" t="s">
        <v>592</v>
      </c>
      <c r="K67" s="98"/>
      <c r="L67" s="341"/>
      <c r="M67" s="290"/>
      <c r="N67" s="98"/>
      <c r="O67" s="100"/>
      <c r="P67" s="368"/>
      <c r="Q67" s="279"/>
      <c r="R67" s="140"/>
      <c r="S67" s="55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141"/>
      <c r="AH67" s="142"/>
      <c r="AI67" s="140"/>
      <c r="AJ67" s="140"/>
      <c r="AK67" s="141"/>
      <c r="AL67" s="141"/>
      <c r="AM67" s="141"/>
    </row>
    <row r="68" spans="1:39" ht="12.75" customHeight="1">
      <c r="A68" s="221">
        <v>27</v>
      </c>
      <c r="B68" s="340">
        <v>45251</v>
      </c>
      <c r="C68" s="287"/>
      <c r="D68" s="287" t="s">
        <v>1015</v>
      </c>
      <c r="E68" s="221" t="s">
        <v>603</v>
      </c>
      <c r="F68" s="221"/>
      <c r="G68" s="221"/>
      <c r="H68" s="221"/>
      <c r="I68" s="223"/>
      <c r="J68" s="220"/>
      <c r="K68" s="98"/>
      <c r="L68" s="341"/>
      <c r="M68" s="290"/>
      <c r="N68" s="98"/>
      <c r="O68" s="100"/>
      <c r="P68" s="368"/>
      <c r="Q68" s="279"/>
      <c r="R68" s="140"/>
      <c r="S68" s="55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141"/>
      <c r="AH68" s="142"/>
      <c r="AI68" s="140"/>
      <c r="AJ68" s="140"/>
      <c r="AK68" s="141"/>
      <c r="AL68" s="141"/>
      <c r="AM68" s="141"/>
    </row>
    <row r="69" spans="1:39" ht="12.75" customHeight="1">
      <c r="A69" s="221"/>
      <c r="B69" s="340"/>
      <c r="C69" s="287"/>
      <c r="D69" s="287"/>
      <c r="E69" s="221"/>
      <c r="F69" s="221"/>
      <c r="G69" s="221"/>
      <c r="H69" s="221"/>
      <c r="I69" s="223"/>
      <c r="J69" s="220"/>
      <c r="K69" s="98"/>
      <c r="L69" s="341"/>
      <c r="M69" s="290"/>
      <c r="N69" s="98"/>
      <c r="O69" s="100"/>
      <c r="P69" s="368"/>
      <c r="Q69" s="279"/>
      <c r="R69" s="140"/>
      <c r="S69" s="55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141"/>
      <c r="AH69" s="142"/>
      <c r="AI69" s="140"/>
      <c r="AJ69" s="140"/>
      <c r="AK69" s="141"/>
      <c r="AL69" s="141"/>
      <c r="AM69" s="141"/>
    </row>
    <row r="70" spans="1:39" ht="12.75" customHeight="1">
      <c r="A70" s="221"/>
      <c r="B70" s="340"/>
      <c r="C70" s="287"/>
      <c r="D70" s="287"/>
      <c r="E70" s="221"/>
      <c r="F70" s="221"/>
      <c r="G70" s="221"/>
      <c r="H70" s="221"/>
      <c r="I70" s="223"/>
      <c r="J70" s="220"/>
      <c r="K70" s="98"/>
      <c r="L70" s="341"/>
      <c r="M70" s="290"/>
      <c r="N70" s="98"/>
      <c r="O70" s="100"/>
      <c r="P70" s="368"/>
      <c r="Q70" s="279"/>
      <c r="R70" s="140"/>
      <c r="S70" s="55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141"/>
      <c r="AH70" s="142"/>
      <c r="AI70" s="140"/>
      <c r="AJ70" s="140"/>
      <c r="AK70" s="141"/>
      <c r="AL70" s="141"/>
      <c r="AM70" s="141"/>
    </row>
    <row r="72" spans="1:39" ht="12.75" customHeight="1">
      <c r="A72" s="141"/>
      <c r="B72" s="144"/>
      <c r="C72" s="140"/>
      <c r="D72" s="140"/>
      <c r="E72" s="141"/>
      <c r="F72" s="141"/>
      <c r="G72" s="141"/>
      <c r="H72" s="145"/>
      <c r="I72" s="145"/>
      <c r="J72" s="145"/>
      <c r="K72" s="140"/>
      <c r="L72" s="141"/>
      <c r="M72" s="141"/>
      <c r="N72" s="141"/>
      <c r="O72" s="145"/>
      <c r="P72" s="145"/>
      <c r="Q72" s="145"/>
      <c r="R72" s="140"/>
      <c r="S72" s="55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141"/>
      <c r="AH72" s="142"/>
      <c r="AI72" s="140"/>
      <c r="AJ72" s="140"/>
      <c r="AK72" s="141"/>
      <c r="AL72" s="141"/>
      <c r="AM72" s="141"/>
    </row>
    <row r="73" spans="1:39" ht="13.8">
      <c r="A73" s="146" t="s">
        <v>610</v>
      </c>
      <c r="B73" s="146"/>
      <c r="C73" s="146"/>
      <c r="D73" s="146"/>
      <c r="E73" s="147"/>
      <c r="F73" s="108"/>
      <c r="G73" s="108"/>
      <c r="H73" s="108"/>
      <c r="I73" s="108"/>
      <c r="J73" s="1"/>
      <c r="K73" s="6"/>
      <c r="L73" s="6"/>
      <c r="M73" s="6"/>
      <c r="N73" s="1"/>
      <c r="O73" s="1"/>
      <c r="P73" s="37"/>
      <c r="Q73" s="37"/>
      <c r="R73" s="37"/>
      <c r="S73" s="6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37"/>
      <c r="AH73" s="37"/>
      <c r="AI73" s="37"/>
      <c r="AJ73" s="37"/>
      <c r="AK73" s="37"/>
      <c r="AL73" s="37"/>
      <c r="AM73" s="37"/>
    </row>
    <row r="74" spans="1:39" ht="39.6">
      <c r="A74" s="95" t="s">
        <v>16</v>
      </c>
      <c r="B74" s="95" t="s">
        <v>566</v>
      </c>
      <c r="C74" s="95"/>
      <c r="D74" s="96" t="s">
        <v>578</v>
      </c>
      <c r="E74" s="95" t="s">
        <v>579</v>
      </c>
      <c r="F74" s="95" t="s">
        <v>580</v>
      </c>
      <c r="G74" s="95" t="s">
        <v>601</v>
      </c>
      <c r="H74" s="95" t="s">
        <v>582</v>
      </c>
      <c r="I74" s="95" t="s">
        <v>583</v>
      </c>
      <c r="J74" s="94" t="s">
        <v>584</v>
      </c>
      <c r="K74" s="94" t="s">
        <v>611</v>
      </c>
      <c r="L74" s="97" t="s">
        <v>586</v>
      </c>
      <c r="M74" s="139" t="s">
        <v>608</v>
      </c>
      <c r="N74" s="95" t="s">
        <v>609</v>
      </c>
      <c r="O74" s="95" t="s">
        <v>588</v>
      </c>
      <c r="P74" s="96" t="s">
        <v>589</v>
      </c>
      <c r="Q74" s="304"/>
      <c r="R74" s="37"/>
      <c r="S74" s="6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37"/>
      <c r="AH74" s="37"/>
      <c r="AI74" s="37"/>
      <c r="AJ74" s="37"/>
      <c r="AK74" s="37"/>
      <c r="AL74" s="37"/>
      <c r="AM74" s="37"/>
    </row>
    <row r="75" spans="1:39" ht="15" customHeight="1">
      <c r="A75" s="442">
        <v>1</v>
      </c>
      <c r="B75" s="443">
        <v>45226</v>
      </c>
      <c r="C75" s="310"/>
      <c r="D75" s="310" t="s">
        <v>897</v>
      </c>
      <c r="E75" s="306" t="s">
        <v>603</v>
      </c>
      <c r="F75" s="306">
        <v>60</v>
      </c>
      <c r="G75" s="306"/>
      <c r="H75" s="308">
        <v>43</v>
      </c>
      <c r="I75" s="308"/>
      <c r="J75" s="428" t="s">
        <v>807</v>
      </c>
      <c r="K75" s="237">
        <f t="shared" ref="K75" si="55">H75-F75</f>
        <v>-17</v>
      </c>
      <c r="L75" s="246">
        <v>50</v>
      </c>
      <c r="M75" s="418">
        <v>300</v>
      </c>
      <c r="N75" s="237">
        <v>50</v>
      </c>
      <c r="O75" s="430" t="s">
        <v>594</v>
      </c>
      <c r="P75" s="239">
        <v>45231</v>
      </c>
      <c r="Q75" s="279"/>
      <c r="R75" s="141"/>
      <c r="S75" s="55" t="s">
        <v>593</v>
      </c>
      <c r="T75" s="141"/>
      <c r="U75" s="141"/>
      <c r="V75" s="141"/>
      <c r="W75" s="141"/>
      <c r="X75" s="141"/>
      <c r="Y75" s="141"/>
      <c r="Z75" s="141"/>
      <c r="AA75" s="141"/>
      <c r="AB75" s="141"/>
      <c r="AC75" s="141"/>
      <c r="AD75" s="141"/>
      <c r="AE75" s="141"/>
      <c r="AF75" s="141"/>
      <c r="AG75" s="141"/>
      <c r="AH75" s="141"/>
      <c r="AI75" s="141"/>
      <c r="AJ75" s="141"/>
      <c r="AK75" s="141"/>
      <c r="AL75" s="141"/>
      <c r="AM75" s="141"/>
    </row>
    <row r="76" spans="1:39" ht="15" customHeight="1">
      <c r="A76" s="421"/>
      <c r="B76" s="423"/>
      <c r="C76" s="255"/>
      <c r="D76" s="255" t="s">
        <v>898</v>
      </c>
      <c r="E76" s="224" t="s">
        <v>881</v>
      </c>
      <c r="F76" s="224">
        <v>37</v>
      </c>
      <c r="G76" s="224"/>
      <c r="H76" s="219">
        <v>24</v>
      </c>
      <c r="I76" s="219"/>
      <c r="J76" s="435"/>
      <c r="K76" s="237">
        <v>26</v>
      </c>
      <c r="L76" s="246">
        <v>100</v>
      </c>
      <c r="M76" s="437"/>
      <c r="N76" s="237">
        <v>50</v>
      </c>
      <c r="O76" s="439"/>
      <c r="P76" s="239">
        <v>45230</v>
      </c>
      <c r="Q76" s="279"/>
      <c r="R76" s="141"/>
      <c r="S76" s="55"/>
      <c r="T76" s="141"/>
      <c r="U76" s="141"/>
      <c r="V76" s="141"/>
      <c r="W76" s="141"/>
      <c r="X76" s="141"/>
      <c r="Y76" s="141"/>
      <c r="Z76" s="141"/>
      <c r="AA76" s="141"/>
      <c r="AB76" s="141"/>
      <c r="AC76" s="141"/>
      <c r="AD76" s="141"/>
      <c r="AE76" s="141"/>
      <c r="AF76" s="141"/>
      <c r="AG76" s="141"/>
      <c r="AH76" s="141"/>
      <c r="AI76" s="141"/>
      <c r="AJ76" s="141"/>
      <c r="AK76" s="141"/>
      <c r="AL76" s="141"/>
      <c r="AM76" s="141"/>
    </row>
    <row r="77" spans="1:39" ht="15" customHeight="1">
      <c r="A77" s="420">
        <v>2</v>
      </c>
      <c r="B77" s="422">
        <v>45229</v>
      </c>
      <c r="C77" s="255"/>
      <c r="D77" s="255" t="s">
        <v>900</v>
      </c>
      <c r="E77" s="224" t="s">
        <v>603</v>
      </c>
      <c r="F77" s="224">
        <v>57</v>
      </c>
      <c r="G77" s="224"/>
      <c r="H77" s="219">
        <v>98</v>
      </c>
      <c r="I77" s="219"/>
      <c r="J77" s="434" t="s">
        <v>1018</v>
      </c>
      <c r="K77" s="237">
        <f>H77-F77</f>
        <v>41</v>
      </c>
      <c r="L77" s="246">
        <v>50</v>
      </c>
      <c r="M77" s="424">
        <v>3750</v>
      </c>
      <c r="N77" s="237">
        <v>175</v>
      </c>
      <c r="O77" s="426" t="s">
        <v>594</v>
      </c>
      <c r="P77" s="416">
        <v>45246</v>
      </c>
      <c r="Q77" s="279"/>
      <c r="R77" s="141"/>
      <c r="S77" s="55" t="s">
        <v>593</v>
      </c>
      <c r="T77" s="141"/>
      <c r="U77" s="141"/>
      <c r="V77" s="141"/>
      <c r="W77" s="141"/>
      <c r="X77" s="141"/>
      <c r="Y77" s="141"/>
      <c r="Z77" s="141"/>
      <c r="AA77" s="141"/>
      <c r="AB77" s="141"/>
      <c r="AC77" s="141"/>
      <c r="AD77" s="141"/>
      <c r="AE77" s="141"/>
      <c r="AF77" s="141"/>
      <c r="AG77" s="141"/>
      <c r="AH77" s="141"/>
      <c r="AI77" s="141"/>
      <c r="AJ77" s="141"/>
      <c r="AK77" s="141"/>
      <c r="AL77" s="141"/>
      <c r="AM77" s="141"/>
    </row>
    <row r="78" spans="1:39" ht="15" customHeight="1">
      <c r="A78" s="421"/>
      <c r="B78" s="423"/>
      <c r="C78" s="255"/>
      <c r="D78" s="255" t="s">
        <v>901</v>
      </c>
      <c r="E78" s="224" t="s">
        <v>881</v>
      </c>
      <c r="F78" s="224">
        <v>27</v>
      </c>
      <c r="G78" s="224"/>
      <c r="H78" s="219">
        <v>46</v>
      </c>
      <c r="I78" s="219"/>
      <c r="J78" s="429"/>
      <c r="K78" s="237">
        <f>F78-H78</f>
        <v>-19</v>
      </c>
      <c r="L78" s="246">
        <v>50</v>
      </c>
      <c r="M78" s="425"/>
      <c r="N78" s="237">
        <v>175</v>
      </c>
      <c r="O78" s="427"/>
      <c r="P78" s="417"/>
      <c r="Q78" s="279"/>
      <c r="R78" s="141"/>
      <c r="S78" s="55"/>
      <c r="T78" s="141"/>
      <c r="U78" s="141"/>
      <c r="V78" s="141"/>
      <c r="W78" s="141"/>
      <c r="X78" s="141"/>
      <c r="Y78" s="141"/>
      <c r="Z78" s="141"/>
      <c r="AA78" s="141"/>
      <c r="AB78" s="141"/>
      <c r="AC78" s="141"/>
      <c r="AD78" s="141"/>
      <c r="AE78" s="141"/>
      <c r="AF78" s="141"/>
      <c r="AG78" s="141"/>
      <c r="AH78" s="141"/>
      <c r="AI78" s="141"/>
      <c r="AJ78" s="141"/>
      <c r="AK78" s="141"/>
      <c r="AL78" s="141"/>
      <c r="AM78" s="141"/>
    </row>
    <row r="79" spans="1:39" ht="15" customHeight="1">
      <c r="A79" s="307">
        <v>3</v>
      </c>
      <c r="B79" s="301">
        <v>45231</v>
      </c>
      <c r="C79" s="255"/>
      <c r="D79" s="255" t="s">
        <v>903</v>
      </c>
      <c r="E79" s="224" t="s">
        <v>881</v>
      </c>
      <c r="F79" s="224">
        <v>57</v>
      </c>
      <c r="G79" s="224">
        <v>105</v>
      </c>
      <c r="H79" s="219">
        <v>16</v>
      </c>
      <c r="I79" s="219">
        <v>0.1</v>
      </c>
      <c r="J79" s="309" t="s">
        <v>906</v>
      </c>
      <c r="K79" s="237">
        <f>F79-H79</f>
        <v>41</v>
      </c>
      <c r="L79" s="246">
        <v>50</v>
      </c>
      <c r="M79" s="238">
        <f t="shared" ref="M79" si="56">(K79*N79)-L79</f>
        <v>565</v>
      </c>
      <c r="N79" s="237">
        <v>15</v>
      </c>
      <c r="O79" s="102" t="s">
        <v>594</v>
      </c>
      <c r="P79" s="239">
        <v>45231</v>
      </c>
      <c r="Q79" s="279"/>
      <c r="R79" s="141"/>
      <c r="S79" s="55" t="s">
        <v>593</v>
      </c>
      <c r="T79" s="141"/>
      <c r="U79" s="141"/>
      <c r="V79" s="141"/>
      <c r="W79" s="141"/>
      <c r="X79" s="141"/>
      <c r="Y79" s="141"/>
      <c r="Z79" s="141"/>
      <c r="AA79" s="141"/>
      <c r="AB79" s="141"/>
      <c r="AC79" s="141"/>
      <c r="AD79" s="141"/>
      <c r="AE79" s="141"/>
      <c r="AF79" s="141"/>
      <c r="AG79" s="141"/>
      <c r="AH79" s="141"/>
      <c r="AI79" s="141"/>
      <c r="AJ79" s="141"/>
      <c r="AK79" s="141"/>
      <c r="AL79" s="141"/>
      <c r="AM79" s="141"/>
    </row>
    <row r="80" spans="1:39" ht="15" customHeight="1">
      <c r="A80" s="420">
        <v>4</v>
      </c>
      <c r="B80" s="422">
        <v>45231</v>
      </c>
      <c r="C80" s="255"/>
      <c r="D80" s="255" t="s">
        <v>907</v>
      </c>
      <c r="E80" s="224" t="s">
        <v>603</v>
      </c>
      <c r="F80" s="224">
        <v>13.25</v>
      </c>
      <c r="G80" s="224"/>
      <c r="H80" s="219">
        <v>15.5</v>
      </c>
      <c r="I80" s="219"/>
      <c r="J80" s="428" t="s">
        <v>932</v>
      </c>
      <c r="K80" s="237">
        <f>H80-F80</f>
        <v>2.25</v>
      </c>
      <c r="L80" s="246">
        <v>50</v>
      </c>
      <c r="M80" s="418">
        <v>1250</v>
      </c>
      <c r="N80" s="237">
        <v>900</v>
      </c>
      <c r="O80" s="430" t="s">
        <v>594</v>
      </c>
      <c r="P80" s="416">
        <v>45236</v>
      </c>
      <c r="Q80" s="279"/>
      <c r="R80" s="141"/>
      <c r="S80" s="55" t="s">
        <v>593</v>
      </c>
      <c r="T80" s="141"/>
      <c r="U80" s="141"/>
      <c r="V80" s="141"/>
      <c r="W80" s="141"/>
      <c r="X80" s="141"/>
      <c r="Y80" s="141"/>
      <c r="Z80" s="141"/>
      <c r="AA80" s="141"/>
      <c r="AB80" s="141"/>
      <c r="AC80" s="141"/>
      <c r="AD80" s="141"/>
      <c r="AE80" s="141"/>
      <c r="AF80" s="141"/>
      <c r="AG80" s="141"/>
      <c r="AH80" s="141"/>
      <c r="AI80" s="141"/>
      <c r="AJ80" s="141"/>
      <c r="AK80" s="141"/>
      <c r="AL80" s="141"/>
      <c r="AM80" s="141"/>
    </row>
    <row r="81" spans="1:39" ht="15" customHeight="1">
      <c r="A81" s="421"/>
      <c r="B81" s="423"/>
      <c r="C81" s="255"/>
      <c r="D81" s="255" t="s">
        <v>908</v>
      </c>
      <c r="E81" s="224" t="s">
        <v>881</v>
      </c>
      <c r="F81" s="224">
        <v>8.25</v>
      </c>
      <c r="G81" s="224"/>
      <c r="H81" s="219">
        <v>9</v>
      </c>
      <c r="I81" s="219"/>
      <c r="J81" s="429"/>
      <c r="K81" s="237">
        <f>F81-H81</f>
        <v>-0.75</v>
      </c>
      <c r="L81" s="246">
        <v>50</v>
      </c>
      <c r="M81" s="425"/>
      <c r="N81" s="237">
        <v>900</v>
      </c>
      <c r="O81" s="427"/>
      <c r="P81" s="417"/>
      <c r="Q81" s="279"/>
      <c r="R81" s="141"/>
      <c r="S81" s="55"/>
      <c r="T81" s="141"/>
      <c r="U81" s="141"/>
      <c r="V81" s="141"/>
      <c r="W81" s="141"/>
      <c r="X81" s="141"/>
      <c r="Y81" s="141"/>
      <c r="Z81" s="141"/>
      <c r="AA81" s="141"/>
      <c r="AB81" s="141"/>
      <c r="AC81" s="141"/>
      <c r="AD81" s="141"/>
      <c r="AE81" s="141"/>
      <c r="AF81" s="141"/>
      <c r="AG81" s="141"/>
      <c r="AH81" s="141"/>
      <c r="AI81" s="141"/>
      <c r="AJ81" s="141"/>
      <c r="AK81" s="141"/>
      <c r="AL81" s="141"/>
      <c r="AM81" s="141"/>
    </row>
    <row r="82" spans="1:39" ht="15" customHeight="1">
      <c r="A82" s="315">
        <v>5</v>
      </c>
      <c r="B82" s="316">
        <v>45232</v>
      </c>
      <c r="C82" s="317"/>
      <c r="D82" s="317" t="s">
        <v>916</v>
      </c>
      <c r="E82" s="235" t="s">
        <v>603</v>
      </c>
      <c r="F82" s="235">
        <v>11</v>
      </c>
      <c r="G82" s="235">
        <v>0</v>
      </c>
      <c r="H82" s="236">
        <v>0</v>
      </c>
      <c r="I82" s="236" t="s">
        <v>917</v>
      </c>
      <c r="J82" s="318" t="s">
        <v>918</v>
      </c>
      <c r="K82" s="283">
        <f>H82-F82</f>
        <v>-11</v>
      </c>
      <c r="L82" s="319">
        <v>25</v>
      </c>
      <c r="M82" s="285">
        <f t="shared" ref="M82" si="57">(K82*N82)-L82</f>
        <v>-575</v>
      </c>
      <c r="N82" s="283">
        <v>50</v>
      </c>
      <c r="O82" s="286" t="s">
        <v>604</v>
      </c>
      <c r="P82" s="281">
        <v>45232</v>
      </c>
      <c r="Q82" s="279"/>
      <c r="R82" s="141"/>
      <c r="S82" s="55" t="s">
        <v>593</v>
      </c>
      <c r="T82" s="141"/>
      <c r="U82" s="141"/>
      <c r="V82" s="141"/>
      <c r="W82" s="141"/>
      <c r="X82" s="141"/>
      <c r="Y82" s="141"/>
      <c r="Z82" s="141"/>
      <c r="AA82" s="141"/>
      <c r="AB82" s="141"/>
      <c r="AC82" s="141"/>
      <c r="AD82" s="141"/>
      <c r="AE82" s="141"/>
      <c r="AF82" s="141"/>
      <c r="AG82" s="141"/>
      <c r="AH82" s="141"/>
      <c r="AI82" s="141"/>
      <c r="AJ82" s="141"/>
      <c r="AK82" s="141"/>
      <c r="AL82" s="141"/>
      <c r="AM82" s="141"/>
    </row>
    <row r="83" spans="1:39" ht="12.75" customHeight="1">
      <c r="A83" s="431">
        <v>5</v>
      </c>
      <c r="B83" s="416">
        <v>45233</v>
      </c>
      <c r="C83" s="323"/>
      <c r="D83" s="323" t="s">
        <v>920</v>
      </c>
      <c r="E83" s="322" t="s">
        <v>881</v>
      </c>
      <c r="F83" s="322">
        <v>24</v>
      </c>
      <c r="G83" s="324"/>
      <c r="H83" s="224">
        <v>29</v>
      </c>
      <c r="I83" s="219"/>
      <c r="J83" s="428" t="s">
        <v>933</v>
      </c>
      <c r="K83" s="237">
        <f>F83-H83</f>
        <v>-5</v>
      </c>
      <c r="L83" s="246">
        <v>50</v>
      </c>
      <c r="M83" s="418">
        <v>560</v>
      </c>
      <c r="N83" s="237">
        <v>40</v>
      </c>
      <c r="O83" s="430" t="s">
        <v>594</v>
      </c>
      <c r="P83" s="416">
        <v>45236</v>
      </c>
      <c r="Q83" s="279"/>
      <c r="R83" s="140"/>
      <c r="S83" s="55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141"/>
      <c r="AH83" s="142"/>
      <c r="AI83" s="140"/>
      <c r="AJ83" s="140"/>
      <c r="AK83" s="141"/>
      <c r="AL83" s="141"/>
      <c r="AM83" s="141"/>
    </row>
    <row r="84" spans="1:39" ht="12.75" customHeight="1">
      <c r="A84" s="432"/>
      <c r="B84" s="433"/>
      <c r="C84" s="328"/>
      <c r="D84" s="328" t="s">
        <v>921</v>
      </c>
      <c r="E84" s="327" t="s">
        <v>881</v>
      </c>
      <c r="F84" s="327">
        <v>27</v>
      </c>
      <c r="G84" s="329"/>
      <c r="H84" s="306">
        <v>5.5</v>
      </c>
      <c r="I84" s="308"/>
      <c r="J84" s="435"/>
      <c r="K84" s="237">
        <f>F84-H84</f>
        <v>21.5</v>
      </c>
      <c r="L84" s="246">
        <v>50</v>
      </c>
      <c r="M84" s="437"/>
      <c r="N84" s="237">
        <v>40</v>
      </c>
      <c r="O84" s="439"/>
      <c r="P84" s="438"/>
      <c r="Q84" s="279"/>
      <c r="R84" s="140"/>
      <c r="S84" s="55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141"/>
      <c r="AH84" s="142"/>
      <c r="AI84" s="140"/>
      <c r="AJ84" s="140"/>
      <c r="AK84" s="141"/>
      <c r="AL84" s="141"/>
      <c r="AM84" s="141"/>
    </row>
    <row r="85" spans="1:39" ht="12.75" customHeight="1">
      <c r="A85" s="431">
        <v>6</v>
      </c>
      <c r="B85" s="416">
        <v>45233</v>
      </c>
      <c r="C85" s="323"/>
      <c r="D85" s="323" t="s">
        <v>926</v>
      </c>
      <c r="E85" s="322" t="s">
        <v>603</v>
      </c>
      <c r="F85" s="322">
        <v>16.5</v>
      </c>
      <c r="G85" s="224"/>
      <c r="H85" s="224">
        <v>19.5</v>
      </c>
      <c r="I85" s="219"/>
      <c r="J85" s="434" t="s">
        <v>994</v>
      </c>
      <c r="K85" s="237">
        <f>H85-F85</f>
        <v>3</v>
      </c>
      <c r="L85" s="246">
        <v>50</v>
      </c>
      <c r="M85" s="424">
        <v>4250</v>
      </c>
      <c r="N85" s="237">
        <v>1450</v>
      </c>
      <c r="O85" s="426" t="s">
        <v>594</v>
      </c>
      <c r="P85" s="446">
        <v>45245</v>
      </c>
      <c r="Q85" s="279"/>
      <c r="R85" s="140"/>
      <c r="S85" s="55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141"/>
      <c r="AH85" s="142"/>
      <c r="AI85" s="140"/>
      <c r="AJ85" s="140"/>
      <c r="AK85" s="141"/>
      <c r="AL85" s="141"/>
      <c r="AM85" s="141"/>
    </row>
    <row r="86" spans="1:39" ht="12.75" customHeight="1">
      <c r="A86" s="432"/>
      <c r="B86" s="433"/>
      <c r="C86" s="328"/>
      <c r="D86" s="328" t="s">
        <v>927</v>
      </c>
      <c r="E86" s="327" t="s">
        <v>881</v>
      </c>
      <c r="F86" s="327">
        <v>6.5</v>
      </c>
      <c r="G86" s="224"/>
      <c r="H86" s="224">
        <v>6.5</v>
      </c>
      <c r="I86" s="219"/>
      <c r="J86" s="435"/>
      <c r="K86" s="237">
        <f>F86-H86</f>
        <v>0</v>
      </c>
      <c r="L86" s="246">
        <v>50</v>
      </c>
      <c r="M86" s="437"/>
      <c r="N86" s="237">
        <v>1450</v>
      </c>
      <c r="O86" s="439"/>
      <c r="P86" s="438"/>
      <c r="Q86" s="279"/>
      <c r="R86" s="140"/>
      <c r="S86" s="55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141"/>
      <c r="AH86" s="142"/>
      <c r="AI86" s="140"/>
      <c r="AJ86" s="140"/>
      <c r="AK86" s="141"/>
      <c r="AL86" s="141"/>
      <c r="AM86" s="141"/>
    </row>
    <row r="87" spans="1:39" ht="12.75" customHeight="1">
      <c r="A87" s="420">
        <v>7</v>
      </c>
      <c r="B87" s="422">
        <v>45236</v>
      </c>
      <c r="C87" s="255"/>
      <c r="D87" s="255" t="s">
        <v>920</v>
      </c>
      <c r="E87" s="224" t="s">
        <v>881</v>
      </c>
      <c r="F87" s="224">
        <v>39.5</v>
      </c>
      <c r="G87" s="224"/>
      <c r="H87" s="224">
        <v>11</v>
      </c>
      <c r="I87" s="219"/>
      <c r="J87" s="434" t="s">
        <v>953</v>
      </c>
      <c r="K87" s="237">
        <f>F87-H87</f>
        <v>28.5</v>
      </c>
      <c r="L87" s="246">
        <v>50</v>
      </c>
      <c r="M87" s="424">
        <v>1440</v>
      </c>
      <c r="N87" s="237">
        <v>40</v>
      </c>
      <c r="O87" s="426" t="s">
        <v>594</v>
      </c>
      <c r="P87" s="446">
        <v>45237</v>
      </c>
      <c r="Q87" s="279"/>
      <c r="R87" s="140"/>
      <c r="S87" s="55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141"/>
      <c r="AH87" s="142"/>
      <c r="AI87" s="140"/>
      <c r="AJ87" s="140"/>
      <c r="AK87" s="141"/>
      <c r="AL87" s="141"/>
      <c r="AM87" s="141"/>
    </row>
    <row r="88" spans="1:39" ht="12.75" customHeight="1">
      <c r="A88" s="421"/>
      <c r="B88" s="436"/>
      <c r="C88" s="255"/>
      <c r="D88" s="255" t="s">
        <v>943</v>
      </c>
      <c r="E88" s="224" t="s">
        <v>881</v>
      </c>
      <c r="F88" s="224">
        <v>41</v>
      </c>
      <c r="G88" s="224"/>
      <c r="H88" s="224">
        <v>31</v>
      </c>
      <c r="I88" s="219"/>
      <c r="J88" s="429"/>
      <c r="K88" s="237">
        <f>F88-H88</f>
        <v>10</v>
      </c>
      <c r="L88" s="246">
        <v>50</v>
      </c>
      <c r="M88" s="437"/>
      <c r="N88" s="237">
        <v>40</v>
      </c>
      <c r="O88" s="439"/>
      <c r="P88" s="438"/>
      <c r="Q88" s="279"/>
      <c r="R88" s="140"/>
      <c r="S88" s="55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141"/>
      <c r="AH88" s="142"/>
      <c r="AI88" s="140"/>
      <c r="AJ88" s="140"/>
      <c r="AK88" s="141"/>
      <c r="AL88" s="141"/>
      <c r="AM88" s="141"/>
    </row>
    <row r="89" spans="1:39" ht="12.75" customHeight="1">
      <c r="A89" s="224">
        <v>8</v>
      </c>
      <c r="B89" s="301">
        <v>45237</v>
      </c>
      <c r="C89" s="255"/>
      <c r="D89" s="255" t="s">
        <v>945</v>
      </c>
      <c r="E89" s="224" t="s">
        <v>603</v>
      </c>
      <c r="F89" s="224">
        <v>21.5</v>
      </c>
      <c r="G89" s="224"/>
      <c r="H89" s="224">
        <v>31.5</v>
      </c>
      <c r="I89" s="219" t="s">
        <v>946</v>
      </c>
      <c r="J89" s="309" t="s">
        <v>944</v>
      </c>
      <c r="K89" s="237">
        <f>H89-F89</f>
        <v>10</v>
      </c>
      <c r="L89" s="246">
        <v>50</v>
      </c>
      <c r="M89" s="238">
        <f t="shared" ref="M89" si="58">(K89*N89)-L89</f>
        <v>350</v>
      </c>
      <c r="N89" s="237">
        <v>40</v>
      </c>
      <c r="O89" s="102" t="s">
        <v>594</v>
      </c>
      <c r="P89" s="239">
        <v>45237</v>
      </c>
      <c r="Q89" s="279"/>
      <c r="R89" s="140"/>
      <c r="S89" s="55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141"/>
      <c r="AH89" s="142"/>
      <c r="AI89" s="140"/>
      <c r="AJ89" s="140"/>
      <c r="AK89" s="141"/>
      <c r="AL89" s="141"/>
      <c r="AM89" s="141"/>
    </row>
    <row r="90" spans="1:39" ht="12.75" customHeight="1">
      <c r="A90" s="420">
        <v>9</v>
      </c>
      <c r="B90" s="422">
        <v>45237</v>
      </c>
      <c r="C90" s="255"/>
      <c r="D90" s="255" t="s">
        <v>951</v>
      </c>
      <c r="E90" s="224" t="s">
        <v>603</v>
      </c>
      <c r="F90" s="224">
        <v>275</v>
      </c>
      <c r="G90" s="224"/>
      <c r="H90" s="224">
        <v>265</v>
      </c>
      <c r="I90" s="219"/>
      <c r="J90" s="428" t="s">
        <v>961</v>
      </c>
      <c r="K90" s="237">
        <f>H90-F90</f>
        <v>-10</v>
      </c>
      <c r="L90" s="246">
        <v>50</v>
      </c>
      <c r="M90" s="418">
        <v>875</v>
      </c>
      <c r="N90" s="237">
        <v>15</v>
      </c>
      <c r="O90" s="430" t="s">
        <v>594</v>
      </c>
      <c r="P90" s="416">
        <v>45238</v>
      </c>
      <c r="Q90" s="279"/>
      <c r="R90" s="140"/>
      <c r="S90" s="55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141"/>
      <c r="AH90" s="142"/>
      <c r="AI90" s="140"/>
      <c r="AJ90" s="140"/>
      <c r="AK90" s="141"/>
      <c r="AL90" s="141"/>
      <c r="AM90" s="141"/>
    </row>
    <row r="91" spans="1:39" ht="12.75" customHeight="1">
      <c r="A91" s="421"/>
      <c r="B91" s="423"/>
      <c r="C91" s="255"/>
      <c r="D91" s="255" t="s">
        <v>952</v>
      </c>
      <c r="E91" s="224" t="s">
        <v>881</v>
      </c>
      <c r="F91" s="224">
        <v>85</v>
      </c>
      <c r="G91" s="224"/>
      <c r="H91" s="224">
        <v>10</v>
      </c>
      <c r="I91" s="219"/>
      <c r="J91" s="429"/>
      <c r="K91" s="237">
        <f>F91-H91</f>
        <v>75</v>
      </c>
      <c r="L91" s="246">
        <v>50</v>
      </c>
      <c r="M91" s="425"/>
      <c r="N91" s="237">
        <v>15</v>
      </c>
      <c r="O91" s="427"/>
      <c r="P91" s="417"/>
      <c r="Q91" s="279"/>
      <c r="R91" s="140"/>
      <c r="S91" s="55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141"/>
      <c r="AH91" s="142"/>
      <c r="AI91" s="140"/>
      <c r="AJ91" s="140"/>
      <c r="AK91" s="141"/>
      <c r="AL91" s="141"/>
      <c r="AM91" s="141"/>
    </row>
    <row r="92" spans="1:39" ht="12.75" customHeight="1">
      <c r="A92" s="235">
        <v>11</v>
      </c>
      <c r="B92" s="316">
        <v>45238</v>
      </c>
      <c r="C92" s="317"/>
      <c r="D92" s="317" t="s">
        <v>955</v>
      </c>
      <c r="E92" s="235" t="s">
        <v>603</v>
      </c>
      <c r="F92" s="235">
        <v>90</v>
      </c>
      <c r="G92" s="235">
        <v>59</v>
      </c>
      <c r="H92" s="235">
        <v>40</v>
      </c>
      <c r="I92" s="236" t="s">
        <v>956</v>
      </c>
      <c r="J92" s="318" t="s">
        <v>971</v>
      </c>
      <c r="K92" s="283">
        <f>H92-F92</f>
        <v>-50</v>
      </c>
      <c r="L92" s="319">
        <v>25</v>
      </c>
      <c r="M92" s="285">
        <f t="shared" ref="M92" si="59">(K92*N92)-L92</f>
        <v>-2025</v>
      </c>
      <c r="N92" s="283">
        <v>40</v>
      </c>
      <c r="O92" s="286" t="s">
        <v>604</v>
      </c>
      <c r="P92" s="281">
        <v>45240</v>
      </c>
      <c r="Q92" s="279"/>
      <c r="R92" s="140"/>
      <c r="S92" s="55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141"/>
      <c r="AH92" s="142"/>
      <c r="AI92" s="140"/>
      <c r="AJ92" s="140"/>
      <c r="AK92" s="141"/>
      <c r="AL92" s="141"/>
      <c r="AM92" s="141"/>
    </row>
    <row r="93" spans="1:39" ht="12.75" customHeight="1">
      <c r="A93" s="420">
        <v>12</v>
      </c>
      <c r="B93" s="422">
        <v>45238</v>
      </c>
      <c r="C93" s="255"/>
      <c r="D93" s="255" t="s">
        <v>962</v>
      </c>
      <c r="E93" s="224" t="s">
        <v>603</v>
      </c>
      <c r="F93" s="224">
        <v>72</v>
      </c>
      <c r="G93" s="224"/>
      <c r="H93" s="224">
        <v>85</v>
      </c>
      <c r="I93" s="219"/>
      <c r="J93" s="428" t="s">
        <v>998</v>
      </c>
      <c r="K93" s="237">
        <f>H93-F93</f>
        <v>13</v>
      </c>
      <c r="L93" s="246">
        <v>50</v>
      </c>
      <c r="M93" s="418">
        <v>1375</v>
      </c>
      <c r="N93" s="237">
        <v>50</v>
      </c>
      <c r="O93" s="430" t="s">
        <v>594</v>
      </c>
      <c r="P93" s="416">
        <v>45245</v>
      </c>
      <c r="Q93" s="279"/>
      <c r="R93" s="140"/>
      <c r="S93" s="55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141"/>
      <c r="AH93" s="142"/>
      <c r="AI93" s="140"/>
      <c r="AJ93" s="140"/>
      <c r="AK93" s="141"/>
      <c r="AL93" s="141"/>
      <c r="AM93" s="141"/>
    </row>
    <row r="94" spans="1:39" ht="12.75" customHeight="1">
      <c r="A94" s="421"/>
      <c r="B94" s="423"/>
      <c r="C94" s="255"/>
      <c r="D94" s="255" t="s">
        <v>963</v>
      </c>
      <c r="E94" s="224" t="s">
        <v>881</v>
      </c>
      <c r="F94" s="224">
        <v>16</v>
      </c>
      <c r="G94" s="224"/>
      <c r="H94" s="224">
        <v>0</v>
      </c>
      <c r="I94" s="219"/>
      <c r="J94" s="429"/>
      <c r="K94" s="237">
        <f>F94-H94</f>
        <v>16</v>
      </c>
      <c r="L94" s="246">
        <v>25</v>
      </c>
      <c r="M94" s="425"/>
      <c r="N94" s="237">
        <v>50</v>
      </c>
      <c r="O94" s="427"/>
      <c r="P94" s="417"/>
      <c r="Q94" s="279"/>
      <c r="R94" s="140"/>
      <c r="S94" s="55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141"/>
      <c r="AH94" s="142"/>
      <c r="AI94" s="140"/>
      <c r="AJ94" s="140"/>
      <c r="AK94" s="141"/>
      <c r="AL94" s="141"/>
      <c r="AM94" s="141"/>
    </row>
    <row r="95" spans="1:39" ht="12.75" customHeight="1">
      <c r="A95" s="224">
        <v>13</v>
      </c>
      <c r="B95" s="301">
        <v>45243</v>
      </c>
      <c r="C95" s="255"/>
      <c r="D95" s="255" t="s">
        <v>955</v>
      </c>
      <c r="E95" s="224" t="s">
        <v>603</v>
      </c>
      <c r="F95" s="224">
        <v>25</v>
      </c>
      <c r="G95" s="224">
        <v>0</v>
      </c>
      <c r="H95" s="224">
        <v>50</v>
      </c>
      <c r="I95" s="219" t="s">
        <v>980</v>
      </c>
      <c r="J95" s="309" t="s">
        <v>762</v>
      </c>
      <c r="K95" s="237">
        <f>H95-F95</f>
        <v>25</v>
      </c>
      <c r="L95" s="246">
        <v>50</v>
      </c>
      <c r="M95" s="238">
        <f t="shared" ref="M95" si="60">(K95*N95)-L95</f>
        <v>950</v>
      </c>
      <c r="N95" s="237">
        <v>40</v>
      </c>
      <c r="O95" s="102" t="s">
        <v>594</v>
      </c>
      <c r="P95" s="239">
        <v>45243</v>
      </c>
      <c r="Q95" s="279"/>
      <c r="R95" s="140"/>
      <c r="S95" s="55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141"/>
      <c r="AH95" s="142"/>
      <c r="AI95" s="140"/>
      <c r="AJ95" s="140"/>
      <c r="AK95" s="141"/>
      <c r="AL95" s="141"/>
      <c r="AM95" s="141"/>
    </row>
    <row r="96" spans="1:39" ht="12.75" customHeight="1">
      <c r="A96" s="458">
        <v>14</v>
      </c>
      <c r="B96" s="460">
        <v>45243</v>
      </c>
      <c r="C96" s="317"/>
      <c r="D96" s="317" t="s">
        <v>983</v>
      </c>
      <c r="E96" s="235" t="s">
        <v>881</v>
      </c>
      <c r="F96" s="235">
        <v>92.5</v>
      </c>
      <c r="G96" s="235"/>
      <c r="H96" s="235">
        <v>9</v>
      </c>
      <c r="I96" s="236"/>
      <c r="J96" s="451" t="s">
        <v>997</v>
      </c>
      <c r="K96" s="283">
        <f>F96-H96</f>
        <v>83.5</v>
      </c>
      <c r="L96" s="319">
        <v>50</v>
      </c>
      <c r="M96" s="447">
        <v>-272.5</v>
      </c>
      <c r="N96" s="283">
        <v>15</v>
      </c>
      <c r="O96" s="449" t="s">
        <v>594</v>
      </c>
      <c r="P96" s="453">
        <v>45245</v>
      </c>
      <c r="Q96" s="279"/>
      <c r="R96" s="140"/>
      <c r="S96" s="55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141"/>
      <c r="AH96" s="142"/>
      <c r="AI96" s="140"/>
      <c r="AJ96" s="140"/>
      <c r="AK96" s="141"/>
      <c r="AL96" s="141"/>
      <c r="AM96" s="141"/>
    </row>
    <row r="97" spans="1:39" ht="12.75" customHeight="1">
      <c r="A97" s="459"/>
      <c r="B97" s="461"/>
      <c r="C97" s="317"/>
      <c r="D97" s="317" t="s">
        <v>984</v>
      </c>
      <c r="E97" s="235" t="s">
        <v>881</v>
      </c>
      <c r="F97" s="235">
        <v>70</v>
      </c>
      <c r="G97" s="235"/>
      <c r="H97" s="235">
        <v>165</v>
      </c>
      <c r="I97" s="236"/>
      <c r="J97" s="452"/>
      <c r="K97" s="283">
        <f>F97-H97</f>
        <v>-95</v>
      </c>
      <c r="L97" s="319">
        <v>50</v>
      </c>
      <c r="M97" s="448"/>
      <c r="N97" s="283">
        <v>15</v>
      </c>
      <c r="O97" s="450"/>
      <c r="P97" s="454"/>
      <c r="Q97" s="279"/>
      <c r="R97" s="140"/>
      <c r="S97" s="55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141"/>
      <c r="AH97" s="142"/>
      <c r="AI97" s="140"/>
      <c r="AJ97" s="140"/>
      <c r="AK97" s="141"/>
      <c r="AL97" s="141"/>
      <c r="AM97" s="141"/>
    </row>
    <row r="98" spans="1:39" ht="12.75" customHeight="1">
      <c r="A98" s="235">
        <v>15</v>
      </c>
      <c r="B98" s="316">
        <v>45245</v>
      </c>
      <c r="C98" s="317"/>
      <c r="D98" s="317" t="s">
        <v>1001</v>
      </c>
      <c r="E98" s="235" t="s">
        <v>603</v>
      </c>
      <c r="F98" s="235">
        <v>36</v>
      </c>
      <c r="G98" s="235">
        <v>0</v>
      </c>
      <c r="H98" s="235">
        <v>0</v>
      </c>
      <c r="I98" s="236" t="s">
        <v>1002</v>
      </c>
      <c r="J98" s="318" t="s">
        <v>1003</v>
      </c>
      <c r="K98" s="283">
        <f>H98-F98</f>
        <v>-36</v>
      </c>
      <c r="L98" s="319">
        <v>50</v>
      </c>
      <c r="M98" s="285">
        <f t="shared" ref="M98" si="61">(K98*N98)-L98</f>
        <v>-590</v>
      </c>
      <c r="N98" s="283">
        <v>15</v>
      </c>
      <c r="O98" s="286" t="s">
        <v>594</v>
      </c>
      <c r="P98" s="281">
        <v>45245</v>
      </c>
      <c r="Q98" s="279"/>
      <c r="R98" s="140"/>
      <c r="S98" s="55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141"/>
      <c r="AH98" s="142"/>
      <c r="AI98" s="140"/>
      <c r="AJ98" s="140"/>
      <c r="AK98" s="141"/>
      <c r="AL98" s="141"/>
      <c r="AM98" s="141"/>
    </row>
    <row r="99" spans="1:39" ht="12.75" customHeight="1">
      <c r="A99" s="235">
        <v>16</v>
      </c>
      <c r="B99" s="316">
        <v>45245</v>
      </c>
      <c r="C99" s="317"/>
      <c r="D99" s="317" t="s">
        <v>1004</v>
      </c>
      <c r="E99" s="235" t="s">
        <v>603</v>
      </c>
      <c r="F99" s="235">
        <v>109</v>
      </c>
      <c r="G99" s="235">
        <v>70</v>
      </c>
      <c r="H99" s="235">
        <v>70</v>
      </c>
      <c r="I99" s="236" t="s">
        <v>1005</v>
      </c>
      <c r="J99" s="318" t="s">
        <v>1010</v>
      </c>
      <c r="K99" s="283">
        <f>H99-F99</f>
        <v>-39</v>
      </c>
      <c r="L99" s="319">
        <v>50</v>
      </c>
      <c r="M99" s="285">
        <f t="shared" ref="M99" si="62">(K99*N99)-L99</f>
        <v>-1610</v>
      </c>
      <c r="N99" s="283">
        <v>40</v>
      </c>
      <c r="O99" s="286" t="s">
        <v>604</v>
      </c>
      <c r="P99" s="281">
        <v>45246</v>
      </c>
      <c r="Q99" s="279"/>
      <c r="R99" s="140"/>
      <c r="S99" s="55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141"/>
      <c r="AH99" s="142"/>
      <c r="AI99" s="140"/>
      <c r="AJ99" s="140"/>
      <c r="AK99" s="141"/>
      <c r="AL99" s="141"/>
      <c r="AM99" s="141"/>
    </row>
    <row r="100" spans="1:39" ht="12.75" customHeight="1">
      <c r="A100" s="235">
        <v>17</v>
      </c>
      <c r="B100" s="316">
        <v>45246</v>
      </c>
      <c r="C100" s="317"/>
      <c r="D100" s="317" t="s">
        <v>1011</v>
      </c>
      <c r="E100" s="235" t="s">
        <v>603</v>
      </c>
      <c r="F100" s="235">
        <v>22.5</v>
      </c>
      <c r="G100" s="235">
        <v>0</v>
      </c>
      <c r="H100" s="235">
        <v>0</v>
      </c>
      <c r="I100" s="236" t="s">
        <v>1016</v>
      </c>
      <c r="J100" s="318" t="s">
        <v>1017</v>
      </c>
      <c r="K100" s="283">
        <f>H100-F100</f>
        <v>-22.5</v>
      </c>
      <c r="L100" s="319">
        <v>25</v>
      </c>
      <c r="M100" s="285">
        <f t="shared" ref="M100" si="63">(K100*N100)-L100</f>
        <v>-1150</v>
      </c>
      <c r="N100" s="283">
        <v>50</v>
      </c>
      <c r="O100" s="286" t="s">
        <v>604</v>
      </c>
      <c r="P100" s="281">
        <v>45246</v>
      </c>
      <c r="Q100" s="279"/>
      <c r="R100" s="140"/>
      <c r="S100" s="55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141"/>
      <c r="AH100" s="142"/>
      <c r="AI100" s="140"/>
      <c r="AJ100" s="140"/>
      <c r="AK100" s="141"/>
      <c r="AL100" s="141"/>
      <c r="AM100" s="141"/>
    </row>
    <row r="101" spans="1:39" ht="12.75" customHeight="1">
      <c r="A101" s="420">
        <v>18</v>
      </c>
      <c r="B101" s="422">
        <v>45246</v>
      </c>
      <c r="C101" s="255"/>
      <c r="D101" s="255" t="s">
        <v>1012</v>
      </c>
      <c r="E101" s="224" t="s">
        <v>603</v>
      </c>
      <c r="F101" s="224">
        <v>97</v>
      </c>
      <c r="G101" s="224"/>
      <c r="H101" s="224">
        <v>166</v>
      </c>
      <c r="I101" s="219"/>
      <c r="J101" s="428" t="s">
        <v>1019</v>
      </c>
      <c r="K101" s="237">
        <f>H101-F101</f>
        <v>69</v>
      </c>
      <c r="L101" s="246">
        <v>50</v>
      </c>
      <c r="M101" s="418">
        <v>2350</v>
      </c>
      <c r="N101" s="237">
        <v>100</v>
      </c>
      <c r="O101" s="430" t="s">
        <v>594</v>
      </c>
      <c r="P101" s="416">
        <v>45246</v>
      </c>
      <c r="Q101" s="279"/>
      <c r="R101" s="140"/>
      <c r="S101" s="55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141"/>
      <c r="AH101" s="142"/>
      <c r="AI101" s="140"/>
      <c r="AJ101" s="140"/>
      <c r="AK101" s="141"/>
      <c r="AL101" s="141"/>
      <c r="AM101" s="141"/>
    </row>
    <row r="102" spans="1:39" ht="12.75" customHeight="1">
      <c r="A102" s="421"/>
      <c r="B102" s="423"/>
      <c r="C102" s="255"/>
      <c r="D102" s="255" t="s">
        <v>1013</v>
      </c>
      <c r="E102" s="224" t="s">
        <v>881</v>
      </c>
      <c r="F102" s="224">
        <v>51.5</v>
      </c>
      <c r="G102" s="224"/>
      <c r="H102" s="224">
        <v>96</v>
      </c>
      <c r="I102" s="219"/>
      <c r="J102" s="429"/>
      <c r="K102" s="237">
        <f>F102-H102</f>
        <v>-44.5</v>
      </c>
      <c r="L102" s="246">
        <v>50</v>
      </c>
      <c r="M102" s="419"/>
      <c r="N102" s="237">
        <v>100</v>
      </c>
      <c r="O102" s="427"/>
      <c r="P102" s="417"/>
      <c r="Q102" s="279"/>
      <c r="R102" s="140"/>
      <c r="S102" s="55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141"/>
      <c r="AH102" s="142"/>
      <c r="AI102" s="140"/>
      <c r="AJ102" s="140"/>
      <c r="AK102" s="141"/>
      <c r="AL102" s="141"/>
      <c r="AM102" s="141"/>
    </row>
    <row r="103" spans="1:39" ht="12.75" customHeight="1">
      <c r="A103" s="412">
        <v>19</v>
      </c>
      <c r="B103" s="414">
        <v>45247</v>
      </c>
      <c r="C103" s="287"/>
      <c r="D103" s="287" t="s">
        <v>1023</v>
      </c>
      <c r="E103" s="221" t="s">
        <v>603</v>
      </c>
      <c r="F103" s="221" t="s">
        <v>1025</v>
      </c>
      <c r="G103" s="221"/>
      <c r="H103" s="221"/>
      <c r="I103" s="223"/>
      <c r="J103" s="406" t="s">
        <v>592</v>
      </c>
      <c r="K103" s="98"/>
      <c r="L103" s="388"/>
      <c r="M103" s="392"/>
      <c r="N103" s="390"/>
      <c r="O103" s="408"/>
      <c r="P103" s="410"/>
      <c r="Q103" s="279"/>
      <c r="R103" s="140"/>
      <c r="S103" s="55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141"/>
      <c r="AH103" s="142"/>
      <c r="AI103" s="140"/>
      <c r="AJ103" s="140"/>
      <c r="AK103" s="141"/>
      <c r="AL103" s="141"/>
      <c r="AM103" s="141"/>
    </row>
    <row r="104" spans="1:39" ht="12.75" customHeight="1">
      <c r="A104" s="413"/>
      <c r="B104" s="415"/>
      <c r="C104" s="382"/>
      <c r="D104" s="382" t="s">
        <v>1024</v>
      </c>
      <c r="E104" s="383" t="s">
        <v>881</v>
      </c>
      <c r="F104" s="383" t="s">
        <v>1026</v>
      </c>
      <c r="G104" s="383"/>
      <c r="H104" s="383"/>
      <c r="I104" s="384"/>
      <c r="J104" s="407"/>
      <c r="K104" s="385"/>
      <c r="L104" s="389"/>
      <c r="M104" s="392"/>
      <c r="N104" s="391"/>
      <c r="O104" s="409"/>
      <c r="P104" s="411"/>
      <c r="Q104" s="279"/>
      <c r="R104" s="140"/>
      <c r="S104" s="55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141"/>
      <c r="AH104" s="142"/>
      <c r="AI104" s="140"/>
      <c r="AJ104" s="140"/>
      <c r="AK104" s="141"/>
      <c r="AL104" s="141"/>
      <c r="AM104" s="141"/>
    </row>
    <row r="105" spans="1:39" ht="15" customHeight="1">
      <c r="A105" s="455">
        <v>20</v>
      </c>
      <c r="B105" s="456">
        <v>45250</v>
      </c>
      <c r="C105" s="287"/>
      <c r="D105" s="287" t="s">
        <v>1013</v>
      </c>
      <c r="E105" s="221" t="s">
        <v>603</v>
      </c>
      <c r="F105" s="221" t="s">
        <v>1054</v>
      </c>
      <c r="G105" s="278"/>
      <c r="H105" s="278"/>
      <c r="I105" s="278"/>
      <c r="J105" s="457" t="s">
        <v>592</v>
      </c>
      <c r="K105" s="278"/>
      <c r="L105" s="278"/>
      <c r="M105" s="278"/>
      <c r="N105" s="278"/>
      <c r="O105" s="462"/>
      <c r="P105" s="462"/>
    </row>
    <row r="106" spans="1:39" ht="15" customHeight="1">
      <c r="A106" s="455"/>
      <c r="B106" s="456"/>
      <c r="C106" s="287"/>
      <c r="D106" s="287" t="s">
        <v>1053</v>
      </c>
      <c r="E106" s="221" t="s">
        <v>881</v>
      </c>
      <c r="F106" s="221" t="s">
        <v>1055</v>
      </c>
      <c r="G106" s="278"/>
      <c r="H106" s="278"/>
      <c r="I106" s="278"/>
      <c r="J106" s="457"/>
      <c r="K106" s="278"/>
      <c r="L106" s="278"/>
      <c r="M106" s="278"/>
      <c r="N106" s="278"/>
      <c r="O106" s="462"/>
      <c r="P106" s="462"/>
    </row>
    <row r="107" spans="1:39" ht="15" customHeight="1">
      <c r="A107" s="420">
        <v>21</v>
      </c>
      <c r="B107" s="422">
        <v>45250</v>
      </c>
      <c r="C107" s="255"/>
      <c r="D107" s="255" t="s">
        <v>1060</v>
      </c>
      <c r="E107" s="224" t="s">
        <v>881</v>
      </c>
      <c r="F107" s="224">
        <v>29</v>
      </c>
      <c r="G107" s="393"/>
      <c r="H107" s="219">
        <v>32.5</v>
      </c>
      <c r="I107" s="393"/>
      <c r="J107" s="463" t="s">
        <v>1097</v>
      </c>
      <c r="K107" s="237">
        <f>F107-H107</f>
        <v>-3.5</v>
      </c>
      <c r="L107" s="246">
        <v>50</v>
      </c>
      <c r="M107" s="424">
        <v>480</v>
      </c>
      <c r="N107" s="237">
        <v>40</v>
      </c>
      <c r="O107" s="426" t="s">
        <v>604</v>
      </c>
      <c r="P107" s="446">
        <v>45251</v>
      </c>
    </row>
    <row r="108" spans="1:39" ht="15" customHeight="1">
      <c r="A108" s="421"/>
      <c r="B108" s="423"/>
      <c r="C108" s="255"/>
      <c r="D108" s="255" t="s">
        <v>1061</v>
      </c>
      <c r="E108" s="224" t="s">
        <v>881</v>
      </c>
      <c r="F108" s="224">
        <v>22</v>
      </c>
      <c r="G108" s="393"/>
      <c r="H108" s="219">
        <v>4</v>
      </c>
      <c r="I108" s="393"/>
      <c r="J108" s="464"/>
      <c r="K108" s="237">
        <f>F108-H108</f>
        <v>18</v>
      </c>
      <c r="L108" s="246">
        <v>50</v>
      </c>
      <c r="M108" s="437"/>
      <c r="N108" s="237">
        <v>40</v>
      </c>
      <c r="O108" s="439"/>
      <c r="P108" s="438"/>
    </row>
    <row r="109" spans="1:39" ht="12.75" customHeight="1">
      <c r="A109" s="235">
        <v>22</v>
      </c>
      <c r="B109" s="316">
        <v>45251</v>
      </c>
      <c r="C109" s="317"/>
      <c r="D109" s="317" t="s">
        <v>1104</v>
      </c>
      <c r="E109" s="235" t="s">
        <v>603</v>
      </c>
      <c r="F109" s="235">
        <v>12.5</v>
      </c>
      <c r="G109" s="235">
        <v>0</v>
      </c>
      <c r="H109" s="235">
        <v>0</v>
      </c>
      <c r="I109" s="236" t="s">
        <v>1105</v>
      </c>
      <c r="J109" s="318" t="s">
        <v>1106</v>
      </c>
      <c r="K109" s="283">
        <f>H109-F109</f>
        <v>-12.5</v>
      </c>
      <c r="L109" s="319">
        <v>25</v>
      </c>
      <c r="M109" s="285">
        <f t="shared" ref="M109" si="64">(K109*N109)-L109</f>
        <v>-525</v>
      </c>
      <c r="N109" s="283">
        <v>40</v>
      </c>
      <c r="O109" s="286" t="s">
        <v>604</v>
      </c>
      <c r="P109" s="281">
        <v>45251</v>
      </c>
      <c r="Q109" s="279"/>
      <c r="R109" s="140"/>
      <c r="S109" s="55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141"/>
      <c r="AH109" s="142"/>
      <c r="AI109" s="140"/>
      <c r="AJ109" s="140"/>
      <c r="AK109" s="141"/>
      <c r="AL109" s="141"/>
      <c r="AM109" s="141"/>
    </row>
    <row r="110" spans="1:39" ht="12.75" customHeight="1">
      <c r="A110" s="221"/>
      <c r="B110" s="340"/>
      <c r="C110" s="287"/>
      <c r="D110" s="287"/>
      <c r="E110" s="221"/>
      <c r="F110" s="221"/>
      <c r="G110" s="221"/>
      <c r="H110" s="221"/>
      <c r="I110" s="223"/>
      <c r="J110" s="223"/>
      <c r="K110" s="221"/>
      <c r="L110" s="369"/>
      <c r="M110" s="386"/>
      <c r="N110" s="221"/>
      <c r="O110" s="223"/>
      <c r="P110" s="340"/>
      <c r="Q110" s="279"/>
      <c r="R110" s="140"/>
      <c r="S110" s="55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141"/>
      <c r="AH110" s="142"/>
      <c r="AI110" s="140"/>
      <c r="AJ110" s="140"/>
      <c r="AK110" s="141"/>
      <c r="AL110" s="141"/>
      <c r="AM110" s="141"/>
    </row>
    <row r="111" spans="1:39" ht="12.75" customHeight="1">
      <c r="A111" s="221"/>
      <c r="B111" s="340"/>
      <c r="C111" s="287"/>
      <c r="D111" s="287"/>
      <c r="E111" s="221"/>
      <c r="F111" s="221"/>
      <c r="G111" s="221"/>
      <c r="H111" s="221"/>
      <c r="I111" s="223"/>
      <c r="J111" s="223"/>
      <c r="K111" s="221"/>
      <c r="L111" s="369"/>
      <c r="M111" s="386"/>
      <c r="N111" s="221"/>
      <c r="O111" s="223"/>
      <c r="P111" s="340"/>
      <c r="Q111" s="279"/>
      <c r="R111" s="140"/>
      <c r="S111" s="55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141"/>
      <c r="AH111" s="142"/>
      <c r="AI111" s="140"/>
      <c r="AJ111" s="140"/>
      <c r="AK111" s="141"/>
      <c r="AL111" s="141"/>
      <c r="AM111" s="141"/>
    </row>
    <row r="112" spans="1:39" ht="38.25" customHeight="1">
      <c r="A112" s="93" t="s">
        <v>616</v>
      </c>
      <c r="B112" s="148"/>
      <c r="C112" s="148"/>
      <c r="D112" s="149"/>
      <c r="E112" s="129"/>
      <c r="F112" s="6"/>
      <c r="G112" s="6"/>
      <c r="H112" s="130"/>
      <c r="I112" s="150"/>
      <c r="J112" s="1"/>
      <c r="K112" s="6"/>
      <c r="L112" s="6"/>
      <c r="M112" s="6"/>
      <c r="N112" s="1"/>
      <c r="O112" s="1"/>
      <c r="R112" s="1"/>
      <c r="S112" s="6"/>
      <c r="T112" s="1"/>
      <c r="U112" s="1"/>
      <c r="V112" s="1"/>
      <c r="W112" s="1"/>
      <c r="X112" s="1"/>
      <c r="Y112" s="6"/>
      <c r="Z112" s="1"/>
      <c r="AA112" s="1"/>
      <c r="AB112" s="1"/>
      <c r="AC112" s="1"/>
      <c r="AD112" s="1"/>
      <c r="AE112" s="6"/>
      <c r="AF112" s="1"/>
      <c r="AG112" s="1"/>
      <c r="AH112" s="1"/>
      <c r="AI112" s="1"/>
      <c r="AJ112" s="1"/>
      <c r="AK112" s="6"/>
      <c r="AL112" s="1"/>
    </row>
    <row r="113" spans="1:39" ht="39.6">
      <c r="A113" s="94" t="s">
        <v>16</v>
      </c>
      <c r="B113" s="95" t="s">
        <v>566</v>
      </c>
      <c r="C113" s="95"/>
      <c r="D113" s="96" t="s">
        <v>578</v>
      </c>
      <c r="E113" s="95" t="s">
        <v>579</v>
      </c>
      <c r="F113" s="95" t="s">
        <v>580</v>
      </c>
      <c r="G113" s="95" t="s">
        <v>581</v>
      </c>
      <c r="H113" s="95" t="s">
        <v>582</v>
      </c>
      <c r="I113" s="95" t="s">
        <v>583</v>
      </c>
      <c r="J113" s="94" t="s">
        <v>584</v>
      </c>
      <c r="K113" s="133" t="s">
        <v>602</v>
      </c>
      <c r="L113" s="134" t="s">
        <v>586</v>
      </c>
      <c r="M113" s="97" t="s">
        <v>587</v>
      </c>
      <c r="N113" s="95" t="s">
        <v>588</v>
      </c>
      <c r="O113" s="96" t="s">
        <v>589</v>
      </c>
      <c r="P113" s="232" t="s">
        <v>590</v>
      </c>
      <c r="Q113" s="234" t="s">
        <v>891</v>
      </c>
      <c r="R113" s="37"/>
      <c r="S113" s="6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</row>
    <row r="114" spans="1:39" ht="14.25" customHeight="1">
      <c r="A114" s="322">
        <v>1</v>
      </c>
      <c r="B114" s="387">
        <v>45169</v>
      </c>
      <c r="C114" s="323"/>
      <c r="D114" s="323" t="s">
        <v>871</v>
      </c>
      <c r="E114" s="322" t="s">
        <v>591</v>
      </c>
      <c r="F114" s="322">
        <v>422.5</v>
      </c>
      <c r="G114" s="322">
        <v>350</v>
      </c>
      <c r="H114" s="322">
        <v>487.5</v>
      </c>
      <c r="I114" s="322" t="s">
        <v>872</v>
      </c>
      <c r="J114" s="335" t="s">
        <v>961</v>
      </c>
      <c r="K114" s="335">
        <f t="shared" ref="K114" si="65">H114-F114</f>
        <v>65</v>
      </c>
      <c r="L114" s="336">
        <f>(F114*-0.3)/100</f>
        <v>-1.2675000000000001</v>
      </c>
      <c r="M114" s="337">
        <f t="shared" ref="M114" si="66">(K114+L114)/F114</f>
        <v>0.15084615384615385</v>
      </c>
      <c r="N114" s="335" t="s">
        <v>594</v>
      </c>
      <c r="O114" s="338">
        <v>45251</v>
      </c>
      <c r="P114" s="331"/>
      <c r="Q114" s="222"/>
      <c r="R114" s="37"/>
      <c r="S114" s="37" t="s">
        <v>593</v>
      </c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  <c r="AM114" s="37"/>
    </row>
    <row r="115" spans="1:39" ht="14.25" customHeight="1">
      <c r="A115" s="322">
        <v>2</v>
      </c>
      <c r="B115" s="387">
        <v>45173</v>
      </c>
      <c r="C115" s="323"/>
      <c r="D115" s="323" t="s">
        <v>168</v>
      </c>
      <c r="E115" s="322" t="s">
        <v>986</v>
      </c>
      <c r="F115" s="322">
        <v>5125</v>
      </c>
      <c r="G115" s="322">
        <v>4770</v>
      </c>
      <c r="H115" s="322">
        <v>5625</v>
      </c>
      <c r="I115" s="322" t="s">
        <v>873</v>
      </c>
      <c r="J115" s="335" t="s">
        <v>1049</v>
      </c>
      <c r="K115" s="335">
        <f t="shared" ref="K115" si="67">H115-F115</f>
        <v>500</v>
      </c>
      <c r="L115" s="336">
        <f>(F115*-0.3)/100</f>
        <v>-15.375</v>
      </c>
      <c r="M115" s="337">
        <f t="shared" ref="M115" si="68">(K115+L115)/F115</f>
        <v>9.4560975609756098E-2</v>
      </c>
      <c r="N115" s="335" t="s">
        <v>594</v>
      </c>
      <c r="O115" s="338">
        <v>45250</v>
      </c>
      <c r="P115" s="331"/>
      <c r="Q115" s="222">
        <v>45217</v>
      </c>
      <c r="R115" s="37"/>
      <c r="S115" s="37" t="s">
        <v>593</v>
      </c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</row>
    <row r="116" spans="1:39" ht="14.25" customHeight="1">
      <c r="A116" s="98"/>
      <c r="B116" s="99"/>
      <c r="C116" s="143"/>
      <c r="D116" s="143"/>
      <c r="E116" s="98"/>
      <c r="F116" s="98"/>
      <c r="G116" s="98"/>
      <c r="H116" s="98"/>
      <c r="I116" s="98"/>
      <c r="J116" s="100"/>
      <c r="K116" s="100"/>
      <c r="L116" s="101"/>
      <c r="M116" s="256"/>
      <c r="N116" s="223"/>
      <c r="O116" s="370"/>
      <c r="P116" s="222"/>
      <c r="Q116" s="222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</row>
    <row r="117" spans="1:39" ht="12.75" customHeight="1">
      <c r="A117" s="98"/>
      <c r="B117" s="99"/>
      <c r="C117" s="143"/>
      <c r="D117" s="143"/>
      <c r="E117" s="98"/>
      <c r="F117" s="98"/>
      <c r="G117" s="98"/>
      <c r="H117" s="98"/>
      <c r="I117" s="98"/>
      <c r="J117" s="100"/>
      <c r="K117" s="100"/>
      <c r="L117" s="101"/>
      <c r="M117" s="151"/>
      <c r="N117" s="220"/>
      <c r="O117" s="371"/>
      <c r="P117" s="222"/>
      <c r="Q117" s="222"/>
      <c r="S117" s="6"/>
      <c r="T117" s="1"/>
      <c r="U117" s="1"/>
      <c r="V117" s="1"/>
      <c r="W117" s="1"/>
      <c r="X117" s="1"/>
      <c r="Y117" s="1"/>
      <c r="Z117" s="1"/>
    </row>
    <row r="118" spans="1:39" ht="12.75" customHeight="1">
      <c r="A118" s="115" t="s">
        <v>595</v>
      </c>
      <c r="B118" s="115"/>
      <c r="C118" s="115"/>
      <c r="D118" s="115"/>
      <c r="E118" s="37"/>
      <c r="F118" s="122" t="s">
        <v>597</v>
      </c>
      <c r="G118" s="55"/>
      <c r="H118" s="55"/>
      <c r="I118" s="55"/>
      <c r="J118" s="6"/>
      <c r="K118" s="135"/>
      <c r="L118" s="136"/>
      <c r="M118" s="6"/>
      <c r="N118" s="105"/>
      <c r="O118" s="152"/>
      <c r="P118" s="1"/>
      <c r="Q118" s="245"/>
      <c r="R118" s="1"/>
      <c r="S118" s="6"/>
      <c r="T118" s="1"/>
      <c r="U118" s="1"/>
      <c r="V118" s="1"/>
      <c r="W118" s="1"/>
      <c r="X118" s="1"/>
      <c r="Y118" s="1"/>
      <c r="Z118" s="1"/>
      <c r="AA118" s="1"/>
    </row>
    <row r="119" spans="1:39" ht="12.75" customHeight="1">
      <c r="A119" s="121" t="s">
        <v>596</v>
      </c>
      <c r="B119" s="115"/>
      <c r="C119" s="115"/>
      <c r="D119" s="115"/>
      <c r="E119" s="6"/>
      <c r="F119" s="122" t="s">
        <v>600</v>
      </c>
      <c r="G119" s="6"/>
      <c r="H119" s="6" t="s">
        <v>618</v>
      </c>
      <c r="I119" s="6"/>
      <c r="J119" s="1"/>
      <c r="K119" s="6"/>
      <c r="L119" s="6"/>
      <c r="M119" s="6"/>
      <c r="N119" s="1"/>
      <c r="O119" s="1"/>
      <c r="R119" s="1"/>
      <c r="S119" s="6"/>
      <c r="T119" s="1"/>
      <c r="U119" s="1"/>
      <c r="V119" s="1"/>
      <c r="W119" s="1"/>
      <c r="X119" s="1"/>
      <c r="Y119" s="1"/>
      <c r="Z119" s="1"/>
      <c r="AA119" s="1"/>
    </row>
    <row r="120" spans="1:39" ht="12.75" customHeight="1">
      <c r="A120" s="121"/>
      <c r="B120" s="115"/>
      <c r="C120" s="115"/>
      <c r="D120" s="115"/>
      <c r="E120" s="6"/>
      <c r="F120" s="122"/>
      <c r="G120" s="6"/>
      <c r="H120" s="6"/>
      <c r="I120" s="6"/>
      <c r="J120" s="1"/>
      <c r="K120" s="6"/>
      <c r="L120" s="6"/>
      <c r="M120" s="6"/>
      <c r="N120" s="1"/>
      <c r="O120" s="1"/>
      <c r="R120" s="1"/>
      <c r="S120" s="55"/>
      <c r="T120" s="1"/>
      <c r="U120" s="1"/>
      <c r="V120" s="1"/>
      <c r="W120" s="1"/>
      <c r="X120" s="1"/>
      <c r="Y120" s="1"/>
      <c r="Z120" s="1"/>
      <c r="AA120" s="1"/>
    </row>
    <row r="121" spans="1:39" ht="12.75" customHeight="1">
      <c r="A121" s="121"/>
      <c r="B121" s="115"/>
      <c r="C121" s="115"/>
      <c r="D121" s="115"/>
      <c r="E121" s="6"/>
      <c r="F121" s="122"/>
      <c r="G121" s="55"/>
      <c r="H121" s="37"/>
      <c r="I121" s="55"/>
      <c r="J121" s="6"/>
      <c r="K121" s="135"/>
      <c r="L121" s="136"/>
      <c r="M121" s="6"/>
      <c r="N121" s="105"/>
      <c r="O121" s="137"/>
      <c r="P121" s="1"/>
      <c r="Q121" s="245"/>
      <c r="R121" s="1"/>
      <c r="S121" s="6"/>
      <c r="T121" s="1"/>
      <c r="U121" s="1"/>
      <c r="V121" s="1"/>
      <c r="W121" s="1"/>
      <c r="X121" s="1"/>
      <c r="Y121" s="1"/>
      <c r="Z121" s="1"/>
      <c r="AA121" s="1"/>
    </row>
    <row r="122" spans="1:39" ht="12.75" customHeight="1">
      <c r="A122" s="121"/>
      <c r="B122" s="115"/>
      <c r="C122" s="115"/>
      <c r="D122" s="115"/>
      <c r="E122" s="6"/>
      <c r="F122" s="122"/>
      <c r="G122" s="55"/>
      <c r="H122" s="37"/>
      <c r="I122" s="55"/>
      <c r="J122" s="6"/>
      <c r="K122" s="135"/>
      <c r="L122" s="136"/>
      <c r="M122" s="6"/>
      <c r="N122" s="105"/>
      <c r="O122" s="137"/>
      <c r="P122" s="1"/>
      <c r="Q122" s="245"/>
      <c r="R122" s="1"/>
      <c r="S122" s="6"/>
      <c r="T122" s="1"/>
      <c r="U122" s="1"/>
      <c r="V122" s="1"/>
      <c r="W122" s="1"/>
      <c r="X122" s="1"/>
      <c r="Y122" s="1"/>
      <c r="Z122" s="1"/>
      <c r="AA122" s="1"/>
    </row>
    <row r="123" spans="1:39" ht="12.75" customHeight="1">
      <c r="A123" s="121"/>
      <c r="B123" s="115"/>
      <c r="C123" s="115"/>
      <c r="D123" s="115"/>
      <c r="E123" s="6"/>
      <c r="F123" s="122"/>
      <c r="G123" s="55"/>
      <c r="H123" s="37"/>
      <c r="I123" s="55"/>
      <c r="J123" s="6"/>
      <c r="K123" s="135"/>
      <c r="L123" s="136"/>
      <c r="M123" s="6"/>
      <c r="N123" s="105"/>
      <c r="O123" s="137"/>
      <c r="P123" s="1"/>
      <c r="Q123" s="245"/>
      <c r="R123" s="1"/>
      <c r="S123" s="6"/>
      <c r="T123" s="1"/>
      <c r="U123" s="1"/>
      <c r="V123" s="1"/>
      <c r="W123" s="1"/>
      <c r="X123" s="1"/>
      <c r="Y123" s="1"/>
      <c r="Z123" s="1"/>
      <c r="AA123" s="1"/>
    </row>
    <row r="124" spans="1:39" ht="12.75" customHeight="1">
      <c r="A124" s="121"/>
      <c r="B124" s="115"/>
      <c r="C124" s="115"/>
      <c r="D124" s="115"/>
      <c r="E124" s="6"/>
      <c r="F124" s="122"/>
      <c r="G124" s="55"/>
      <c r="H124" s="37"/>
      <c r="I124" s="55"/>
      <c r="J124" s="6"/>
      <c r="K124" s="135"/>
      <c r="L124" s="136"/>
      <c r="M124" s="6"/>
      <c r="N124" s="105"/>
      <c r="O124" s="137"/>
      <c r="P124" s="1"/>
      <c r="Q124" s="245"/>
      <c r="R124" s="1"/>
      <c r="S124" s="6"/>
      <c r="T124" s="1"/>
      <c r="U124" s="1"/>
      <c r="V124" s="1"/>
      <c r="W124" s="1"/>
      <c r="X124" s="1"/>
      <c r="Y124" s="1"/>
      <c r="Z124" s="1"/>
      <c r="AA124" s="1"/>
    </row>
    <row r="125" spans="1:39" ht="12.75" customHeight="1">
      <c r="A125" s="121"/>
      <c r="B125" s="115"/>
      <c r="C125" s="115"/>
      <c r="D125" s="115"/>
      <c r="E125" s="6"/>
      <c r="F125" s="122"/>
      <c r="G125" s="55"/>
      <c r="H125" s="37"/>
      <c r="I125" s="55"/>
      <c r="J125" s="6"/>
      <c r="K125" s="135"/>
      <c r="L125" s="136"/>
      <c r="M125" s="6"/>
      <c r="N125" s="105"/>
      <c r="O125" s="137"/>
      <c r="P125" s="1"/>
      <c r="Q125" s="245"/>
      <c r="R125" s="1"/>
      <c r="S125" s="6"/>
      <c r="T125" s="1"/>
      <c r="U125" s="1"/>
      <c r="V125" s="1"/>
      <c r="W125" s="1"/>
      <c r="X125" s="1"/>
      <c r="Y125" s="1"/>
      <c r="Z125" s="1"/>
      <c r="AA125" s="1"/>
    </row>
    <row r="126" spans="1:39" ht="12.75" customHeight="1">
      <c r="A126" s="121"/>
      <c r="B126" s="115"/>
      <c r="C126" s="115"/>
      <c r="D126" s="115"/>
      <c r="E126" s="6"/>
      <c r="F126" s="122"/>
      <c r="G126" s="55"/>
      <c r="H126" s="37"/>
      <c r="I126" s="55"/>
      <c r="J126" s="6"/>
      <c r="K126" s="135"/>
      <c r="L126" s="136"/>
      <c r="M126" s="6"/>
      <c r="N126" s="105"/>
      <c r="O126" s="137"/>
      <c r="P126" s="1"/>
      <c r="Q126" s="245"/>
      <c r="R126" s="1"/>
      <c r="S126" s="6"/>
      <c r="T126" s="1"/>
      <c r="U126" s="1"/>
      <c r="V126" s="1"/>
      <c r="W126" s="1"/>
      <c r="X126" s="1"/>
      <c r="Y126" s="1"/>
      <c r="Z126" s="1"/>
      <c r="AA126" s="1"/>
    </row>
    <row r="127" spans="1:39" ht="12.75" customHeight="1">
      <c r="A127" s="55"/>
      <c r="B127" s="104"/>
      <c r="C127" s="104"/>
      <c r="D127" s="37"/>
      <c r="E127" s="55"/>
      <c r="F127" s="55"/>
      <c r="G127" s="55"/>
      <c r="H127" s="37"/>
      <c r="I127" s="55"/>
      <c r="J127" s="6"/>
      <c r="K127" s="135"/>
      <c r="L127" s="136"/>
      <c r="M127" s="6"/>
      <c r="N127" s="105"/>
      <c r="O127" s="137"/>
      <c r="P127" s="1"/>
      <c r="Q127" s="245"/>
      <c r="R127" s="1"/>
      <c r="S127" s="6"/>
      <c r="T127" s="1"/>
      <c r="U127" s="1"/>
      <c r="V127" s="1"/>
      <c r="W127" s="1"/>
      <c r="X127" s="1"/>
      <c r="Y127" s="1"/>
      <c r="Z127" s="1"/>
      <c r="AA127" s="1"/>
    </row>
    <row r="128" spans="1:39" ht="38.25" customHeight="1">
      <c r="A128" s="37"/>
      <c r="B128" s="153" t="s">
        <v>619</v>
      </c>
      <c r="C128" s="153"/>
      <c r="D128" s="153"/>
      <c r="E128" s="153"/>
      <c r="F128" s="6"/>
      <c r="G128" s="6"/>
      <c r="H128" s="131"/>
      <c r="I128" s="6"/>
      <c r="J128" s="131"/>
      <c r="K128" s="132"/>
      <c r="L128" s="6"/>
      <c r="M128" s="6"/>
      <c r="N128" s="1"/>
      <c r="O128" s="1"/>
      <c r="P128" s="1"/>
      <c r="Q128" s="245"/>
      <c r="R128" s="1"/>
      <c r="S128" s="6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>
      <c r="A129" s="94" t="s">
        <v>16</v>
      </c>
      <c r="B129" s="95" t="s">
        <v>566</v>
      </c>
      <c r="C129" s="95"/>
      <c r="D129" s="96" t="s">
        <v>578</v>
      </c>
      <c r="E129" s="95" t="s">
        <v>579</v>
      </c>
      <c r="F129" s="95" t="s">
        <v>580</v>
      </c>
      <c r="G129" s="95" t="s">
        <v>620</v>
      </c>
      <c r="H129" s="95" t="s">
        <v>621</v>
      </c>
      <c r="I129" s="95" t="s">
        <v>583</v>
      </c>
      <c r="J129" s="154" t="s">
        <v>584</v>
      </c>
      <c r="K129" s="95" t="s">
        <v>585</v>
      </c>
      <c r="L129" s="95" t="s">
        <v>622</v>
      </c>
      <c r="M129" s="95" t="s">
        <v>588</v>
      </c>
      <c r="N129" s="96" t="s">
        <v>589</v>
      </c>
      <c r="O129" s="1"/>
      <c r="P129" s="1"/>
      <c r="Q129" s="245"/>
      <c r="R129" s="1"/>
      <c r="S129" s="6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>
      <c r="A130" s="155">
        <v>1</v>
      </c>
      <c r="B130" s="156">
        <v>41579</v>
      </c>
      <c r="C130" s="156"/>
      <c r="D130" s="157" t="s">
        <v>623</v>
      </c>
      <c r="E130" s="158" t="s">
        <v>591</v>
      </c>
      <c r="F130" s="159">
        <v>82</v>
      </c>
      <c r="G130" s="158" t="s">
        <v>624</v>
      </c>
      <c r="H130" s="158">
        <v>100</v>
      </c>
      <c r="I130" s="160">
        <v>100</v>
      </c>
      <c r="J130" s="161" t="s">
        <v>625</v>
      </c>
      <c r="K130" s="162">
        <f t="shared" ref="K130:K182" si="69">H130-F130</f>
        <v>18</v>
      </c>
      <c r="L130" s="163">
        <f t="shared" ref="L130:L182" si="70">K130/F130</f>
        <v>0.21951219512195122</v>
      </c>
      <c r="M130" s="158" t="s">
        <v>594</v>
      </c>
      <c r="N130" s="164">
        <v>42657</v>
      </c>
      <c r="O130" s="1"/>
      <c r="P130" s="1"/>
      <c r="Q130" s="245"/>
      <c r="R130" s="1"/>
      <c r="S130" s="6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>
      <c r="A131" s="155">
        <v>2</v>
      </c>
      <c r="B131" s="156">
        <v>41794</v>
      </c>
      <c r="C131" s="156"/>
      <c r="D131" s="157" t="s">
        <v>626</v>
      </c>
      <c r="E131" s="158" t="s">
        <v>603</v>
      </c>
      <c r="F131" s="159">
        <v>257</v>
      </c>
      <c r="G131" s="158" t="s">
        <v>624</v>
      </c>
      <c r="H131" s="158">
        <v>300</v>
      </c>
      <c r="I131" s="160">
        <v>300</v>
      </c>
      <c r="J131" s="161" t="s">
        <v>625</v>
      </c>
      <c r="K131" s="162">
        <f t="shared" si="69"/>
        <v>43</v>
      </c>
      <c r="L131" s="163">
        <f t="shared" si="70"/>
        <v>0.16731517509727625</v>
      </c>
      <c r="M131" s="158" t="s">
        <v>594</v>
      </c>
      <c r="N131" s="164">
        <v>41822</v>
      </c>
      <c r="O131" s="1"/>
      <c r="P131" s="1"/>
      <c r="Q131" s="245"/>
      <c r="R131" s="1"/>
      <c r="S131" s="6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>
      <c r="A132" s="155">
        <v>3</v>
      </c>
      <c r="B132" s="156">
        <v>41828</v>
      </c>
      <c r="C132" s="156"/>
      <c r="D132" s="157" t="s">
        <v>627</v>
      </c>
      <c r="E132" s="158" t="s">
        <v>603</v>
      </c>
      <c r="F132" s="159">
        <v>393</v>
      </c>
      <c r="G132" s="158" t="s">
        <v>624</v>
      </c>
      <c r="H132" s="158">
        <v>468</v>
      </c>
      <c r="I132" s="160">
        <v>468</v>
      </c>
      <c r="J132" s="161" t="s">
        <v>625</v>
      </c>
      <c r="K132" s="162">
        <f t="shared" si="69"/>
        <v>75</v>
      </c>
      <c r="L132" s="163">
        <f t="shared" si="70"/>
        <v>0.19083969465648856</v>
      </c>
      <c r="M132" s="158" t="s">
        <v>594</v>
      </c>
      <c r="N132" s="164">
        <v>41863</v>
      </c>
      <c r="O132" s="1"/>
      <c r="P132" s="1"/>
      <c r="Q132" s="245"/>
      <c r="R132" s="1"/>
      <c r="S132" s="6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>
      <c r="A133" s="155">
        <v>4</v>
      </c>
      <c r="B133" s="156">
        <v>41857</v>
      </c>
      <c r="C133" s="156"/>
      <c r="D133" s="157" t="s">
        <v>628</v>
      </c>
      <c r="E133" s="158" t="s">
        <v>603</v>
      </c>
      <c r="F133" s="159">
        <v>205</v>
      </c>
      <c r="G133" s="158" t="s">
        <v>624</v>
      </c>
      <c r="H133" s="158">
        <v>275</v>
      </c>
      <c r="I133" s="160">
        <v>250</v>
      </c>
      <c r="J133" s="161" t="s">
        <v>625</v>
      </c>
      <c r="K133" s="162">
        <f t="shared" si="69"/>
        <v>70</v>
      </c>
      <c r="L133" s="163">
        <f t="shared" si="70"/>
        <v>0.34146341463414637</v>
      </c>
      <c r="M133" s="158" t="s">
        <v>594</v>
      </c>
      <c r="N133" s="164">
        <v>41962</v>
      </c>
      <c r="O133" s="1"/>
      <c r="P133" s="1"/>
      <c r="Q133" s="245"/>
      <c r="R133" s="1"/>
      <c r="S133" s="6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>
      <c r="A134" s="155">
        <v>5</v>
      </c>
      <c r="B134" s="156">
        <v>41886</v>
      </c>
      <c r="C134" s="156"/>
      <c r="D134" s="157" t="s">
        <v>629</v>
      </c>
      <c r="E134" s="158" t="s">
        <v>603</v>
      </c>
      <c r="F134" s="159">
        <v>162</v>
      </c>
      <c r="G134" s="158" t="s">
        <v>624</v>
      </c>
      <c r="H134" s="158">
        <v>190</v>
      </c>
      <c r="I134" s="160">
        <v>190</v>
      </c>
      <c r="J134" s="161" t="s">
        <v>625</v>
      </c>
      <c r="K134" s="162">
        <f t="shared" si="69"/>
        <v>28</v>
      </c>
      <c r="L134" s="163">
        <f t="shared" si="70"/>
        <v>0.1728395061728395</v>
      </c>
      <c r="M134" s="158" t="s">
        <v>594</v>
      </c>
      <c r="N134" s="164">
        <v>42006</v>
      </c>
      <c r="O134" s="1"/>
      <c r="P134" s="1"/>
      <c r="Q134" s="245"/>
      <c r="R134" s="1"/>
      <c r="S134" s="6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>
      <c r="A135" s="155">
        <v>6</v>
      </c>
      <c r="B135" s="156">
        <v>41886</v>
      </c>
      <c r="C135" s="156"/>
      <c r="D135" s="157" t="s">
        <v>630</v>
      </c>
      <c r="E135" s="158" t="s">
        <v>603</v>
      </c>
      <c r="F135" s="159">
        <v>75</v>
      </c>
      <c r="G135" s="158" t="s">
        <v>624</v>
      </c>
      <c r="H135" s="158">
        <v>91.5</v>
      </c>
      <c r="I135" s="160" t="s">
        <v>617</v>
      </c>
      <c r="J135" s="161" t="s">
        <v>631</v>
      </c>
      <c r="K135" s="162">
        <f t="shared" si="69"/>
        <v>16.5</v>
      </c>
      <c r="L135" s="163">
        <f t="shared" si="70"/>
        <v>0.22</v>
      </c>
      <c r="M135" s="158" t="s">
        <v>594</v>
      </c>
      <c r="N135" s="164">
        <v>41954</v>
      </c>
      <c r="O135" s="1"/>
      <c r="P135" s="1"/>
      <c r="Q135" s="245"/>
      <c r="R135" s="1"/>
      <c r="S135" s="6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>
      <c r="A136" s="155">
        <v>7</v>
      </c>
      <c r="B136" s="156">
        <v>41913</v>
      </c>
      <c r="C136" s="156"/>
      <c r="D136" s="157" t="s">
        <v>632</v>
      </c>
      <c r="E136" s="158" t="s">
        <v>603</v>
      </c>
      <c r="F136" s="159">
        <v>850</v>
      </c>
      <c r="G136" s="158" t="s">
        <v>624</v>
      </c>
      <c r="H136" s="158">
        <v>982.5</v>
      </c>
      <c r="I136" s="160">
        <v>1050</v>
      </c>
      <c r="J136" s="161" t="s">
        <v>633</v>
      </c>
      <c r="K136" s="162">
        <f t="shared" si="69"/>
        <v>132.5</v>
      </c>
      <c r="L136" s="163">
        <f t="shared" si="70"/>
        <v>0.15588235294117647</v>
      </c>
      <c r="M136" s="158" t="s">
        <v>594</v>
      </c>
      <c r="N136" s="164">
        <v>42039</v>
      </c>
      <c r="O136" s="1"/>
      <c r="P136" s="1"/>
      <c r="Q136" s="245"/>
      <c r="R136" s="1"/>
      <c r="S136" s="6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>
      <c r="A137" s="155">
        <v>8</v>
      </c>
      <c r="B137" s="156">
        <v>41913</v>
      </c>
      <c r="C137" s="156"/>
      <c r="D137" s="157" t="s">
        <v>634</v>
      </c>
      <c r="E137" s="158" t="s">
        <v>603</v>
      </c>
      <c r="F137" s="159">
        <v>475</v>
      </c>
      <c r="G137" s="158" t="s">
        <v>624</v>
      </c>
      <c r="H137" s="158">
        <v>515</v>
      </c>
      <c r="I137" s="160">
        <v>600</v>
      </c>
      <c r="J137" s="161" t="s">
        <v>635</v>
      </c>
      <c r="K137" s="162">
        <f t="shared" si="69"/>
        <v>40</v>
      </c>
      <c r="L137" s="163">
        <f t="shared" si="70"/>
        <v>8.4210526315789472E-2</v>
      </c>
      <c r="M137" s="158" t="s">
        <v>594</v>
      </c>
      <c r="N137" s="164">
        <v>41939</v>
      </c>
      <c r="O137" s="1"/>
      <c r="P137" s="1"/>
      <c r="Q137" s="245"/>
      <c r="R137" s="1"/>
      <c r="S137" s="6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>
      <c r="A138" s="155">
        <v>9</v>
      </c>
      <c r="B138" s="156">
        <v>41913</v>
      </c>
      <c r="C138" s="156"/>
      <c r="D138" s="157" t="s">
        <v>636</v>
      </c>
      <c r="E138" s="158" t="s">
        <v>603</v>
      </c>
      <c r="F138" s="159">
        <v>86</v>
      </c>
      <c r="G138" s="158" t="s">
        <v>624</v>
      </c>
      <c r="H138" s="158">
        <v>99</v>
      </c>
      <c r="I138" s="160">
        <v>140</v>
      </c>
      <c r="J138" s="161" t="s">
        <v>637</v>
      </c>
      <c r="K138" s="162">
        <f t="shared" si="69"/>
        <v>13</v>
      </c>
      <c r="L138" s="163">
        <f t="shared" si="70"/>
        <v>0.15116279069767441</v>
      </c>
      <c r="M138" s="158" t="s">
        <v>594</v>
      </c>
      <c r="N138" s="164">
        <v>41939</v>
      </c>
      <c r="O138" s="1"/>
      <c r="P138" s="1"/>
      <c r="Q138" s="245"/>
      <c r="R138" s="1"/>
      <c r="S138" s="6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>
      <c r="A139" s="155">
        <v>10</v>
      </c>
      <c r="B139" s="156">
        <v>41926</v>
      </c>
      <c r="C139" s="156"/>
      <c r="D139" s="157" t="s">
        <v>638</v>
      </c>
      <c r="E139" s="158" t="s">
        <v>603</v>
      </c>
      <c r="F139" s="159">
        <v>496.6</v>
      </c>
      <c r="G139" s="158" t="s">
        <v>624</v>
      </c>
      <c r="H139" s="158">
        <v>621</v>
      </c>
      <c r="I139" s="160">
        <v>580</v>
      </c>
      <c r="J139" s="161" t="s">
        <v>625</v>
      </c>
      <c r="K139" s="162">
        <f t="shared" si="69"/>
        <v>124.39999999999998</v>
      </c>
      <c r="L139" s="163">
        <f t="shared" si="70"/>
        <v>0.25050342327829234</v>
      </c>
      <c r="M139" s="158" t="s">
        <v>594</v>
      </c>
      <c r="N139" s="164">
        <v>42605</v>
      </c>
      <c r="O139" s="1"/>
      <c r="P139" s="1"/>
      <c r="Q139" s="245"/>
      <c r="R139" s="1"/>
      <c r="S139" s="6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>
      <c r="A140" s="155">
        <v>11</v>
      </c>
      <c r="B140" s="156">
        <v>41926</v>
      </c>
      <c r="C140" s="156"/>
      <c r="D140" s="157" t="s">
        <v>639</v>
      </c>
      <c r="E140" s="158" t="s">
        <v>603</v>
      </c>
      <c r="F140" s="159">
        <v>2481.9</v>
      </c>
      <c r="G140" s="158" t="s">
        <v>624</v>
      </c>
      <c r="H140" s="158">
        <v>2840</v>
      </c>
      <c r="I140" s="160">
        <v>2870</v>
      </c>
      <c r="J140" s="161" t="s">
        <v>640</v>
      </c>
      <c r="K140" s="162">
        <f t="shared" si="69"/>
        <v>358.09999999999991</v>
      </c>
      <c r="L140" s="163">
        <f t="shared" si="70"/>
        <v>0.14428462065353154</v>
      </c>
      <c r="M140" s="158" t="s">
        <v>594</v>
      </c>
      <c r="N140" s="164">
        <v>42017</v>
      </c>
      <c r="O140" s="1"/>
      <c r="P140" s="1"/>
      <c r="Q140" s="245"/>
      <c r="R140" s="1"/>
      <c r="S140" s="6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>
      <c r="A141" s="155">
        <v>12</v>
      </c>
      <c r="B141" s="156">
        <v>41928</v>
      </c>
      <c r="C141" s="156"/>
      <c r="D141" s="157" t="s">
        <v>641</v>
      </c>
      <c r="E141" s="158" t="s">
        <v>603</v>
      </c>
      <c r="F141" s="159">
        <v>84.5</v>
      </c>
      <c r="G141" s="158" t="s">
        <v>624</v>
      </c>
      <c r="H141" s="158">
        <v>93</v>
      </c>
      <c r="I141" s="160">
        <v>110</v>
      </c>
      <c r="J141" s="161" t="s">
        <v>642</v>
      </c>
      <c r="K141" s="162">
        <f t="shared" si="69"/>
        <v>8.5</v>
      </c>
      <c r="L141" s="163">
        <f t="shared" si="70"/>
        <v>0.10059171597633136</v>
      </c>
      <c r="M141" s="158" t="s">
        <v>594</v>
      </c>
      <c r="N141" s="164">
        <v>41939</v>
      </c>
      <c r="O141" s="1"/>
      <c r="P141" s="1"/>
      <c r="Q141" s="245"/>
      <c r="R141" s="1"/>
      <c r="S141" s="6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>
      <c r="A142" s="155">
        <v>13</v>
      </c>
      <c r="B142" s="156">
        <v>41928</v>
      </c>
      <c r="C142" s="156"/>
      <c r="D142" s="157" t="s">
        <v>643</v>
      </c>
      <c r="E142" s="158" t="s">
        <v>603</v>
      </c>
      <c r="F142" s="159">
        <v>401</v>
      </c>
      <c r="G142" s="158" t="s">
        <v>624</v>
      </c>
      <c r="H142" s="158">
        <v>428</v>
      </c>
      <c r="I142" s="160">
        <v>450</v>
      </c>
      <c r="J142" s="161" t="s">
        <v>644</v>
      </c>
      <c r="K142" s="162">
        <f t="shared" si="69"/>
        <v>27</v>
      </c>
      <c r="L142" s="163">
        <f t="shared" si="70"/>
        <v>6.7331670822942641E-2</v>
      </c>
      <c r="M142" s="158" t="s">
        <v>594</v>
      </c>
      <c r="N142" s="164">
        <v>42020</v>
      </c>
      <c r="O142" s="1"/>
      <c r="P142" s="1"/>
      <c r="Q142" s="245"/>
      <c r="R142" s="1"/>
      <c r="S142" s="6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>
      <c r="A143" s="155">
        <v>14</v>
      </c>
      <c r="B143" s="156">
        <v>41928</v>
      </c>
      <c r="C143" s="156"/>
      <c r="D143" s="157" t="s">
        <v>645</v>
      </c>
      <c r="E143" s="158" t="s">
        <v>603</v>
      </c>
      <c r="F143" s="159">
        <v>101</v>
      </c>
      <c r="G143" s="158" t="s">
        <v>624</v>
      </c>
      <c r="H143" s="158">
        <v>112</v>
      </c>
      <c r="I143" s="160">
        <v>120</v>
      </c>
      <c r="J143" s="161" t="s">
        <v>646</v>
      </c>
      <c r="K143" s="162">
        <f t="shared" si="69"/>
        <v>11</v>
      </c>
      <c r="L143" s="163">
        <f t="shared" si="70"/>
        <v>0.10891089108910891</v>
      </c>
      <c r="M143" s="158" t="s">
        <v>594</v>
      </c>
      <c r="N143" s="164">
        <v>41939</v>
      </c>
      <c r="O143" s="1"/>
      <c r="P143" s="1"/>
      <c r="Q143" s="245"/>
      <c r="R143" s="1"/>
      <c r="S143" s="6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>
      <c r="A144" s="155">
        <v>15</v>
      </c>
      <c r="B144" s="156">
        <v>41954</v>
      </c>
      <c r="C144" s="156"/>
      <c r="D144" s="157" t="s">
        <v>647</v>
      </c>
      <c r="E144" s="158" t="s">
        <v>603</v>
      </c>
      <c r="F144" s="159">
        <v>59</v>
      </c>
      <c r="G144" s="158" t="s">
        <v>624</v>
      </c>
      <c r="H144" s="158">
        <v>76</v>
      </c>
      <c r="I144" s="160">
        <v>76</v>
      </c>
      <c r="J144" s="161" t="s">
        <v>625</v>
      </c>
      <c r="K144" s="162">
        <f t="shared" si="69"/>
        <v>17</v>
      </c>
      <c r="L144" s="163">
        <f t="shared" si="70"/>
        <v>0.28813559322033899</v>
      </c>
      <c r="M144" s="158" t="s">
        <v>594</v>
      </c>
      <c r="N144" s="164">
        <v>43032</v>
      </c>
      <c r="O144" s="1"/>
      <c r="P144" s="1"/>
      <c r="Q144" s="245"/>
      <c r="R144" s="1"/>
      <c r="S144" s="6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>
      <c r="A145" s="155">
        <v>16</v>
      </c>
      <c r="B145" s="156">
        <v>41954</v>
      </c>
      <c r="C145" s="156"/>
      <c r="D145" s="157" t="s">
        <v>636</v>
      </c>
      <c r="E145" s="158" t="s">
        <v>603</v>
      </c>
      <c r="F145" s="159">
        <v>99</v>
      </c>
      <c r="G145" s="158" t="s">
        <v>624</v>
      </c>
      <c r="H145" s="158">
        <v>120</v>
      </c>
      <c r="I145" s="160">
        <v>120</v>
      </c>
      <c r="J145" s="161" t="s">
        <v>613</v>
      </c>
      <c r="K145" s="162">
        <f t="shared" si="69"/>
        <v>21</v>
      </c>
      <c r="L145" s="163">
        <f t="shared" si="70"/>
        <v>0.21212121212121213</v>
      </c>
      <c r="M145" s="158" t="s">
        <v>594</v>
      </c>
      <c r="N145" s="164">
        <v>41960</v>
      </c>
      <c r="O145" s="1"/>
      <c r="P145" s="1"/>
      <c r="Q145" s="245"/>
      <c r="R145" s="1"/>
      <c r="S145" s="6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>
      <c r="A146" s="155">
        <v>17</v>
      </c>
      <c r="B146" s="156">
        <v>41956</v>
      </c>
      <c r="C146" s="156"/>
      <c r="D146" s="157" t="s">
        <v>648</v>
      </c>
      <c r="E146" s="158" t="s">
        <v>603</v>
      </c>
      <c r="F146" s="159">
        <v>22</v>
      </c>
      <c r="G146" s="158" t="s">
        <v>624</v>
      </c>
      <c r="H146" s="158">
        <v>33.549999999999997</v>
      </c>
      <c r="I146" s="160">
        <v>32</v>
      </c>
      <c r="J146" s="161" t="s">
        <v>649</v>
      </c>
      <c r="K146" s="162">
        <f t="shared" si="69"/>
        <v>11.549999999999997</v>
      </c>
      <c r="L146" s="163">
        <f t="shared" si="70"/>
        <v>0.52499999999999991</v>
      </c>
      <c r="M146" s="158" t="s">
        <v>594</v>
      </c>
      <c r="N146" s="164">
        <v>42188</v>
      </c>
      <c r="O146" s="1"/>
      <c r="P146" s="1"/>
      <c r="Q146" s="245"/>
      <c r="R146" s="1"/>
      <c r="S146" s="6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>
      <c r="A147" s="155">
        <v>18</v>
      </c>
      <c r="B147" s="156">
        <v>41976</v>
      </c>
      <c r="C147" s="156"/>
      <c r="D147" s="157" t="s">
        <v>650</v>
      </c>
      <c r="E147" s="158" t="s">
        <v>603</v>
      </c>
      <c r="F147" s="159">
        <v>440</v>
      </c>
      <c r="G147" s="158" t="s">
        <v>624</v>
      </c>
      <c r="H147" s="158">
        <v>520</v>
      </c>
      <c r="I147" s="160">
        <v>520</v>
      </c>
      <c r="J147" s="161" t="s">
        <v>651</v>
      </c>
      <c r="K147" s="162">
        <f t="shared" si="69"/>
        <v>80</v>
      </c>
      <c r="L147" s="163">
        <f t="shared" si="70"/>
        <v>0.18181818181818182</v>
      </c>
      <c r="M147" s="158" t="s">
        <v>594</v>
      </c>
      <c r="N147" s="164">
        <v>42208</v>
      </c>
      <c r="O147" s="1"/>
      <c r="P147" s="1"/>
      <c r="Q147" s="245"/>
      <c r="R147" s="1"/>
      <c r="S147" s="6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>
      <c r="A148" s="155">
        <v>19</v>
      </c>
      <c r="B148" s="156">
        <v>41976</v>
      </c>
      <c r="C148" s="156"/>
      <c r="D148" s="157" t="s">
        <v>652</v>
      </c>
      <c r="E148" s="158" t="s">
        <v>603</v>
      </c>
      <c r="F148" s="159">
        <v>360</v>
      </c>
      <c r="G148" s="158" t="s">
        <v>624</v>
      </c>
      <c r="H148" s="158">
        <v>427</v>
      </c>
      <c r="I148" s="160">
        <v>425</v>
      </c>
      <c r="J148" s="161" t="s">
        <v>653</v>
      </c>
      <c r="K148" s="162">
        <f t="shared" si="69"/>
        <v>67</v>
      </c>
      <c r="L148" s="163">
        <f t="shared" si="70"/>
        <v>0.18611111111111112</v>
      </c>
      <c r="M148" s="158" t="s">
        <v>594</v>
      </c>
      <c r="N148" s="164">
        <v>42058</v>
      </c>
      <c r="O148" s="1"/>
      <c r="P148" s="1"/>
      <c r="Q148" s="245"/>
      <c r="R148" s="1"/>
      <c r="S148" s="6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155">
        <v>20</v>
      </c>
      <c r="B149" s="156">
        <v>42012</v>
      </c>
      <c r="C149" s="156"/>
      <c r="D149" s="157" t="s">
        <v>654</v>
      </c>
      <c r="E149" s="158" t="s">
        <v>603</v>
      </c>
      <c r="F149" s="159">
        <v>360</v>
      </c>
      <c r="G149" s="158" t="s">
        <v>624</v>
      </c>
      <c r="H149" s="158">
        <v>455</v>
      </c>
      <c r="I149" s="160">
        <v>420</v>
      </c>
      <c r="J149" s="161" t="s">
        <v>655</v>
      </c>
      <c r="K149" s="162">
        <f t="shared" si="69"/>
        <v>95</v>
      </c>
      <c r="L149" s="163">
        <f t="shared" si="70"/>
        <v>0.2638888888888889</v>
      </c>
      <c r="M149" s="158" t="s">
        <v>594</v>
      </c>
      <c r="N149" s="164">
        <v>42024</v>
      </c>
      <c r="O149" s="1"/>
      <c r="P149" s="1"/>
      <c r="Q149" s="245"/>
      <c r="R149" s="1"/>
      <c r="S149" s="6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>
      <c r="A150" s="155">
        <v>21</v>
      </c>
      <c r="B150" s="156">
        <v>42012</v>
      </c>
      <c r="C150" s="156"/>
      <c r="D150" s="157" t="s">
        <v>656</v>
      </c>
      <c r="E150" s="158" t="s">
        <v>603</v>
      </c>
      <c r="F150" s="159">
        <v>130</v>
      </c>
      <c r="G150" s="158"/>
      <c r="H150" s="158">
        <v>175.5</v>
      </c>
      <c r="I150" s="160">
        <v>165</v>
      </c>
      <c r="J150" s="161" t="s">
        <v>657</v>
      </c>
      <c r="K150" s="162">
        <f t="shared" si="69"/>
        <v>45.5</v>
      </c>
      <c r="L150" s="163">
        <f t="shared" si="70"/>
        <v>0.35</v>
      </c>
      <c r="M150" s="158" t="s">
        <v>594</v>
      </c>
      <c r="N150" s="164">
        <v>43088</v>
      </c>
      <c r="O150" s="1"/>
      <c r="P150" s="1"/>
      <c r="Q150" s="245"/>
      <c r="R150" s="1"/>
      <c r="S150" s="6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155">
        <v>22</v>
      </c>
      <c r="B151" s="156">
        <v>42040</v>
      </c>
      <c r="C151" s="156"/>
      <c r="D151" s="157" t="s">
        <v>403</v>
      </c>
      <c r="E151" s="158" t="s">
        <v>591</v>
      </c>
      <c r="F151" s="159">
        <v>98</v>
      </c>
      <c r="G151" s="158"/>
      <c r="H151" s="158">
        <v>120</v>
      </c>
      <c r="I151" s="160">
        <v>120</v>
      </c>
      <c r="J151" s="161" t="s">
        <v>625</v>
      </c>
      <c r="K151" s="162">
        <f t="shared" si="69"/>
        <v>22</v>
      </c>
      <c r="L151" s="163">
        <f t="shared" si="70"/>
        <v>0.22448979591836735</v>
      </c>
      <c r="M151" s="158" t="s">
        <v>594</v>
      </c>
      <c r="N151" s="164">
        <v>42753</v>
      </c>
      <c r="O151" s="1"/>
      <c r="P151" s="1"/>
      <c r="Q151" s="245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>
      <c r="A152" s="155">
        <v>23</v>
      </c>
      <c r="B152" s="156">
        <v>42040</v>
      </c>
      <c r="C152" s="156"/>
      <c r="D152" s="157" t="s">
        <v>658</v>
      </c>
      <c r="E152" s="158" t="s">
        <v>591</v>
      </c>
      <c r="F152" s="159">
        <v>196</v>
      </c>
      <c r="G152" s="158"/>
      <c r="H152" s="158">
        <v>262</v>
      </c>
      <c r="I152" s="160">
        <v>255</v>
      </c>
      <c r="J152" s="161" t="s">
        <v>625</v>
      </c>
      <c r="K152" s="162">
        <f t="shared" si="69"/>
        <v>66</v>
      </c>
      <c r="L152" s="163">
        <f t="shared" si="70"/>
        <v>0.33673469387755101</v>
      </c>
      <c r="M152" s="158" t="s">
        <v>594</v>
      </c>
      <c r="N152" s="164">
        <v>42599</v>
      </c>
      <c r="O152" s="1"/>
      <c r="P152" s="1"/>
      <c r="Q152" s="245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>
      <c r="A153" s="165">
        <v>24</v>
      </c>
      <c r="B153" s="166">
        <v>42067</v>
      </c>
      <c r="C153" s="166"/>
      <c r="D153" s="167" t="s">
        <v>402</v>
      </c>
      <c r="E153" s="168" t="s">
        <v>591</v>
      </c>
      <c r="F153" s="169">
        <v>235</v>
      </c>
      <c r="G153" s="169"/>
      <c r="H153" s="170">
        <v>77</v>
      </c>
      <c r="I153" s="170" t="s">
        <v>659</v>
      </c>
      <c r="J153" s="171" t="s">
        <v>660</v>
      </c>
      <c r="K153" s="172">
        <f t="shared" si="69"/>
        <v>-158</v>
      </c>
      <c r="L153" s="173">
        <f t="shared" si="70"/>
        <v>-0.67234042553191486</v>
      </c>
      <c r="M153" s="169" t="s">
        <v>604</v>
      </c>
      <c r="N153" s="166">
        <v>43522</v>
      </c>
      <c r="O153" s="1"/>
      <c r="P153" s="1"/>
      <c r="Q153" s="245"/>
      <c r="R153" s="1"/>
      <c r="S153" s="6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155">
        <v>25</v>
      </c>
      <c r="B154" s="156">
        <v>42067</v>
      </c>
      <c r="C154" s="156"/>
      <c r="D154" s="157" t="s">
        <v>661</v>
      </c>
      <c r="E154" s="158" t="s">
        <v>591</v>
      </c>
      <c r="F154" s="159">
        <v>185</v>
      </c>
      <c r="G154" s="158"/>
      <c r="H154" s="158">
        <v>224</v>
      </c>
      <c r="I154" s="160" t="s">
        <v>662</v>
      </c>
      <c r="J154" s="161" t="s">
        <v>625</v>
      </c>
      <c r="K154" s="162">
        <f t="shared" si="69"/>
        <v>39</v>
      </c>
      <c r="L154" s="163">
        <f t="shared" si="70"/>
        <v>0.21081081081081082</v>
      </c>
      <c r="M154" s="158" t="s">
        <v>594</v>
      </c>
      <c r="N154" s="164">
        <v>42647</v>
      </c>
      <c r="O154" s="1"/>
      <c r="P154" s="1"/>
      <c r="Q154" s="245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>
      <c r="A155" s="165">
        <v>26</v>
      </c>
      <c r="B155" s="166">
        <v>42090</v>
      </c>
      <c r="C155" s="166"/>
      <c r="D155" s="174" t="s">
        <v>663</v>
      </c>
      <c r="E155" s="169" t="s">
        <v>591</v>
      </c>
      <c r="F155" s="169">
        <v>49.5</v>
      </c>
      <c r="G155" s="170"/>
      <c r="H155" s="170">
        <v>15.85</v>
      </c>
      <c r="I155" s="170">
        <v>67</v>
      </c>
      <c r="J155" s="171" t="s">
        <v>664</v>
      </c>
      <c r="K155" s="170">
        <f t="shared" si="69"/>
        <v>-33.65</v>
      </c>
      <c r="L155" s="175">
        <f t="shared" si="70"/>
        <v>-0.67979797979797973</v>
      </c>
      <c r="M155" s="169" t="s">
        <v>604</v>
      </c>
      <c r="N155" s="176">
        <v>43627</v>
      </c>
      <c r="O155" s="1"/>
      <c r="P155" s="1"/>
      <c r="Q155" s="245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>
      <c r="A156" s="155">
        <v>27</v>
      </c>
      <c r="B156" s="156">
        <v>42093</v>
      </c>
      <c r="C156" s="156"/>
      <c r="D156" s="157" t="s">
        <v>665</v>
      </c>
      <c r="E156" s="158" t="s">
        <v>591</v>
      </c>
      <c r="F156" s="159">
        <v>183.5</v>
      </c>
      <c r="G156" s="158"/>
      <c r="H156" s="158">
        <v>219</v>
      </c>
      <c r="I156" s="160">
        <v>218</v>
      </c>
      <c r="J156" s="161" t="s">
        <v>666</v>
      </c>
      <c r="K156" s="162">
        <f t="shared" si="69"/>
        <v>35.5</v>
      </c>
      <c r="L156" s="163">
        <f t="shared" si="70"/>
        <v>0.19346049046321526</v>
      </c>
      <c r="M156" s="158" t="s">
        <v>594</v>
      </c>
      <c r="N156" s="164">
        <v>42103</v>
      </c>
      <c r="O156" s="1"/>
      <c r="P156" s="1"/>
      <c r="Q156" s="245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155">
        <v>28</v>
      </c>
      <c r="B157" s="156">
        <v>42114</v>
      </c>
      <c r="C157" s="156"/>
      <c r="D157" s="157" t="s">
        <v>667</v>
      </c>
      <c r="E157" s="158" t="s">
        <v>591</v>
      </c>
      <c r="F157" s="159">
        <f>(227+237)/2</f>
        <v>232</v>
      </c>
      <c r="G157" s="158"/>
      <c r="H157" s="158">
        <v>298</v>
      </c>
      <c r="I157" s="160">
        <v>298</v>
      </c>
      <c r="J157" s="161" t="s">
        <v>625</v>
      </c>
      <c r="K157" s="162">
        <f t="shared" si="69"/>
        <v>66</v>
      </c>
      <c r="L157" s="163">
        <f t="shared" si="70"/>
        <v>0.28448275862068967</v>
      </c>
      <c r="M157" s="158" t="s">
        <v>594</v>
      </c>
      <c r="N157" s="164">
        <v>42823</v>
      </c>
      <c r="O157" s="1"/>
      <c r="P157" s="1"/>
      <c r="Q157" s="245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>
      <c r="A158" s="155">
        <v>29</v>
      </c>
      <c r="B158" s="156">
        <v>42128</v>
      </c>
      <c r="C158" s="156"/>
      <c r="D158" s="157" t="s">
        <v>668</v>
      </c>
      <c r="E158" s="158" t="s">
        <v>603</v>
      </c>
      <c r="F158" s="159">
        <v>385</v>
      </c>
      <c r="G158" s="158"/>
      <c r="H158" s="158">
        <f>212.5+331</f>
        <v>543.5</v>
      </c>
      <c r="I158" s="160">
        <v>510</v>
      </c>
      <c r="J158" s="161" t="s">
        <v>669</v>
      </c>
      <c r="K158" s="162">
        <f t="shared" si="69"/>
        <v>158.5</v>
      </c>
      <c r="L158" s="163">
        <f t="shared" si="70"/>
        <v>0.41168831168831171</v>
      </c>
      <c r="M158" s="158" t="s">
        <v>594</v>
      </c>
      <c r="N158" s="164">
        <v>42235</v>
      </c>
      <c r="O158" s="1"/>
      <c r="P158" s="1"/>
      <c r="Q158" s="245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155">
        <v>30</v>
      </c>
      <c r="B159" s="156">
        <v>42128</v>
      </c>
      <c r="C159" s="156"/>
      <c r="D159" s="157" t="s">
        <v>670</v>
      </c>
      <c r="E159" s="158" t="s">
        <v>603</v>
      </c>
      <c r="F159" s="159">
        <v>115.5</v>
      </c>
      <c r="G159" s="158"/>
      <c r="H159" s="158">
        <v>146</v>
      </c>
      <c r="I159" s="160">
        <v>142</v>
      </c>
      <c r="J159" s="161" t="s">
        <v>671</v>
      </c>
      <c r="K159" s="162">
        <f t="shared" si="69"/>
        <v>30.5</v>
      </c>
      <c r="L159" s="163">
        <f t="shared" si="70"/>
        <v>0.26406926406926406</v>
      </c>
      <c r="M159" s="158" t="s">
        <v>594</v>
      </c>
      <c r="N159" s="164">
        <v>42202</v>
      </c>
      <c r="O159" s="1"/>
      <c r="P159" s="1"/>
      <c r="Q159" s="245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55">
        <v>31</v>
      </c>
      <c r="B160" s="156">
        <v>42151</v>
      </c>
      <c r="C160" s="156"/>
      <c r="D160" s="157" t="s">
        <v>540</v>
      </c>
      <c r="E160" s="158" t="s">
        <v>603</v>
      </c>
      <c r="F160" s="159">
        <v>237.5</v>
      </c>
      <c r="G160" s="158"/>
      <c r="H160" s="158">
        <v>279.5</v>
      </c>
      <c r="I160" s="160">
        <v>278</v>
      </c>
      <c r="J160" s="161" t="s">
        <v>625</v>
      </c>
      <c r="K160" s="162">
        <f t="shared" si="69"/>
        <v>42</v>
      </c>
      <c r="L160" s="163">
        <f t="shared" si="70"/>
        <v>0.17684210526315788</v>
      </c>
      <c r="M160" s="158" t="s">
        <v>594</v>
      </c>
      <c r="N160" s="164">
        <v>42222</v>
      </c>
      <c r="O160" s="1"/>
      <c r="P160" s="1"/>
      <c r="Q160" s="245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55">
        <v>32</v>
      </c>
      <c r="B161" s="156">
        <v>42174</v>
      </c>
      <c r="C161" s="156"/>
      <c r="D161" s="157" t="s">
        <v>643</v>
      </c>
      <c r="E161" s="158" t="s">
        <v>591</v>
      </c>
      <c r="F161" s="159">
        <v>340</v>
      </c>
      <c r="G161" s="158"/>
      <c r="H161" s="158">
        <v>448</v>
      </c>
      <c r="I161" s="160">
        <v>448</v>
      </c>
      <c r="J161" s="161" t="s">
        <v>625</v>
      </c>
      <c r="K161" s="162">
        <f t="shared" si="69"/>
        <v>108</v>
      </c>
      <c r="L161" s="163">
        <f t="shared" si="70"/>
        <v>0.31764705882352939</v>
      </c>
      <c r="M161" s="158" t="s">
        <v>594</v>
      </c>
      <c r="N161" s="164">
        <v>43018</v>
      </c>
      <c r="O161" s="1"/>
      <c r="P161" s="1"/>
      <c r="Q161" s="245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55">
        <v>33</v>
      </c>
      <c r="B162" s="156">
        <v>42191</v>
      </c>
      <c r="C162" s="156"/>
      <c r="D162" s="157" t="s">
        <v>672</v>
      </c>
      <c r="E162" s="158" t="s">
        <v>591</v>
      </c>
      <c r="F162" s="159">
        <v>390</v>
      </c>
      <c r="G162" s="158"/>
      <c r="H162" s="158">
        <v>460</v>
      </c>
      <c r="I162" s="160">
        <v>460</v>
      </c>
      <c r="J162" s="161" t="s">
        <v>625</v>
      </c>
      <c r="K162" s="162">
        <f t="shared" si="69"/>
        <v>70</v>
      </c>
      <c r="L162" s="163">
        <f t="shared" si="70"/>
        <v>0.17948717948717949</v>
      </c>
      <c r="M162" s="158" t="s">
        <v>594</v>
      </c>
      <c r="N162" s="164">
        <v>42478</v>
      </c>
      <c r="O162" s="1"/>
      <c r="P162" s="1"/>
      <c r="Q162" s="245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65">
        <v>34</v>
      </c>
      <c r="B163" s="166">
        <v>42195</v>
      </c>
      <c r="C163" s="166"/>
      <c r="D163" s="167" t="s">
        <v>673</v>
      </c>
      <c r="E163" s="168" t="s">
        <v>591</v>
      </c>
      <c r="F163" s="169">
        <v>122.5</v>
      </c>
      <c r="G163" s="169"/>
      <c r="H163" s="170">
        <v>61</v>
      </c>
      <c r="I163" s="170">
        <v>172</v>
      </c>
      <c r="J163" s="171" t="s">
        <v>674</v>
      </c>
      <c r="K163" s="172">
        <f t="shared" si="69"/>
        <v>-61.5</v>
      </c>
      <c r="L163" s="173">
        <f t="shared" si="70"/>
        <v>-0.50204081632653064</v>
      </c>
      <c r="M163" s="169" t="s">
        <v>604</v>
      </c>
      <c r="N163" s="166">
        <v>43333</v>
      </c>
      <c r="O163" s="1"/>
      <c r="P163" s="1"/>
      <c r="Q163" s="245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55">
        <v>35</v>
      </c>
      <c r="B164" s="156">
        <v>42219</v>
      </c>
      <c r="C164" s="156"/>
      <c r="D164" s="157" t="s">
        <v>675</v>
      </c>
      <c r="E164" s="158" t="s">
        <v>591</v>
      </c>
      <c r="F164" s="159">
        <v>297.5</v>
      </c>
      <c r="G164" s="158"/>
      <c r="H164" s="158">
        <v>350</v>
      </c>
      <c r="I164" s="160">
        <v>360</v>
      </c>
      <c r="J164" s="161" t="s">
        <v>676</v>
      </c>
      <c r="K164" s="162">
        <f t="shared" si="69"/>
        <v>52.5</v>
      </c>
      <c r="L164" s="163">
        <f t="shared" si="70"/>
        <v>0.17647058823529413</v>
      </c>
      <c r="M164" s="158" t="s">
        <v>594</v>
      </c>
      <c r="N164" s="164">
        <v>42232</v>
      </c>
      <c r="O164" s="1"/>
      <c r="P164" s="1"/>
      <c r="Q164" s="245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55">
        <v>36</v>
      </c>
      <c r="B165" s="156">
        <v>42219</v>
      </c>
      <c r="C165" s="156"/>
      <c r="D165" s="157" t="s">
        <v>677</v>
      </c>
      <c r="E165" s="158" t="s">
        <v>591</v>
      </c>
      <c r="F165" s="159">
        <v>115.5</v>
      </c>
      <c r="G165" s="158"/>
      <c r="H165" s="158">
        <v>149</v>
      </c>
      <c r="I165" s="160">
        <v>140</v>
      </c>
      <c r="J165" s="161" t="s">
        <v>678</v>
      </c>
      <c r="K165" s="162">
        <f t="shared" si="69"/>
        <v>33.5</v>
      </c>
      <c r="L165" s="163">
        <f t="shared" si="70"/>
        <v>0.29004329004329005</v>
      </c>
      <c r="M165" s="158" t="s">
        <v>594</v>
      </c>
      <c r="N165" s="164">
        <v>42740</v>
      </c>
      <c r="O165" s="1"/>
      <c r="P165" s="1"/>
      <c r="Q165" s="245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55">
        <v>37</v>
      </c>
      <c r="B166" s="156">
        <v>42251</v>
      </c>
      <c r="C166" s="156"/>
      <c r="D166" s="157" t="s">
        <v>540</v>
      </c>
      <c r="E166" s="158" t="s">
        <v>591</v>
      </c>
      <c r="F166" s="159">
        <v>226</v>
      </c>
      <c r="G166" s="158"/>
      <c r="H166" s="158">
        <v>292</v>
      </c>
      <c r="I166" s="160">
        <v>292</v>
      </c>
      <c r="J166" s="161" t="s">
        <v>679</v>
      </c>
      <c r="K166" s="162">
        <f t="shared" si="69"/>
        <v>66</v>
      </c>
      <c r="L166" s="163">
        <f t="shared" si="70"/>
        <v>0.29203539823008851</v>
      </c>
      <c r="M166" s="158" t="s">
        <v>594</v>
      </c>
      <c r="N166" s="164">
        <v>42286</v>
      </c>
      <c r="O166" s="1"/>
      <c r="P166" s="1"/>
      <c r="Q166" s="245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55">
        <v>38</v>
      </c>
      <c r="B167" s="156">
        <v>42254</v>
      </c>
      <c r="C167" s="156"/>
      <c r="D167" s="157" t="s">
        <v>667</v>
      </c>
      <c r="E167" s="158" t="s">
        <v>591</v>
      </c>
      <c r="F167" s="159">
        <v>232.5</v>
      </c>
      <c r="G167" s="158"/>
      <c r="H167" s="158">
        <v>312.5</v>
      </c>
      <c r="I167" s="160">
        <v>310</v>
      </c>
      <c r="J167" s="161" t="s">
        <v>625</v>
      </c>
      <c r="K167" s="162">
        <f t="shared" si="69"/>
        <v>80</v>
      </c>
      <c r="L167" s="163">
        <f t="shared" si="70"/>
        <v>0.34408602150537637</v>
      </c>
      <c r="M167" s="158" t="s">
        <v>594</v>
      </c>
      <c r="N167" s="164">
        <v>42823</v>
      </c>
      <c r="O167" s="1"/>
      <c r="P167" s="1"/>
      <c r="Q167" s="245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55">
        <v>39</v>
      </c>
      <c r="B168" s="156">
        <v>42268</v>
      </c>
      <c r="C168" s="156"/>
      <c r="D168" s="157" t="s">
        <v>680</v>
      </c>
      <c r="E168" s="158" t="s">
        <v>591</v>
      </c>
      <c r="F168" s="159">
        <v>196.5</v>
      </c>
      <c r="G168" s="158"/>
      <c r="H168" s="158">
        <v>238</v>
      </c>
      <c r="I168" s="160">
        <v>238</v>
      </c>
      <c r="J168" s="161" t="s">
        <v>679</v>
      </c>
      <c r="K168" s="162">
        <f t="shared" si="69"/>
        <v>41.5</v>
      </c>
      <c r="L168" s="163">
        <f t="shared" si="70"/>
        <v>0.21119592875318066</v>
      </c>
      <c r="M168" s="158" t="s">
        <v>594</v>
      </c>
      <c r="N168" s="164">
        <v>42291</v>
      </c>
      <c r="O168" s="1"/>
      <c r="P168" s="1"/>
      <c r="Q168" s="245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55">
        <v>40</v>
      </c>
      <c r="B169" s="156">
        <v>42271</v>
      </c>
      <c r="C169" s="156"/>
      <c r="D169" s="157" t="s">
        <v>623</v>
      </c>
      <c r="E169" s="158" t="s">
        <v>591</v>
      </c>
      <c r="F169" s="159">
        <v>65</v>
      </c>
      <c r="G169" s="158"/>
      <c r="H169" s="158">
        <v>82</v>
      </c>
      <c r="I169" s="160">
        <v>82</v>
      </c>
      <c r="J169" s="161" t="s">
        <v>679</v>
      </c>
      <c r="K169" s="162">
        <f t="shared" si="69"/>
        <v>17</v>
      </c>
      <c r="L169" s="163">
        <f t="shared" si="70"/>
        <v>0.26153846153846155</v>
      </c>
      <c r="M169" s="158" t="s">
        <v>594</v>
      </c>
      <c r="N169" s="164">
        <v>42578</v>
      </c>
      <c r="O169" s="1"/>
      <c r="P169" s="1"/>
      <c r="Q169" s="245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55">
        <v>41</v>
      </c>
      <c r="B170" s="156">
        <v>42291</v>
      </c>
      <c r="C170" s="156"/>
      <c r="D170" s="157" t="s">
        <v>681</v>
      </c>
      <c r="E170" s="158" t="s">
        <v>591</v>
      </c>
      <c r="F170" s="159">
        <v>144</v>
      </c>
      <c r="G170" s="158"/>
      <c r="H170" s="158">
        <v>182.5</v>
      </c>
      <c r="I170" s="160">
        <v>181</v>
      </c>
      <c r="J170" s="161" t="s">
        <v>679</v>
      </c>
      <c r="K170" s="162">
        <f t="shared" si="69"/>
        <v>38.5</v>
      </c>
      <c r="L170" s="163">
        <f t="shared" si="70"/>
        <v>0.2673611111111111</v>
      </c>
      <c r="M170" s="158" t="s">
        <v>594</v>
      </c>
      <c r="N170" s="164">
        <v>42817</v>
      </c>
      <c r="O170" s="1"/>
      <c r="P170" s="1"/>
      <c r="Q170" s="245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55">
        <v>42</v>
      </c>
      <c r="B171" s="156">
        <v>42291</v>
      </c>
      <c r="C171" s="156"/>
      <c r="D171" s="157" t="s">
        <v>682</v>
      </c>
      <c r="E171" s="158" t="s">
        <v>591</v>
      </c>
      <c r="F171" s="159">
        <v>264</v>
      </c>
      <c r="G171" s="158"/>
      <c r="H171" s="158">
        <v>311</v>
      </c>
      <c r="I171" s="160">
        <v>311</v>
      </c>
      <c r="J171" s="161" t="s">
        <v>679</v>
      </c>
      <c r="K171" s="162">
        <f t="shared" si="69"/>
        <v>47</v>
      </c>
      <c r="L171" s="163">
        <f t="shared" si="70"/>
        <v>0.17803030303030304</v>
      </c>
      <c r="M171" s="158" t="s">
        <v>594</v>
      </c>
      <c r="N171" s="164">
        <v>42604</v>
      </c>
      <c r="O171" s="1"/>
      <c r="P171" s="1"/>
      <c r="Q171" s="245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55">
        <v>43</v>
      </c>
      <c r="B172" s="156">
        <v>42318</v>
      </c>
      <c r="C172" s="156"/>
      <c r="D172" s="157" t="s">
        <v>683</v>
      </c>
      <c r="E172" s="158" t="s">
        <v>603</v>
      </c>
      <c r="F172" s="159">
        <v>549.5</v>
      </c>
      <c r="G172" s="158"/>
      <c r="H172" s="158">
        <v>630</v>
      </c>
      <c r="I172" s="160">
        <v>630</v>
      </c>
      <c r="J172" s="161" t="s">
        <v>679</v>
      </c>
      <c r="K172" s="162">
        <f t="shared" si="69"/>
        <v>80.5</v>
      </c>
      <c r="L172" s="163">
        <f t="shared" si="70"/>
        <v>0.1464968152866242</v>
      </c>
      <c r="M172" s="158" t="s">
        <v>594</v>
      </c>
      <c r="N172" s="164">
        <v>42419</v>
      </c>
      <c r="O172" s="1"/>
      <c r="P172" s="1"/>
      <c r="Q172" s="245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55">
        <v>44</v>
      </c>
      <c r="B173" s="156">
        <v>42342</v>
      </c>
      <c r="C173" s="156"/>
      <c r="D173" s="157" t="s">
        <v>684</v>
      </c>
      <c r="E173" s="158" t="s">
        <v>591</v>
      </c>
      <c r="F173" s="159">
        <v>1027.5</v>
      </c>
      <c r="G173" s="158"/>
      <c r="H173" s="158">
        <v>1315</v>
      </c>
      <c r="I173" s="160">
        <v>1250</v>
      </c>
      <c r="J173" s="161" t="s">
        <v>679</v>
      </c>
      <c r="K173" s="162">
        <f t="shared" si="69"/>
        <v>287.5</v>
      </c>
      <c r="L173" s="163">
        <f t="shared" si="70"/>
        <v>0.27980535279805352</v>
      </c>
      <c r="M173" s="158" t="s">
        <v>594</v>
      </c>
      <c r="N173" s="164">
        <v>43244</v>
      </c>
      <c r="O173" s="1"/>
      <c r="P173" s="1"/>
      <c r="Q173" s="245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55">
        <v>45</v>
      </c>
      <c r="B174" s="156">
        <v>42367</v>
      </c>
      <c r="C174" s="156"/>
      <c r="D174" s="157" t="s">
        <v>685</v>
      </c>
      <c r="E174" s="158" t="s">
        <v>591</v>
      </c>
      <c r="F174" s="159">
        <v>465</v>
      </c>
      <c r="G174" s="158"/>
      <c r="H174" s="158">
        <v>540</v>
      </c>
      <c r="I174" s="160">
        <v>540</v>
      </c>
      <c r="J174" s="161" t="s">
        <v>679</v>
      </c>
      <c r="K174" s="162">
        <f t="shared" si="69"/>
        <v>75</v>
      </c>
      <c r="L174" s="163">
        <f t="shared" si="70"/>
        <v>0.16129032258064516</v>
      </c>
      <c r="M174" s="158" t="s">
        <v>594</v>
      </c>
      <c r="N174" s="164">
        <v>42530</v>
      </c>
      <c r="O174" s="1"/>
      <c r="P174" s="1"/>
      <c r="Q174" s="245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55">
        <v>46</v>
      </c>
      <c r="B175" s="156">
        <v>42380</v>
      </c>
      <c r="C175" s="156"/>
      <c r="D175" s="157" t="s">
        <v>403</v>
      </c>
      <c r="E175" s="158" t="s">
        <v>603</v>
      </c>
      <c r="F175" s="159">
        <v>81</v>
      </c>
      <c r="G175" s="158"/>
      <c r="H175" s="158">
        <v>110</v>
      </c>
      <c r="I175" s="160">
        <v>110</v>
      </c>
      <c r="J175" s="161" t="s">
        <v>679</v>
      </c>
      <c r="K175" s="162">
        <f t="shared" si="69"/>
        <v>29</v>
      </c>
      <c r="L175" s="163">
        <f t="shared" si="70"/>
        <v>0.35802469135802467</v>
      </c>
      <c r="M175" s="158" t="s">
        <v>594</v>
      </c>
      <c r="N175" s="164">
        <v>42745</v>
      </c>
      <c r="O175" s="1"/>
      <c r="P175" s="1"/>
      <c r="Q175" s="245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55">
        <v>47</v>
      </c>
      <c r="B176" s="156">
        <v>42382</v>
      </c>
      <c r="C176" s="156"/>
      <c r="D176" s="157" t="s">
        <v>686</v>
      </c>
      <c r="E176" s="158" t="s">
        <v>603</v>
      </c>
      <c r="F176" s="159">
        <v>417.5</v>
      </c>
      <c r="G176" s="158"/>
      <c r="H176" s="158">
        <v>547</v>
      </c>
      <c r="I176" s="160">
        <v>535</v>
      </c>
      <c r="J176" s="161" t="s">
        <v>679</v>
      </c>
      <c r="K176" s="162">
        <f t="shared" si="69"/>
        <v>129.5</v>
      </c>
      <c r="L176" s="163">
        <f t="shared" si="70"/>
        <v>0.31017964071856285</v>
      </c>
      <c r="M176" s="158" t="s">
        <v>594</v>
      </c>
      <c r="N176" s="164">
        <v>42578</v>
      </c>
      <c r="O176" s="1"/>
      <c r="P176" s="1"/>
      <c r="Q176" s="245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55">
        <v>48</v>
      </c>
      <c r="B177" s="156">
        <v>42408</v>
      </c>
      <c r="C177" s="156"/>
      <c r="D177" s="157" t="s">
        <v>687</v>
      </c>
      <c r="E177" s="158" t="s">
        <v>591</v>
      </c>
      <c r="F177" s="159">
        <v>650</v>
      </c>
      <c r="G177" s="158"/>
      <c r="H177" s="158">
        <v>800</v>
      </c>
      <c r="I177" s="160">
        <v>800</v>
      </c>
      <c r="J177" s="161" t="s">
        <v>679</v>
      </c>
      <c r="K177" s="162">
        <f t="shared" si="69"/>
        <v>150</v>
      </c>
      <c r="L177" s="163">
        <f t="shared" si="70"/>
        <v>0.23076923076923078</v>
      </c>
      <c r="M177" s="158" t="s">
        <v>594</v>
      </c>
      <c r="N177" s="164">
        <v>43154</v>
      </c>
      <c r="O177" s="1"/>
      <c r="P177" s="1"/>
      <c r="Q177" s="245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55">
        <v>49</v>
      </c>
      <c r="B178" s="156">
        <v>42433</v>
      </c>
      <c r="C178" s="156"/>
      <c r="D178" s="157" t="s">
        <v>237</v>
      </c>
      <c r="E178" s="158" t="s">
        <v>591</v>
      </c>
      <c r="F178" s="159">
        <v>437.5</v>
      </c>
      <c r="G178" s="158"/>
      <c r="H178" s="158">
        <v>504.5</v>
      </c>
      <c r="I178" s="160">
        <v>522</v>
      </c>
      <c r="J178" s="161" t="s">
        <v>688</v>
      </c>
      <c r="K178" s="162">
        <f t="shared" si="69"/>
        <v>67</v>
      </c>
      <c r="L178" s="163">
        <f t="shared" si="70"/>
        <v>0.15314285714285714</v>
      </c>
      <c r="M178" s="158" t="s">
        <v>594</v>
      </c>
      <c r="N178" s="164">
        <v>42480</v>
      </c>
      <c r="O178" s="1"/>
      <c r="P178" s="1"/>
      <c r="Q178" s="245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55">
        <v>50</v>
      </c>
      <c r="B179" s="156">
        <v>42438</v>
      </c>
      <c r="C179" s="156"/>
      <c r="D179" s="157" t="s">
        <v>689</v>
      </c>
      <c r="E179" s="158" t="s">
        <v>591</v>
      </c>
      <c r="F179" s="159">
        <v>189.5</v>
      </c>
      <c r="G179" s="158"/>
      <c r="H179" s="158">
        <v>218</v>
      </c>
      <c r="I179" s="160">
        <v>218</v>
      </c>
      <c r="J179" s="161" t="s">
        <v>679</v>
      </c>
      <c r="K179" s="162">
        <f t="shared" si="69"/>
        <v>28.5</v>
      </c>
      <c r="L179" s="163">
        <f t="shared" si="70"/>
        <v>0.15039577836411611</v>
      </c>
      <c r="M179" s="158" t="s">
        <v>594</v>
      </c>
      <c r="N179" s="164">
        <v>43034</v>
      </c>
      <c r="O179" s="1"/>
      <c r="P179" s="1"/>
      <c r="Q179" s="245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65">
        <v>51</v>
      </c>
      <c r="B180" s="166">
        <v>42471</v>
      </c>
      <c r="C180" s="166"/>
      <c r="D180" s="174" t="s">
        <v>690</v>
      </c>
      <c r="E180" s="169" t="s">
        <v>591</v>
      </c>
      <c r="F180" s="169">
        <v>36.5</v>
      </c>
      <c r="G180" s="170"/>
      <c r="H180" s="170">
        <v>15.85</v>
      </c>
      <c r="I180" s="170">
        <v>60</v>
      </c>
      <c r="J180" s="171" t="s">
        <v>691</v>
      </c>
      <c r="K180" s="172">
        <f t="shared" si="69"/>
        <v>-20.65</v>
      </c>
      <c r="L180" s="173">
        <f t="shared" si="70"/>
        <v>-0.5657534246575342</v>
      </c>
      <c r="M180" s="169" t="s">
        <v>604</v>
      </c>
      <c r="N180" s="177">
        <v>43627</v>
      </c>
      <c r="O180" s="1"/>
      <c r="P180" s="1"/>
      <c r="Q180" s="245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55">
        <v>52</v>
      </c>
      <c r="B181" s="156">
        <v>42472</v>
      </c>
      <c r="C181" s="156"/>
      <c r="D181" s="157" t="s">
        <v>692</v>
      </c>
      <c r="E181" s="158" t="s">
        <v>591</v>
      </c>
      <c r="F181" s="159">
        <v>93</v>
      </c>
      <c r="G181" s="158"/>
      <c r="H181" s="158">
        <v>149</v>
      </c>
      <c r="I181" s="160">
        <v>140</v>
      </c>
      <c r="J181" s="161" t="s">
        <v>693</v>
      </c>
      <c r="K181" s="162">
        <f t="shared" si="69"/>
        <v>56</v>
      </c>
      <c r="L181" s="163">
        <f t="shared" si="70"/>
        <v>0.60215053763440862</v>
      </c>
      <c r="M181" s="158" t="s">
        <v>594</v>
      </c>
      <c r="N181" s="164">
        <v>42740</v>
      </c>
      <c r="O181" s="1"/>
      <c r="P181" s="1"/>
      <c r="Q181" s="245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55">
        <v>53</v>
      </c>
      <c r="B182" s="156">
        <v>42472</v>
      </c>
      <c r="C182" s="156"/>
      <c r="D182" s="157" t="s">
        <v>694</v>
      </c>
      <c r="E182" s="158" t="s">
        <v>591</v>
      </c>
      <c r="F182" s="159">
        <v>130</v>
      </c>
      <c r="G182" s="158"/>
      <c r="H182" s="158">
        <v>150</v>
      </c>
      <c r="I182" s="160" t="s">
        <v>695</v>
      </c>
      <c r="J182" s="161" t="s">
        <v>679</v>
      </c>
      <c r="K182" s="162">
        <f t="shared" si="69"/>
        <v>20</v>
      </c>
      <c r="L182" s="163">
        <f t="shared" si="70"/>
        <v>0.15384615384615385</v>
      </c>
      <c r="M182" s="158" t="s">
        <v>594</v>
      </c>
      <c r="N182" s="164">
        <v>42564</v>
      </c>
      <c r="O182" s="1"/>
      <c r="P182" s="1"/>
      <c r="Q182" s="245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55">
        <v>54</v>
      </c>
      <c r="B183" s="156">
        <v>42473</v>
      </c>
      <c r="C183" s="156"/>
      <c r="D183" s="157" t="s">
        <v>696</v>
      </c>
      <c r="E183" s="158" t="s">
        <v>591</v>
      </c>
      <c r="F183" s="159">
        <v>196</v>
      </c>
      <c r="G183" s="158"/>
      <c r="H183" s="158">
        <v>299</v>
      </c>
      <c r="I183" s="160">
        <v>299</v>
      </c>
      <c r="J183" s="161" t="s">
        <v>679</v>
      </c>
      <c r="K183" s="162">
        <v>103</v>
      </c>
      <c r="L183" s="163">
        <v>0.52551020408163296</v>
      </c>
      <c r="M183" s="158" t="s">
        <v>594</v>
      </c>
      <c r="N183" s="164">
        <v>42620</v>
      </c>
      <c r="O183" s="1"/>
      <c r="P183" s="1"/>
      <c r="Q183" s="245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55">
        <v>55</v>
      </c>
      <c r="B184" s="156">
        <v>42473</v>
      </c>
      <c r="C184" s="156"/>
      <c r="D184" s="157" t="s">
        <v>697</v>
      </c>
      <c r="E184" s="158" t="s">
        <v>591</v>
      </c>
      <c r="F184" s="159">
        <v>88</v>
      </c>
      <c r="G184" s="158"/>
      <c r="H184" s="158">
        <v>103</v>
      </c>
      <c r="I184" s="160">
        <v>103</v>
      </c>
      <c r="J184" s="161" t="s">
        <v>679</v>
      </c>
      <c r="K184" s="162">
        <v>15</v>
      </c>
      <c r="L184" s="163">
        <v>0.170454545454545</v>
      </c>
      <c r="M184" s="158" t="s">
        <v>594</v>
      </c>
      <c r="N184" s="164">
        <v>42530</v>
      </c>
      <c r="O184" s="1"/>
      <c r="P184" s="1"/>
      <c r="Q184" s="245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55">
        <v>56</v>
      </c>
      <c r="B185" s="156">
        <v>42492</v>
      </c>
      <c r="C185" s="156"/>
      <c r="D185" s="157" t="s">
        <v>698</v>
      </c>
      <c r="E185" s="158" t="s">
        <v>591</v>
      </c>
      <c r="F185" s="159">
        <v>127.5</v>
      </c>
      <c r="G185" s="158"/>
      <c r="H185" s="158">
        <v>148</v>
      </c>
      <c r="I185" s="160" t="s">
        <v>699</v>
      </c>
      <c r="J185" s="161" t="s">
        <v>679</v>
      </c>
      <c r="K185" s="162">
        <f t="shared" ref="K185:K189" si="71">H185-F185</f>
        <v>20.5</v>
      </c>
      <c r="L185" s="163">
        <f t="shared" ref="L185:L189" si="72">K185/F185</f>
        <v>0.16078431372549021</v>
      </c>
      <c r="M185" s="158" t="s">
        <v>594</v>
      </c>
      <c r="N185" s="164">
        <v>42564</v>
      </c>
      <c r="O185" s="1"/>
      <c r="P185" s="1"/>
      <c r="Q185" s="245"/>
      <c r="R185" s="1"/>
      <c r="S185" s="6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55">
        <v>57</v>
      </c>
      <c r="B186" s="156">
        <v>42493</v>
      </c>
      <c r="C186" s="156"/>
      <c r="D186" s="157" t="s">
        <v>700</v>
      </c>
      <c r="E186" s="158" t="s">
        <v>591</v>
      </c>
      <c r="F186" s="159">
        <v>675</v>
      </c>
      <c r="G186" s="158"/>
      <c r="H186" s="158">
        <v>815</v>
      </c>
      <c r="I186" s="160" t="s">
        <v>701</v>
      </c>
      <c r="J186" s="161" t="s">
        <v>679</v>
      </c>
      <c r="K186" s="162">
        <f t="shared" si="71"/>
        <v>140</v>
      </c>
      <c r="L186" s="163">
        <f t="shared" si="72"/>
        <v>0.2074074074074074</v>
      </c>
      <c r="M186" s="158" t="s">
        <v>594</v>
      </c>
      <c r="N186" s="164">
        <v>43154</v>
      </c>
      <c r="O186" s="1"/>
      <c r="P186" s="1"/>
      <c r="Q186" s="245"/>
      <c r="R186" s="1"/>
      <c r="S186" s="6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65">
        <v>58</v>
      </c>
      <c r="B187" s="166">
        <v>42522</v>
      </c>
      <c r="C187" s="166"/>
      <c r="D187" s="167" t="s">
        <v>702</v>
      </c>
      <c r="E187" s="168" t="s">
        <v>591</v>
      </c>
      <c r="F187" s="169">
        <v>500</v>
      </c>
      <c r="G187" s="169"/>
      <c r="H187" s="170">
        <v>232.5</v>
      </c>
      <c r="I187" s="170" t="s">
        <v>703</v>
      </c>
      <c r="J187" s="171" t="s">
        <v>704</v>
      </c>
      <c r="K187" s="172">
        <f t="shared" si="71"/>
        <v>-267.5</v>
      </c>
      <c r="L187" s="173">
        <f t="shared" si="72"/>
        <v>-0.53500000000000003</v>
      </c>
      <c r="M187" s="169" t="s">
        <v>604</v>
      </c>
      <c r="N187" s="166">
        <v>43735</v>
      </c>
      <c r="O187" s="1"/>
      <c r="P187" s="1"/>
      <c r="Q187" s="245"/>
      <c r="R187" s="1"/>
      <c r="S187" s="6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55">
        <v>59</v>
      </c>
      <c r="B188" s="156">
        <v>42527</v>
      </c>
      <c r="C188" s="156"/>
      <c r="D188" s="157" t="s">
        <v>542</v>
      </c>
      <c r="E188" s="158" t="s">
        <v>591</v>
      </c>
      <c r="F188" s="159">
        <v>110</v>
      </c>
      <c r="G188" s="158"/>
      <c r="H188" s="158">
        <v>126.5</v>
      </c>
      <c r="I188" s="160">
        <v>125</v>
      </c>
      <c r="J188" s="161" t="s">
        <v>631</v>
      </c>
      <c r="K188" s="162">
        <f t="shared" si="71"/>
        <v>16.5</v>
      </c>
      <c r="L188" s="163">
        <f t="shared" si="72"/>
        <v>0.15</v>
      </c>
      <c r="M188" s="158" t="s">
        <v>594</v>
      </c>
      <c r="N188" s="164">
        <v>42552</v>
      </c>
      <c r="O188" s="1"/>
      <c r="P188" s="1"/>
      <c r="Q188" s="245"/>
      <c r="R188" s="1"/>
      <c r="S188" s="6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55">
        <v>60</v>
      </c>
      <c r="B189" s="156">
        <v>42538</v>
      </c>
      <c r="C189" s="156"/>
      <c r="D189" s="157" t="s">
        <v>705</v>
      </c>
      <c r="E189" s="158" t="s">
        <v>591</v>
      </c>
      <c r="F189" s="159">
        <v>44</v>
      </c>
      <c r="G189" s="158"/>
      <c r="H189" s="158">
        <v>69.5</v>
      </c>
      <c r="I189" s="160">
        <v>69.5</v>
      </c>
      <c r="J189" s="161" t="s">
        <v>706</v>
      </c>
      <c r="K189" s="162">
        <f t="shared" si="71"/>
        <v>25.5</v>
      </c>
      <c r="L189" s="163">
        <f t="shared" si="72"/>
        <v>0.57954545454545459</v>
      </c>
      <c r="M189" s="158" t="s">
        <v>594</v>
      </c>
      <c r="N189" s="164">
        <v>42977</v>
      </c>
      <c r="O189" s="1"/>
      <c r="P189" s="1"/>
      <c r="Q189" s="245"/>
      <c r="R189" s="1"/>
      <c r="S189" s="6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55">
        <v>61</v>
      </c>
      <c r="B190" s="156">
        <v>42549</v>
      </c>
      <c r="C190" s="156"/>
      <c r="D190" s="157" t="s">
        <v>707</v>
      </c>
      <c r="E190" s="158" t="s">
        <v>591</v>
      </c>
      <c r="F190" s="159">
        <v>262.5</v>
      </c>
      <c r="G190" s="158"/>
      <c r="H190" s="158">
        <v>340</v>
      </c>
      <c r="I190" s="160">
        <v>333</v>
      </c>
      <c r="J190" s="161" t="s">
        <v>708</v>
      </c>
      <c r="K190" s="162">
        <v>77.5</v>
      </c>
      <c r="L190" s="163">
        <v>0.29523809523809502</v>
      </c>
      <c r="M190" s="158" t="s">
        <v>594</v>
      </c>
      <c r="N190" s="164">
        <v>43017</v>
      </c>
      <c r="O190" s="1"/>
      <c r="P190" s="1"/>
      <c r="Q190" s="245"/>
      <c r="R190" s="1"/>
      <c r="S190" s="6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55">
        <v>62</v>
      </c>
      <c r="B191" s="156">
        <v>42549</v>
      </c>
      <c r="C191" s="156"/>
      <c r="D191" s="157" t="s">
        <v>709</v>
      </c>
      <c r="E191" s="158" t="s">
        <v>591</v>
      </c>
      <c r="F191" s="159">
        <v>840</v>
      </c>
      <c r="G191" s="158"/>
      <c r="H191" s="158">
        <v>1230</v>
      </c>
      <c r="I191" s="160">
        <v>1230</v>
      </c>
      <c r="J191" s="161" t="s">
        <v>679</v>
      </c>
      <c r="K191" s="162">
        <v>390</v>
      </c>
      <c r="L191" s="163">
        <v>0.46428571428571402</v>
      </c>
      <c r="M191" s="158" t="s">
        <v>594</v>
      </c>
      <c r="N191" s="164">
        <v>42649</v>
      </c>
      <c r="O191" s="1"/>
      <c r="P191" s="1"/>
      <c r="Q191" s="245"/>
      <c r="R191" s="1"/>
      <c r="S191" s="6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78">
        <v>63</v>
      </c>
      <c r="B192" s="179">
        <v>42556</v>
      </c>
      <c r="C192" s="179"/>
      <c r="D192" s="180" t="s">
        <v>710</v>
      </c>
      <c r="E192" s="181" t="s">
        <v>591</v>
      </c>
      <c r="F192" s="181">
        <v>395</v>
      </c>
      <c r="G192" s="182"/>
      <c r="H192" s="182">
        <f>(468.5+342.5)/2</f>
        <v>405.5</v>
      </c>
      <c r="I192" s="182">
        <v>510</v>
      </c>
      <c r="J192" s="183" t="s">
        <v>711</v>
      </c>
      <c r="K192" s="184">
        <f t="shared" ref="K192:K198" si="73">H192-F192</f>
        <v>10.5</v>
      </c>
      <c r="L192" s="185">
        <f t="shared" ref="L192:L198" si="74">K192/F192</f>
        <v>2.6582278481012658E-2</v>
      </c>
      <c r="M192" s="181" t="s">
        <v>612</v>
      </c>
      <c r="N192" s="179">
        <v>43606</v>
      </c>
      <c r="O192" s="1"/>
      <c r="P192" s="1"/>
      <c r="Q192" s="245"/>
      <c r="R192" s="1"/>
      <c r="S192" s="6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65">
        <v>64</v>
      </c>
      <c r="B193" s="166">
        <v>42584</v>
      </c>
      <c r="C193" s="166"/>
      <c r="D193" s="167" t="s">
        <v>712</v>
      </c>
      <c r="E193" s="168" t="s">
        <v>603</v>
      </c>
      <c r="F193" s="169">
        <f>169.5-12.8</f>
        <v>156.69999999999999</v>
      </c>
      <c r="G193" s="169"/>
      <c r="H193" s="170">
        <v>77</v>
      </c>
      <c r="I193" s="170" t="s">
        <v>713</v>
      </c>
      <c r="J193" s="171" t="s">
        <v>714</v>
      </c>
      <c r="K193" s="172">
        <f t="shared" si="73"/>
        <v>-79.699999999999989</v>
      </c>
      <c r="L193" s="173">
        <f t="shared" si="74"/>
        <v>-0.50861518825781749</v>
      </c>
      <c r="M193" s="169" t="s">
        <v>604</v>
      </c>
      <c r="N193" s="166">
        <v>43522</v>
      </c>
      <c r="O193" s="1"/>
      <c r="P193" s="1"/>
      <c r="Q193" s="245"/>
      <c r="R193" s="1"/>
      <c r="S193" s="6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65">
        <v>65</v>
      </c>
      <c r="B194" s="166">
        <v>42586</v>
      </c>
      <c r="C194" s="166"/>
      <c r="D194" s="167" t="s">
        <v>715</v>
      </c>
      <c r="E194" s="168" t="s">
        <v>591</v>
      </c>
      <c r="F194" s="169">
        <v>400</v>
      </c>
      <c r="G194" s="169"/>
      <c r="H194" s="170">
        <v>305</v>
      </c>
      <c r="I194" s="170">
        <v>475</v>
      </c>
      <c r="J194" s="171" t="s">
        <v>716</v>
      </c>
      <c r="K194" s="172">
        <f t="shared" si="73"/>
        <v>-95</v>
      </c>
      <c r="L194" s="173">
        <f t="shared" si="74"/>
        <v>-0.23749999999999999</v>
      </c>
      <c r="M194" s="169" t="s">
        <v>604</v>
      </c>
      <c r="N194" s="166">
        <v>43606</v>
      </c>
      <c r="O194" s="1"/>
      <c r="P194" s="1"/>
      <c r="Q194" s="245"/>
      <c r="R194" s="1"/>
      <c r="S194" s="6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55">
        <v>66</v>
      </c>
      <c r="B195" s="156">
        <v>42593</v>
      </c>
      <c r="C195" s="156"/>
      <c r="D195" s="157" t="s">
        <v>717</v>
      </c>
      <c r="E195" s="158" t="s">
        <v>591</v>
      </c>
      <c r="F195" s="159">
        <v>86.5</v>
      </c>
      <c r="G195" s="158"/>
      <c r="H195" s="158">
        <v>130</v>
      </c>
      <c r="I195" s="160">
        <v>130</v>
      </c>
      <c r="J195" s="161" t="s">
        <v>718</v>
      </c>
      <c r="K195" s="162">
        <f t="shared" si="73"/>
        <v>43.5</v>
      </c>
      <c r="L195" s="163">
        <f t="shared" si="74"/>
        <v>0.50289017341040465</v>
      </c>
      <c r="M195" s="158" t="s">
        <v>594</v>
      </c>
      <c r="N195" s="164">
        <v>43091</v>
      </c>
      <c r="O195" s="1"/>
      <c r="P195" s="1"/>
      <c r="Q195" s="245"/>
      <c r="R195" s="1"/>
      <c r="S195" s="6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65">
        <v>67</v>
      </c>
      <c r="B196" s="166">
        <v>42600</v>
      </c>
      <c r="C196" s="166"/>
      <c r="D196" s="167" t="s">
        <v>122</v>
      </c>
      <c r="E196" s="168" t="s">
        <v>591</v>
      </c>
      <c r="F196" s="169">
        <v>133.5</v>
      </c>
      <c r="G196" s="169"/>
      <c r="H196" s="170">
        <v>126.5</v>
      </c>
      <c r="I196" s="170">
        <v>178</v>
      </c>
      <c r="J196" s="171" t="s">
        <v>719</v>
      </c>
      <c r="K196" s="172">
        <f t="shared" si="73"/>
        <v>-7</v>
      </c>
      <c r="L196" s="173">
        <f t="shared" si="74"/>
        <v>-5.2434456928838954E-2</v>
      </c>
      <c r="M196" s="169" t="s">
        <v>604</v>
      </c>
      <c r="N196" s="166">
        <v>42615</v>
      </c>
      <c r="O196" s="1"/>
      <c r="P196" s="1"/>
      <c r="Q196" s="245"/>
      <c r="R196" s="1"/>
      <c r="S196" s="6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55">
        <v>68</v>
      </c>
      <c r="B197" s="156">
        <v>42613</v>
      </c>
      <c r="C197" s="156"/>
      <c r="D197" s="157" t="s">
        <v>720</v>
      </c>
      <c r="E197" s="158" t="s">
        <v>591</v>
      </c>
      <c r="F197" s="159">
        <v>560</v>
      </c>
      <c r="G197" s="158"/>
      <c r="H197" s="158">
        <v>725</v>
      </c>
      <c r="I197" s="160">
        <v>725</v>
      </c>
      <c r="J197" s="161" t="s">
        <v>625</v>
      </c>
      <c r="K197" s="162">
        <f t="shared" si="73"/>
        <v>165</v>
      </c>
      <c r="L197" s="163">
        <f t="shared" si="74"/>
        <v>0.29464285714285715</v>
      </c>
      <c r="M197" s="158" t="s">
        <v>594</v>
      </c>
      <c r="N197" s="164">
        <v>42456</v>
      </c>
      <c r="O197" s="1"/>
      <c r="P197" s="1"/>
      <c r="Q197" s="245"/>
      <c r="R197" s="1"/>
      <c r="S197" s="6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55">
        <v>69</v>
      </c>
      <c r="B198" s="156">
        <v>42614</v>
      </c>
      <c r="C198" s="156"/>
      <c r="D198" s="157" t="s">
        <v>721</v>
      </c>
      <c r="E198" s="158" t="s">
        <v>591</v>
      </c>
      <c r="F198" s="159">
        <v>160.5</v>
      </c>
      <c r="G198" s="158"/>
      <c r="H198" s="158">
        <v>210</v>
      </c>
      <c r="I198" s="160">
        <v>210</v>
      </c>
      <c r="J198" s="161" t="s">
        <v>625</v>
      </c>
      <c r="K198" s="162">
        <f t="shared" si="73"/>
        <v>49.5</v>
      </c>
      <c r="L198" s="163">
        <f t="shared" si="74"/>
        <v>0.30841121495327101</v>
      </c>
      <c r="M198" s="158" t="s">
        <v>594</v>
      </c>
      <c r="N198" s="164">
        <v>42871</v>
      </c>
      <c r="O198" s="1"/>
      <c r="P198" s="1"/>
      <c r="Q198" s="245"/>
      <c r="R198" s="1"/>
      <c r="S198" s="6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55">
        <v>70</v>
      </c>
      <c r="B199" s="156">
        <v>42646</v>
      </c>
      <c r="C199" s="156"/>
      <c r="D199" s="157" t="s">
        <v>415</v>
      </c>
      <c r="E199" s="158" t="s">
        <v>591</v>
      </c>
      <c r="F199" s="159">
        <v>430</v>
      </c>
      <c r="G199" s="158"/>
      <c r="H199" s="158">
        <v>596</v>
      </c>
      <c r="I199" s="160">
        <v>575</v>
      </c>
      <c r="J199" s="161" t="s">
        <v>722</v>
      </c>
      <c r="K199" s="162">
        <v>166</v>
      </c>
      <c r="L199" s="163">
        <v>0.38604651162790699</v>
      </c>
      <c r="M199" s="158" t="s">
        <v>594</v>
      </c>
      <c r="N199" s="164">
        <v>42769</v>
      </c>
      <c r="O199" s="1"/>
      <c r="P199" s="1"/>
      <c r="Q199" s="245"/>
      <c r="R199" s="1"/>
      <c r="S199" s="6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55">
        <v>71</v>
      </c>
      <c r="B200" s="156">
        <v>42657</v>
      </c>
      <c r="C200" s="156"/>
      <c r="D200" s="157" t="s">
        <v>723</v>
      </c>
      <c r="E200" s="158" t="s">
        <v>591</v>
      </c>
      <c r="F200" s="159">
        <v>280</v>
      </c>
      <c r="G200" s="158"/>
      <c r="H200" s="158">
        <v>345</v>
      </c>
      <c r="I200" s="160">
        <v>345</v>
      </c>
      <c r="J200" s="161" t="s">
        <v>625</v>
      </c>
      <c r="K200" s="162">
        <f t="shared" ref="K200:K205" si="75">H200-F200</f>
        <v>65</v>
      </c>
      <c r="L200" s="163">
        <f t="shared" ref="L200:L201" si="76">K200/F200</f>
        <v>0.23214285714285715</v>
      </c>
      <c r="M200" s="158" t="s">
        <v>594</v>
      </c>
      <c r="N200" s="164">
        <v>42814</v>
      </c>
      <c r="O200" s="1"/>
      <c r="P200" s="1"/>
      <c r="Q200" s="245"/>
      <c r="R200" s="1"/>
      <c r="S200" s="6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55">
        <v>72</v>
      </c>
      <c r="B201" s="156">
        <v>42657</v>
      </c>
      <c r="C201" s="156"/>
      <c r="D201" s="157" t="s">
        <v>724</v>
      </c>
      <c r="E201" s="158" t="s">
        <v>591</v>
      </c>
      <c r="F201" s="159">
        <v>245</v>
      </c>
      <c r="G201" s="158"/>
      <c r="H201" s="158">
        <v>325.5</v>
      </c>
      <c r="I201" s="160">
        <v>330</v>
      </c>
      <c r="J201" s="161" t="s">
        <v>725</v>
      </c>
      <c r="K201" s="162">
        <f t="shared" si="75"/>
        <v>80.5</v>
      </c>
      <c r="L201" s="163">
        <f t="shared" si="76"/>
        <v>0.32857142857142857</v>
      </c>
      <c r="M201" s="158" t="s">
        <v>594</v>
      </c>
      <c r="N201" s="164">
        <v>42769</v>
      </c>
      <c r="O201" s="1"/>
      <c r="P201" s="1"/>
      <c r="Q201" s="245"/>
      <c r="R201" s="1"/>
      <c r="S201" s="6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55">
        <v>73</v>
      </c>
      <c r="B202" s="156">
        <v>42660</v>
      </c>
      <c r="C202" s="156"/>
      <c r="D202" s="157" t="s">
        <v>726</v>
      </c>
      <c r="E202" s="158" t="s">
        <v>591</v>
      </c>
      <c r="F202" s="159">
        <v>125</v>
      </c>
      <c r="G202" s="158"/>
      <c r="H202" s="158">
        <v>160</v>
      </c>
      <c r="I202" s="160">
        <v>160</v>
      </c>
      <c r="J202" s="161" t="s">
        <v>679</v>
      </c>
      <c r="K202" s="162">
        <f t="shared" si="75"/>
        <v>35</v>
      </c>
      <c r="L202" s="163">
        <v>0.28000000000000003</v>
      </c>
      <c r="M202" s="158" t="s">
        <v>594</v>
      </c>
      <c r="N202" s="164">
        <v>42803</v>
      </c>
      <c r="O202" s="1"/>
      <c r="P202" s="1"/>
      <c r="Q202" s="245"/>
      <c r="R202" s="1"/>
      <c r="S202" s="6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55">
        <v>74</v>
      </c>
      <c r="B203" s="156">
        <v>42660</v>
      </c>
      <c r="C203" s="156"/>
      <c r="D203" s="157" t="s">
        <v>727</v>
      </c>
      <c r="E203" s="158" t="s">
        <v>591</v>
      </c>
      <c r="F203" s="159">
        <v>114</v>
      </c>
      <c r="G203" s="158"/>
      <c r="H203" s="158">
        <v>145</v>
      </c>
      <c r="I203" s="160">
        <v>145</v>
      </c>
      <c r="J203" s="161" t="s">
        <v>679</v>
      </c>
      <c r="K203" s="162">
        <f t="shared" si="75"/>
        <v>31</v>
      </c>
      <c r="L203" s="163">
        <f t="shared" ref="L203:L205" si="77">K203/F203</f>
        <v>0.27192982456140352</v>
      </c>
      <c r="M203" s="158" t="s">
        <v>594</v>
      </c>
      <c r="N203" s="164">
        <v>42859</v>
      </c>
      <c r="O203" s="1"/>
      <c r="P203" s="1"/>
      <c r="Q203" s="245"/>
      <c r="R203" s="1"/>
      <c r="S203" s="6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55">
        <v>75</v>
      </c>
      <c r="B204" s="156">
        <v>42660</v>
      </c>
      <c r="C204" s="156"/>
      <c r="D204" s="157" t="s">
        <v>728</v>
      </c>
      <c r="E204" s="158" t="s">
        <v>591</v>
      </c>
      <c r="F204" s="159">
        <v>212</v>
      </c>
      <c r="G204" s="158"/>
      <c r="H204" s="158">
        <v>280</v>
      </c>
      <c r="I204" s="160">
        <v>276</v>
      </c>
      <c r="J204" s="161" t="s">
        <v>729</v>
      </c>
      <c r="K204" s="162">
        <f t="shared" si="75"/>
        <v>68</v>
      </c>
      <c r="L204" s="163">
        <f t="shared" si="77"/>
        <v>0.32075471698113206</v>
      </c>
      <c r="M204" s="158" t="s">
        <v>594</v>
      </c>
      <c r="N204" s="164">
        <v>42858</v>
      </c>
      <c r="O204" s="1"/>
      <c r="P204" s="1"/>
      <c r="Q204" s="245"/>
      <c r="R204" s="1"/>
      <c r="S204" s="6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55">
        <v>76</v>
      </c>
      <c r="B205" s="156">
        <v>42678</v>
      </c>
      <c r="C205" s="156"/>
      <c r="D205" s="157" t="s">
        <v>464</v>
      </c>
      <c r="E205" s="158" t="s">
        <v>591</v>
      </c>
      <c r="F205" s="159">
        <v>155</v>
      </c>
      <c r="G205" s="158"/>
      <c r="H205" s="158">
        <v>210</v>
      </c>
      <c r="I205" s="160">
        <v>210</v>
      </c>
      <c r="J205" s="161" t="s">
        <v>730</v>
      </c>
      <c r="K205" s="162">
        <f t="shared" si="75"/>
        <v>55</v>
      </c>
      <c r="L205" s="163">
        <f t="shared" si="77"/>
        <v>0.35483870967741937</v>
      </c>
      <c r="M205" s="158" t="s">
        <v>594</v>
      </c>
      <c r="N205" s="164">
        <v>42944</v>
      </c>
      <c r="O205" s="1"/>
      <c r="P205" s="1"/>
      <c r="Q205" s="245"/>
      <c r="R205" s="1"/>
      <c r="S205" s="6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65">
        <v>77</v>
      </c>
      <c r="B206" s="166">
        <v>42710</v>
      </c>
      <c r="C206" s="166"/>
      <c r="D206" s="167" t="s">
        <v>731</v>
      </c>
      <c r="E206" s="168" t="s">
        <v>591</v>
      </c>
      <c r="F206" s="169">
        <v>150.5</v>
      </c>
      <c r="G206" s="169"/>
      <c r="H206" s="170">
        <v>72.5</v>
      </c>
      <c r="I206" s="170">
        <v>174</v>
      </c>
      <c r="J206" s="171" t="s">
        <v>732</v>
      </c>
      <c r="K206" s="172">
        <v>-78</v>
      </c>
      <c r="L206" s="173">
        <v>-0.51827242524916906</v>
      </c>
      <c r="M206" s="169" t="s">
        <v>604</v>
      </c>
      <c r="N206" s="166">
        <v>43333</v>
      </c>
      <c r="O206" s="1"/>
      <c r="P206" s="1"/>
      <c r="Q206" s="245"/>
      <c r="R206" s="1"/>
      <c r="S206" s="6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55">
        <v>78</v>
      </c>
      <c r="B207" s="156">
        <v>42712</v>
      </c>
      <c r="C207" s="156"/>
      <c r="D207" s="157" t="s">
        <v>733</v>
      </c>
      <c r="E207" s="158" t="s">
        <v>591</v>
      </c>
      <c r="F207" s="159">
        <v>380</v>
      </c>
      <c r="G207" s="158"/>
      <c r="H207" s="158">
        <v>478</v>
      </c>
      <c r="I207" s="160">
        <v>468</v>
      </c>
      <c r="J207" s="161" t="s">
        <v>679</v>
      </c>
      <c r="K207" s="162">
        <f t="shared" ref="K207:K209" si="78">H207-F207</f>
        <v>98</v>
      </c>
      <c r="L207" s="163">
        <f t="shared" ref="L207:L209" si="79">K207/F207</f>
        <v>0.25789473684210529</v>
      </c>
      <c r="M207" s="158" t="s">
        <v>594</v>
      </c>
      <c r="N207" s="164">
        <v>43025</v>
      </c>
      <c r="O207" s="1"/>
      <c r="P207" s="1"/>
      <c r="Q207" s="245"/>
      <c r="R207" s="1"/>
      <c r="S207" s="6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55">
        <v>79</v>
      </c>
      <c r="B208" s="156">
        <v>42734</v>
      </c>
      <c r="C208" s="156"/>
      <c r="D208" s="157" t="s">
        <v>121</v>
      </c>
      <c r="E208" s="158" t="s">
        <v>591</v>
      </c>
      <c r="F208" s="159">
        <v>305</v>
      </c>
      <c r="G208" s="158"/>
      <c r="H208" s="158">
        <v>375</v>
      </c>
      <c r="I208" s="160">
        <v>375</v>
      </c>
      <c r="J208" s="161" t="s">
        <v>679</v>
      </c>
      <c r="K208" s="162">
        <f t="shared" si="78"/>
        <v>70</v>
      </c>
      <c r="L208" s="163">
        <f t="shared" si="79"/>
        <v>0.22950819672131148</v>
      </c>
      <c r="M208" s="158" t="s">
        <v>594</v>
      </c>
      <c r="N208" s="164">
        <v>42768</v>
      </c>
      <c r="O208" s="1"/>
      <c r="P208" s="1"/>
      <c r="Q208" s="245"/>
      <c r="R208" s="1"/>
      <c r="S208" s="6"/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55">
        <v>80</v>
      </c>
      <c r="B209" s="156">
        <v>42739</v>
      </c>
      <c r="C209" s="156"/>
      <c r="D209" s="157" t="s">
        <v>104</v>
      </c>
      <c r="E209" s="158" t="s">
        <v>591</v>
      </c>
      <c r="F209" s="159">
        <v>99.5</v>
      </c>
      <c r="G209" s="158"/>
      <c r="H209" s="158">
        <v>158</v>
      </c>
      <c r="I209" s="160">
        <v>158</v>
      </c>
      <c r="J209" s="161" t="s">
        <v>679</v>
      </c>
      <c r="K209" s="162">
        <f t="shared" si="78"/>
        <v>58.5</v>
      </c>
      <c r="L209" s="163">
        <f t="shared" si="79"/>
        <v>0.5879396984924623</v>
      </c>
      <c r="M209" s="158" t="s">
        <v>594</v>
      </c>
      <c r="N209" s="164">
        <v>42898</v>
      </c>
      <c r="O209" s="1"/>
      <c r="P209" s="1"/>
      <c r="Q209" s="245"/>
      <c r="R209" s="1"/>
      <c r="S209" s="6"/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55">
        <v>81</v>
      </c>
      <c r="B210" s="156">
        <v>42739</v>
      </c>
      <c r="C210" s="156"/>
      <c r="D210" s="157" t="s">
        <v>104</v>
      </c>
      <c r="E210" s="158" t="s">
        <v>591</v>
      </c>
      <c r="F210" s="159">
        <v>99.5</v>
      </c>
      <c r="G210" s="158"/>
      <c r="H210" s="158">
        <v>158</v>
      </c>
      <c r="I210" s="160">
        <v>158</v>
      </c>
      <c r="J210" s="161" t="s">
        <v>679</v>
      </c>
      <c r="K210" s="162">
        <v>58.5</v>
      </c>
      <c r="L210" s="163">
        <v>0.58793969849246197</v>
      </c>
      <c r="M210" s="158" t="s">
        <v>594</v>
      </c>
      <c r="N210" s="164">
        <v>42898</v>
      </c>
      <c r="O210" s="1"/>
      <c r="P210" s="1"/>
      <c r="Q210" s="245"/>
      <c r="R210" s="1"/>
      <c r="S210" s="6"/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55">
        <v>82</v>
      </c>
      <c r="B211" s="156">
        <v>42786</v>
      </c>
      <c r="C211" s="156"/>
      <c r="D211" s="157" t="s">
        <v>210</v>
      </c>
      <c r="E211" s="158" t="s">
        <v>591</v>
      </c>
      <c r="F211" s="159">
        <v>140.5</v>
      </c>
      <c r="G211" s="158"/>
      <c r="H211" s="158">
        <v>220</v>
      </c>
      <c r="I211" s="160">
        <v>220</v>
      </c>
      <c r="J211" s="161" t="s">
        <v>679</v>
      </c>
      <c r="K211" s="162">
        <f>H211-F211</f>
        <v>79.5</v>
      </c>
      <c r="L211" s="163">
        <f>K211/F211</f>
        <v>0.5658362989323843</v>
      </c>
      <c r="M211" s="158" t="s">
        <v>594</v>
      </c>
      <c r="N211" s="164">
        <v>42864</v>
      </c>
      <c r="O211" s="1"/>
      <c r="P211" s="1"/>
      <c r="Q211" s="245"/>
      <c r="R211" s="1"/>
      <c r="S211" s="6"/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55">
        <v>83</v>
      </c>
      <c r="B212" s="156">
        <v>42786</v>
      </c>
      <c r="C212" s="156"/>
      <c r="D212" s="157" t="s">
        <v>734</v>
      </c>
      <c r="E212" s="158" t="s">
        <v>591</v>
      </c>
      <c r="F212" s="159">
        <v>202.5</v>
      </c>
      <c r="G212" s="158"/>
      <c r="H212" s="158">
        <v>234</v>
      </c>
      <c r="I212" s="160">
        <v>234</v>
      </c>
      <c r="J212" s="161" t="s">
        <v>679</v>
      </c>
      <c r="K212" s="162">
        <v>31.5</v>
      </c>
      <c r="L212" s="163">
        <v>0.155555555555556</v>
      </c>
      <c r="M212" s="158" t="s">
        <v>594</v>
      </c>
      <c r="N212" s="164">
        <v>42836</v>
      </c>
      <c r="O212" s="1"/>
      <c r="P212" s="1"/>
      <c r="Q212" s="245"/>
      <c r="R212" s="1"/>
      <c r="S212" s="6"/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55">
        <v>84</v>
      </c>
      <c r="B213" s="156">
        <v>42818</v>
      </c>
      <c r="C213" s="156"/>
      <c r="D213" s="157" t="s">
        <v>735</v>
      </c>
      <c r="E213" s="158" t="s">
        <v>591</v>
      </c>
      <c r="F213" s="159">
        <v>300.5</v>
      </c>
      <c r="G213" s="158"/>
      <c r="H213" s="158">
        <v>417.5</v>
      </c>
      <c r="I213" s="160">
        <v>420</v>
      </c>
      <c r="J213" s="161" t="s">
        <v>736</v>
      </c>
      <c r="K213" s="162">
        <f>H213-F213</f>
        <v>117</v>
      </c>
      <c r="L213" s="163">
        <f>K213/F213</f>
        <v>0.38935108153078202</v>
      </c>
      <c r="M213" s="158" t="s">
        <v>594</v>
      </c>
      <c r="N213" s="164">
        <v>43070</v>
      </c>
      <c r="O213" s="1"/>
      <c r="P213" s="1"/>
      <c r="Q213" s="245"/>
      <c r="R213" s="1"/>
      <c r="S213" s="6"/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55">
        <v>85</v>
      </c>
      <c r="B214" s="156">
        <v>42818</v>
      </c>
      <c r="C214" s="156"/>
      <c r="D214" s="157" t="s">
        <v>709</v>
      </c>
      <c r="E214" s="158" t="s">
        <v>591</v>
      </c>
      <c r="F214" s="159">
        <v>850</v>
      </c>
      <c r="G214" s="158"/>
      <c r="H214" s="158">
        <v>1042.5</v>
      </c>
      <c r="I214" s="160">
        <v>1023</v>
      </c>
      <c r="J214" s="161" t="s">
        <v>737</v>
      </c>
      <c r="K214" s="162">
        <v>192.5</v>
      </c>
      <c r="L214" s="163">
        <v>0.22647058823529401</v>
      </c>
      <c r="M214" s="158" t="s">
        <v>594</v>
      </c>
      <c r="N214" s="164">
        <v>42830</v>
      </c>
      <c r="O214" s="1"/>
      <c r="P214" s="1"/>
      <c r="Q214" s="245"/>
      <c r="R214" s="1"/>
      <c r="S214" s="6"/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55">
        <v>86</v>
      </c>
      <c r="B215" s="156">
        <v>42830</v>
      </c>
      <c r="C215" s="156"/>
      <c r="D215" s="157" t="s">
        <v>495</v>
      </c>
      <c r="E215" s="158" t="s">
        <v>591</v>
      </c>
      <c r="F215" s="159">
        <v>785</v>
      </c>
      <c r="G215" s="158"/>
      <c r="H215" s="158">
        <v>930</v>
      </c>
      <c r="I215" s="160">
        <v>920</v>
      </c>
      <c r="J215" s="161" t="s">
        <v>738</v>
      </c>
      <c r="K215" s="162">
        <f>H215-F215</f>
        <v>145</v>
      </c>
      <c r="L215" s="163">
        <f>K215/F215</f>
        <v>0.18471337579617833</v>
      </c>
      <c r="M215" s="158" t="s">
        <v>594</v>
      </c>
      <c r="N215" s="164">
        <v>42976</v>
      </c>
      <c r="O215" s="1"/>
      <c r="P215" s="1"/>
      <c r="Q215" s="245"/>
      <c r="R215" s="1"/>
      <c r="S215" s="6"/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65">
        <v>87</v>
      </c>
      <c r="B216" s="166">
        <v>42831</v>
      </c>
      <c r="C216" s="166"/>
      <c r="D216" s="167" t="s">
        <v>739</v>
      </c>
      <c r="E216" s="168" t="s">
        <v>591</v>
      </c>
      <c r="F216" s="169">
        <v>40</v>
      </c>
      <c r="G216" s="169"/>
      <c r="H216" s="170">
        <v>13.1</v>
      </c>
      <c r="I216" s="170">
        <v>60</v>
      </c>
      <c r="J216" s="171" t="s">
        <v>740</v>
      </c>
      <c r="K216" s="172">
        <v>-26.9</v>
      </c>
      <c r="L216" s="173">
        <v>-0.67249999999999999</v>
      </c>
      <c r="M216" s="169" t="s">
        <v>604</v>
      </c>
      <c r="N216" s="166">
        <v>43138</v>
      </c>
      <c r="O216" s="1"/>
      <c r="P216" s="1"/>
      <c r="Q216" s="245"/>
      <c r="R216" s="1"/>
      <c r="S216" s="6"/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55">
        <v>88</v>
      </c>
      <c r="B217" s="156">
        <v>42837</v>
      </c>
      <c r="C217" s="156"/>
      <c r="D217" s="157" t="s">
        <v>102</v>
      </c>
      <c r="E217" s="158" t="s">
        <v>591</v>
      </c>
      <c r="F217" s="159">
        <v>289.5</v>
      </c>
      <c r="G217" s="158"/>
      <c r="H217" s="158">
        <v>354</v>
      </c>
      <c r="I217" s="160">
        <v>360</v>
      </c>
      <c r="J217" s="161" t="s">
        <v>741</v>
      </c>
      <c r="K217" s="162">
        <f t="shared" ref="K217:K225" si="80">H217-F217</f>
        <v>64.5</v>
      </c>
      <c r="L217" s="163">
        <f t="shared" ref="L217:L225" si="81">K217/F217</f>
        <v>0.22279792746113988</v>
      </c>
      <c r="M217" s="158" t="s">
        <v>594</v>
      </c>
      <c r="N217" s="164">
        <v>43040</v>
      </c>
      <c r="O217" s="1"/>
      <c r="P217" s="1"/>
      <c r="Q217" s="245"/>
      <c r="R217" s="1"/>
      <c r="S217" s="6"/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55">
        <v>89</v>
      </c>
      <c r="B218" s="156">
        <v>42845</v>
      </c>
      <c r="C218" s="156"/>
      <c r="D218" s="157" t="s">
        <v>435</v>
      </c>
      <c r="E218" s="158" t="s">
        <v>591</v>
      </c>
      <c r="F218" s="159">
        <v>700</v>
      </c>
      <c r="G218" s="158"/>
      <c r="H218" s="158">
        <v>840</v>
      </c>
      <c r="I218" s="160">
        <v>840</v>
      </c>
      <c r="J218" s="161" t="s">
        <v>742</v>
      </c>
      <c r="K218" s="162">
        <f t="shared" si="80"/>
        <v>140</v>
      </c>
      <c r="L218" s="163">
        <f t="shared" si="81"/>
        <v>0.2</v>
      </c>
      <c r="M218" s="158" t="s">
        <v>594</v>
      </c>
      <c r="N218" s="164">
        <v>42893</v>
      </c>
      <c r="O218" s="1"/>
      <c r="P218" s="1"/>
      <c r="Q218" s="245"/>
      <c r="R218" s="1"/>
      <c r="S218" s="6"/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55">
        <v>90</v>
      </c>
      <c r="B219" s="156">
        <v>42887</v>
      </c>
      <c r="C219" s="156"/>
      <c r="D219" s="157" t="s">
        <v>743</v>
      </c>
      <c r="E219" s="158" t="s">
        <v>591</v>
      </c>
      <c r="F219" s="159">
        <v>130</v>
      </c>
      <c r="G219" s="158"/>
      <c r="H219" s="158">
        <v>144.25</v>
      </c>
      <c r="I219" s="160">
        <v>170</v>
      </c>
      <c r="J219" s="161" t="s">
        <v>744</v>
      </c>
      <c r="K219" s="162">
        <f t="shared" si="80"/>
        <v>14.25</v>
      </c>
      <c r="L219" s="163">
        <f t="shared" si="81"/>
        <v>0.10961538461538461</v>
      </c>
      <c r="M219" s="158" t="s">
        <v>594</v>
      </c>
      <c r="N219" s="164">
        <v>43675</v>
      </c>
      <c r="O219" s="1"/>
      <c r="P219" s="1"/>
      <c r="Q219" s="245"/>
      <c r="R219" s="1"/>
      <c r="S219" s="6"/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55">
        <v>91</v>
      </c>
      <c r="B220" s="156">
        <v>42901</v>
      </c>
      <c r="C220" s="156"/>
      <c r="D220" s="157" t="s">
        <v>745</v>
      </c>
      <c r="E220" s="158" t="s">
        <v>591</v>
      </c>
      <c r="F220" s="159">
        <v>214.5</v>
      </c>
      <c r="G220" s="158"/>
      <c r="H220" s="158">
        <v>262</v>
      </c>
      <c r="I220" s="160">
        <v>262</v>
      </c>
      <c r="J220" s="161" t="s">
        <v>614</v>
      </c>
      <c r="K220" s="162">
        <f t="shared" si="80"/>
        <v>47.5</v>
      </c>
      <c r="L220" s="163">
        <f t="shared" si="81"/>
        <v>0.22144522144522144</v>
      </c>
      <c r="M220" s="158" t="s">
        <v>594</v>
      </c>
      <c r="N220" s="164">
        <v>42977</v>
      </c>
      <c r="O220" s="1"/>
      <c r="P220" s="1"/>
      <c r="Q220" s="245"/>
      <c r="R220" s="1"/>
      <c r="S220" s="6"/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86">
        <v>92</v>
      </c>
      <c r="B221" s="187">
        <v>42933</v>
      </c>
      <c r="C221" s="187"/>
      <c r="D221" s="188" t="s">
        <v>746</v>
      </c>
      <c r="E221" s="189" t="s">
        <v>591</v>
      </c>
      <c r="F221" s="190">
        <v>370</v>
      </c>
      <c r="G221" s="189"/>
      <c r="H221" s="189">
        <v>447.5</v>
      </c>
      <c r="I221" s="191">
        <v>450</v>
      </c>
      <c r="J221" s="192" t="s">
        <v>679</v>
      </c>
      <c r="K221" s="162">
        <f t="shared" si="80"/>
        <v>77.5</v>
      </c>
      <c r="L221" s="193">
        <f t="shared" si="81"/>
        <v>0.20945945945945946</v>
      </c>
      <c r="M221" s="189" t="s">
        <v>594</v>
      </c>
      <c r="N221" s="194">
        <v>43035</v>
      </c>
      <c r="O221" s="1"/>
      <c r="P221" s="1"/>
      <c r="Q221" s="245"/>
      <c r="R221" s="1"/>
      <c r="S221" s="6"/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86">
        <v>93</v>
      </c>
      <c r="B222" s="187">
        <v>42943</v>
      </c>
      <c r="C222" s="187"/>
      <c r="D222" s="188" t="s">
        <v>208</v>
      </c>
      <c r="E222" s="189" t="s">
        <v>591</v>
      </c>
      <c r="F222" s="190">
        <v>657.5</v>
      </c>
      <c r="G222" s="189"/>
      <c r="H222" s="189">
        <v>825</v>
      </c>
      <c r="I222" s="191">
        <v>820</v>
      </c>
      <c r="J222" s="192" t="s">
        <v>679</v>
      </c>
      <c r="K222" s="162">
        <f t="shared" si="80"/>
        <v>167.5</v>
      </c>
      <c r="L222" s="193">
        <f t="shared" si="81"/>
        <v>0.25475285171102663</v>
      </c>
      <c r="M222" s="189" t="s">
        <v>594</v>
      </c>
      <c r="N222" s="194">
        <v>43090</v>
      </c>
      <c r="O222" s="1"/>
      <c r="P222" s="1"/>
      <c r="Q222" s="245"/>
      <c r="R222" s="1"/>
      <c r="S222" s="6"/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55">
        <v>94</v>
      </c>
      <c r="B223" s="156">
        <v>42964</v>
      </c>
      <c r="C223" s="156"/>
      <c r="D223" s="157" t="s">
        <v>383</v>
      </c>
      <c r="E223" s="158" t="s">
        <v>591</v>
      </c>
      <c r="F223" s="159">
        <v>605</v>
      </c>
      <c r="G223" s="158"/>
      <c r="H223" s="158">
        <v>750</v>
      </c>
      <c r="I223" s="160">
        <v>750</v>
      </c>
      <c r="J223" s="161" t="s">
        <v>738</v>
      </c>
      <c r="K223" s="162">
        <f t="shared" si="80"/>
        <v>145</v>
      </c>
      <c r="L223" s="163">
        <f t="shared" si="81"/>
        <v>0.23966942148760331</v>
      </c>
      <c r="M223" s="158" t="s">
        <v>594</v>
      </c>
      <c r="N223" s="164">
        <v>43027</v>
      </c>
      <c r="O223" s="1"/>
      <c r="P223" s="1"/>
      <c r="Q223" s="245"/>
      <c r="R223" s="1"/>
      <c r="S223" s="6"/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165">
        <v>95</v>
      </c>
      <c r="B224" s="166">
        <v>42979</v>
      </c>
      <c r="C224" s="166"/>
      <c r="D224" s="174" t="s">
        <v>747</v>
      </c>
      <c r="E224" s="169" t="s">
        <v>591</v>
      </c>
      <c r="F224" s="169">
        <v>255</v>
      </c>
      <c r="G224" s="170"/>
      <c r="H224" s="170">
        <v>217.25</v>
      </c>
      <c r="I224" s="170">
        <v>320</v>
      </c>
      <c r="J224" s="171" t="s">
        <v>748</v>
      </c>
      <c r="K224" s="172">
        <f t="shared" si="80"/>
        <v>-37.75</v>
      </c>
      <c r="L224" s="175">
        <f t="shared" si="81"/>
        <v>-0.14803921568627451</v>
      </c>
      <c r="M224" s="169" t="s">
        <v>604</v>
      </c>
      <c r="N224" s="166">
        <v>43661</v>
      </c>
      <c r="O224" s="1"/>
      <c r="P224" s="1"/>
      <c r="Q224" s="245"/>
      <c r="R224" s="1"/>
      <c r="S224" s="6"/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155">
        <v>96</v>
      </c>
      <c r="B225" s="156">
        <v>42997</v>
      </c>
      <c r="C225" s="156"/>
      <c r="D225" s="157" t="s">
        <v>749</v>
      </c>
      <c r="E225" s="158" t="s">
        <v>591</v>
      </c>
      <c r="F225" s="159">
        <v>215</v>
      </c>
      <c r="G225" s="158"/>
      <c r="H225" s="158">
        <v>258</v>
      </c>
      <c r="I225" s="160">
        <v>258</v>
      </c>
      <c r="J225" s="161" t="s">
        <v>679</v>
      </c>
      <c r="K225" s="162">
        <f t="shared" si="80"/>
        <v>43</v>
      </c>
      <c r="L225" s="163">
        <f t="shared" si="81"/>
        <v>0.2</v>
      </c>
      <c r="M225" s="158" t="s">
        <v>594</v>
      </c>
      <c r="N225" s="164">
        <v>43040</v>
      </c>
      <c r="O225" s="1"/>
      <c r="P225" s="1"/>
      <c r="Q225" s="245"/>
      <c r="R225" s="1"/>
      <c r="S225" s="6"/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55">
        <v>97</v>
      </c>
      <c r="B226" s="156">
        <v>42997</v>
      </c>
      <c r="C226" s="156"/>
      <c r="D226" s="157" t="s">
        <v>749</v>
      </c>
      <c r="E226" s="158" t="s">
        <v>591</v>
      </c>
      <c r="F226" s="159">
        <v>215</v>
      </c>
      <c r="G226" s="158"/>
      <c r="H226" s="158">
        <v>258</v>
      </c>
      <c r="I226" s="160">
        <v>258</v>
      </c>
      <c r="J226" s="192" t="s">
        <v>679</v>
      </c>
      <c r="K226" s="162">
        <v>43</v>
      </c>
      <c r="L226" s="163">
        <v>0.2</v>
      </c>
      <c r="M226" s="158" t="s">
        <v>594</v>
      </c>
      <c r="N226" s="164">
        <v>43040</v>
      </c>
      <c r="O226" s="1"/>
      <c r="P226" s="1"/>
      <c r="Q226" s="245"/>
      <c r="R226" s="1"/>
      <c r="S226" s="6"/>
      <c r="T226" s="1"/>
      <c r="U226" s="1"/>
      <c r="V226" s="1"/>
      <c r="W226" s="1"/>
      <c r="X226" s="1"/>
      <c r="Y226" s="1"/>
      <c r="Z226" s="1"/>
      <c r="AA226" s="1"/>
    </row>
    <row r="227" spans="1:27" ht="12.75" customHeight="1">
      <c r="A227" s="186">
        <v>98</v>
      </c>
      <c r="B227" s="187">
        <v>42998</v>
      </c>
      <c r="C227" s="187"/>
      <c r="D227" s="188" t="s">
        <v>750</v>
      </c>
      <c r="E227" s="189" t="s">
        <v>591</v>
      </c>
      <c r="F227" s="159">
        <v>75</v>
      </c>
      <c r="G227" s="189"/>
      <c r="H227" s="189">
        <v>90</v>
      </c>
      <c r="I227" s="191">
        <v>90</v>
      </c>
      <c r="J227" s="161" t="s">
        <v>751</v>
      </c>
      <c r="K227" s="162">
        <f t="shared" ref="K227:K232" si="82">H227-F227</f>
        <v>15</v>
      </c>
      <c r="L227" s="163">
        <f t="shared" ref="L227:L232" si="83">K227/F227</f>
        <v>0.2</v>
      </c>
      <c r="M227" s="158" t="s">
        <v>594</v>
      </c>
      <c r="N227" s="164">
        <v>43019</v>
      </c>
      <c r="O227" s="1"/>
      <c r="P227" s="1"/>
      <c r="Q227" s="245"/>
      <c r="R227" s="1"/>
      <c r="S227" s="6"/>
      <c r="T227" s="1"/>
      <c r="U227" s="1"/>
      <c r="V227" s="1"/>
      <c r="W227" s="1"/>
      <c r="X227" s="1"/>
      <c r="Y227" s="1"/>
      <c r="Z227" s="1"/>
      <c r="AA227" s="1"/>
    </row>
    <row r="228" spans="1:27" ht="12.75" customHeight="1">
      <c r="A228" s="186">
        <v>99</v>
      </c>
      <c r="B228" s="187">
        <v>43011</v>
      </c>
      <c r="C228" s="187"/>
      <c r="D228" s="188" t="s">
        <v>752</v>
      </c>
      <c r="E228" s="189" t="s">
        <v>591</v>
      </c>
      <c r="F228" s="190">
        <v>315</v>
      </c>
      <c r="G228" s="189"/>
      <c r="H228" s="189">
        <v>392</v>
      </c>
      <c r="I228" s="191">
        <v>384</v>
      </c>
      <c r="J228" s="192" t="s">
        <v>753</v>
      </c>
      <c r="K228" s="162">
        <f t="shared" si="82"/>
        <v>77</v>
      </c>
      <c r="L228" s="193">
        <f t="shared" si="83"/>
        <v>0.24444444444444444</v>
      </c>
      <c r="M228" s="189" t="s">
        <v>594</v>
      </c>
      <c r="N228" s="194">
        <v>43017</v>
      </c>
      <c r="O228" s="1"/>
      <c r="P228" s="1"/>
      <c r="Q228" s="245"/>
      <c r="R228" s="1"/>
      <c r="S228" s="6"/>
      <c r="T228" s="1"/>
      <c r="U228" s="1"/>
      <c r="V228" s="1"/>
      <c r="W228" s="1"/>
      <c r="X228" s="1"/>
      <c r="Y228" s="1"/>
      <c r="Z228" s="1"/>
      <c r="AA228" s="1"/>
    </row>
    <row r="229" spans="1:27" ht="12.75" customHeight="1">
      <c r="A229" s="186">
        <v>100</v>
      </c>
      <c r="B229" s="187">
        <v>43013</v>
      </c>
      <c r="C229" s="187"/>
      <c r="D229" s="188" t="s">
        <v>468</v>
      </c>
      <c r="E229" s="189" t="s">
        <v>591</v>
      </c>
      <c r="F229" s="190">
        <v>145</v>
      </c>
      <c r="G229" s="189"/>
      <c r="H229" s="189">
        <v>179</v>
      </c>
      <c r="I229" s="191">
        <v>180</v>
      </c>
      <c r="J229" s="192" t="s">
        <v>754</v>
      </c>
      <c r="K229" s="162">
        <f t="shared" si="82"/>
        <v>34</v>
      </c>
      <c r="L229" s="193">
        <f t="shared" si="83"/>
        <v>0.23448275862068965</v>
      </c>
      <c r="M229" s="189" t="s">
        <v>594</v>
      </c>
      <c r="N229" s="194">
        <v>43025</v>
      </c>
      <c r="O229" s="1"/>
      <c r="P229" s="1"/>
      <c r="Q229" s="245"/>
      <c r="R229" s="1"/>
      <c r="S229" s="6"/>
      <c r="T229" s="1"/>
      <c r="U229" s="1"/>
      <c r="V229" s="1"/>
      <c r="W229" s="1"/>
      <c r="X229" s="1"/>
      <c r="Y229" s="1"/>
      <c r="Z229" s="1"/>
      <c r="AA229" s="1"/>
    </row>
    <row r="230" spans="1:27" ht="12.75" customHeight="1">
      <c r="A230" s="186">
        <v>101</v>
      </c>
      <c r="B230" s="187">
        <v>43014</v>
      </c>
      <c r="C230" s="187"/>
      <c r="D230" s="188" t="s">
        <v>358</v>
      </c>
      <c r="E230" s="189" t="s">
        <v>591</v>
      </c>
      <c r="F230" s="190">
        <v>256</v>
      </c>
      <c r="G230" s="189"/>
      <c r="H230" s="189">
        <v>323</v>
      </c>
      <c r="I230" s="191">
        <v>320</v>
      </c>
      <c r="J230" s="192" t="s">
        <v>679</v>
      </c>
      <c r="K230" s="162">
        <f t="shared" si="82"/>
        <v>67</v>
      </c>
      <c r="L230" s="193">
        <f t="shared" si="83"/>
        <v>0.26171875</v>
      </c>
      <c r="M230" s="189" t="s">
        <v>594</v>
      </c>
      <c r="N230" s="194">
        <v>43067</v>
      </c>
      <c r="O230" s="1"/>
      <c r="P230" s="1"/>
      <c r="Q230" s="245"/>
      <c r="R230" s="1"/>
      <c r="S230" s="6"/>
      <c r="T230" s="1"/>
      <c r="U230" s="1"/>
      <c r="V230" s="1"/>
      <c r="W230" s="1"/>
      <c r="X230" s="1"/>
      <c r="Y230" s="1"/>
      <c r="Z230" s="1"/>
      <c r="AA230" s="1"/>
    </row>
    <row r="231" spans="1:27" ht="12.75" customHeight="1">
      <c r="A231" s="186">
        <v>102</v>
      </c>
      <c r="B231" s="187">
        <v>43017</v>
      </c>
      <c r="C231" s="187"/>
      <c r="D231" s="188" t="s">
        <v>372</v>
      </c>
      <c r="E231" s="189" t="s">
        <v>591</v>
      </c>
      <c r="F231" s="190">
        <v>137.5</v>
      </c>
      <c r="G231" s="189"/>
      <c r="H231" s="189">
        <v>184</v>
      </c>
      <c r="I231" s="191">
        <v>183</v>
      </c>
      <c r="J231" s="192" t="s">
        <v>755</v>
      </c>
      <c r="K231" s="162">
        <f t="shared" si="82"/>
        <v>46.5</v>
      </c>
      <c r="L231" s="193">
        <f t="shared" si="83"/>
        <v>0.33818181818181819</v>
      </c>
      <c r="M231" s="189" t="s">
        <v>594</v>
      </c>
      <c r="N231" s="194">
        <v>43108</v>
      </c>
      <c r="O231" s="1"/>
      <c r="P231" s="1"/>
      <c r="Q231" s="245"/>
      <c r="R231" s="1"/>
      <c r="S231" s="6"/>
      <c r="T231" s="1"/>
      <c r="U231" s="1"/>
      <c r="V231" s="1"/>
      <c r="W231" s="1"/>
      <c r="X231" s="1"/>
      <c r="Y231" s="1"/>
      <c r="Z231" s="1"/>
      <c r="AA231" s="1"/>
    </row>
    <row r="232" spans="1:27" ht="12.75" customHeight="1">
      <c r="A232" s="186">
        <v>103</v>
      </c>
      <c r="B232" s="187">
        <v>43018</v>
      </c>
      <c r="C232" s="187"/>
      <c r="D232" s="188" t="s">
        <v>756</v>
      </c>
      <c r="E232" s="189" t="s">
        <v>591</v>
      </c>
      <c r="F232" s="190">
        <v>125.5</v>
      </c>
      <c r="G232" s="189"/>
      <c r="H232" s="189">
        <v>158</v>
      </c>
      <c r="I232" s="191">
        <v>155</v>
      </c>
      <c r="J232" s="192" t="s">
        <v>757</v>
      </c>
      <c r="K232" s="162">
        <f t="shared" si="82"/>
        <v>32.5</v>
      </c>
      <c r="L232" s="193">
        <f t="shared" si="83"/>
        <v>0.25896414342629481</v>
      </c>
      <c r="M232" s="189" t="s">
        <v>594</v>
      </c>
      <c r="N232" s="194">
        <v>43067</v>
      </c>
      <c r="O232" s="1"/>
      <c r="P232" s="1"/>
      <c r="Q232" s="245"/>
      <c r="R232" s="1"/>
      <c r="S232" s="6"/>
      <c r="T232" s="1"/>
      <c r="U232" s="1"/>
      <c r="V232" s="1"/>
      <c r="W232" s="1"/>
      <c r="X232" s="1"/>
      <c r="Y232" s="1"/>
      <c r="Z232" s="1"/>
      <c r="AA232" s="1"/>
    </row>
    <row r="233" spans="1:27" ht="12.75" customHeight="1">
      <c r="A233" s="186">
        <v>104</v>
      </c>
      <c r="B233" s="187">
        <v>43018</v>
      </c>
      <c r="C233" s="187"/>
      <c r="D233" s="188" t="s">
        <v>758</v>
      </c>
      <c r="E233" s="189" t="s">
        <v>591</v>
      </c>
      <c r="F233" s="190">
        <v>895</v>
      </c>
      <c r="G233" s="189"/>
      <c r="H233" s="189">
        <v>1122.5</v>
      </c>
      <c r="I233" s="191">
        <v>1078</v>
      </c>
      <c r="J233" s="192" t="s">
        <v>759</v>
      </c>
      <c r="K233" s="162">
        <v>227.5</v>
      </c>
      <c r="L233" s="193">
        <v>0.25418994413407803</v>
      </c>
      <c r="M233" s="189" t="s">
        <v>594</v>
      </c>
      <c r="N233" s="194">
        <v>43117</v>
      </c>
      <c r="O233" s="1"/>
      <c r="P233" s="1"/>
      <c r="Q233" s="245"/>
      <c r="R233" s="1"/>
      <c r="S233" s="6"/>
      <c r="T233" s="1"/>
      <c r="U233" s="1"/>
      <c r="V233" s="1"/>
      <c r="W233" s="1"/>
      <c r="X233" s="1"/>
      <c r="Y233" s="1"/>
      <c r="Z233" s="1"/>
      <c r="AA233" s="1"/>
    </row>
    <row r="234" spans="1:27" ht="12.75" customHeight="1">
      <c r="A234" s="186">
        <v>105</v>
      </c>
      <c r="B234" s="187">
        <v>43020</v>
      </c>
      <c r="C234" s="187"/>
      <c r="D234" s="188" t="s">
        <v>367</v>
      </c>
      <c r="E234" s="189" t="s">
        <v>591</v>
      </c>
      <c r="F234" s="190">
        <v>525</v>
      </c>
      <c r="G234" s="189"/>
      <c r="H234" s="189">
        <v>629</v>
      </c>
      <c r="I234" s="191">
        <v>629</v>
      </c>
      <c r="J234" s="192" t="s">
        <v>679</v>
      </c>
      <c r="K234" s="162">
        <v>104</v>
      </c>
      <c r="L234" s="193">
        <v>0.19809523809523799</v>
      </c>
      <c r="M234" s="189" t="s">
        <v>594</v>
      </c>
      <c r="N234" s="194">
        <v>43119</v>
      </c>
      <c r="O234" s="1"/>
      <c r="P234" s="1"/>
      <c r="Q234" s="245"/>
      <c r="R234" s="1"/>
      <c r="S234" s="6"/>
      <c r="T234" s="1"/>
      <c r="U234" s="1"/>
      <c r="V234" s="1"/>
      <c r="W234" s="1"/>
      <c r="X234" s="1"/>
      <c r="Y234" s="1"/>
      <c r="Z234" s="1"/>
      <c r="AA234" s="1"/>
    </row>
    <row r="235" spans="1:27" ht="12.75" customHeight="1">
      <c r="A235" s="186">
        <v>106</v>
      </c>
      <c r="B235" s="187">
        <v>43046</v>
      </c>
      <c r="C235" s="187"/>
      <c r="D235" s="188" t="s">
        <v>408</v>
      </c>
      <c r="E235" s="189" t="s">
        <v>591</v>
      </c>
      <c r="F235" s="190">
        <v>740</v>
      </c>
      <c r="G235" s="189"/>
      <c r="H235" s="189">
        <v>892.5</v>
      </c>
      <c r="I235" s="191">
        <v>900</v>
      </c>
      <c r="J235" s="192" t="s">
        <v>760</v>
      </c>
      <c r="K235" s="162">
        <f t="shared" ref="K235:K237" si="84">H235-F235</f>
        <v>152.5</v>
      </c>
      <c r="L235" s="193">
        <f t="shared" ref="L235:L237" si="85">K235/F235</f>
        <v>0.20608108108108109</v>
      </c>
      <c r="M235" s="189" t="s">
        <v>594</v>
      </c>
      <c r="N235" s="194">
        <v>43052</v>
      </c>
      <c r="O235" s="1"/>
      <c r="P235" s="1"/>
      <c r="Q235" s="245"/>
      <c r="R235" s="1"/>
      <c r="S235" s="6"/>
      <c r="T235" s="1"/>
      <c r="U235" s="1"/>
      <c r="V235" s="1"/>
      <c r="W235" s="1"/>
      <c r="X235" s="1"/>
      <c r="Y235" s="1"/>
      <c r="Z235" s="1"/>
      <c r="AA235" s="1"/>
    </row>
    <row r="236" spans="1:27" ht="12.75" customHeight="1">
      <c r="A236" s="155">
        <v>107</v>
      </c>
      <c r="B236" s="156">
        <v>43073</v>
      </c>
      <c r="C236" s="156"/>
      <c r="D236" s="157" t="s">
        <v>761</v>
      </c>
      <c r="E236" s="158" t="s">
        <v>591</v>
      </c>
      <c r="F236" s="159">
        <v>118.5</v>
      </c>
      <c r="G236" s="158"/>
      <c r="H236" s="158">
        <v>143.5</v>
      </c>
      <c r="I236" s="160">
        <v>145</v>
      </c>
      <c r="J236" s="161" t="s">
        <v>762</v>
      </c>
      <c r="K236" s="162">
        <f t="shared" si="84"/>
        <v>25</v>
      </c>
      <c r="L236" s="163">
        <f t="shared" si="85"/>
        <v>0.2109704641350211</v>
      </c>
      <c r="M236" s="158" t="s">
        <v>594</v>
      </c>
      <c r="N236" s="164">
        <v>43097</v>
      </c>
      <c r="O236" s="1"/>
      <c r="P236" s="1"/>
      <c r="Q236" s="245"/>
      <c r="R236" s="1"/>
      <c r="S236" s="6"/>
      <c r="T236" s="1"/>
      <c r="U236" s="1"/>
      <c r="V236" s="1"/>
      <c r="W236" s="1"/>
      <c r="X236" s="1"/>
      <c r="Y236" s="1"/>
      <c r="Z236" s="1"/>
      <c r="AA236" s="1"/>
    </row>
    <row r="237" spans="1:27" ht="12.75" customHeight="1">
      <c r="A237" s="165">
        <v>108</v>
      </c>
      <c r="B237" s="166">
        <v>43090</v>
      </c>
      <c r="C237" s="166"/>
      <c r="D237" s="167" t="s">
        <v>440</v>
      </c>
      <c r="E237" s="168" t="s">
        <v>591</v>
      </c>
      <c r="F237" s="169">
        <v>715</v>
      </c>
      <c r="G237" s="169"/>
      <c r="H237" s="170">
        <v>500</v>
      </c>
      <c r="I237" s="170">
        <v>872</v>
      </c>
      <c r="J237" s="171" t="s">
        <v>763</v>
      </c>
      <c r="K237" s="172">
        <f t="shared" si="84"/>
        <v>-215</v>
      </c>
      <c r="L237" s="173">
        <f t="shared" si="85"/>
        <v>-0.30069930069930068</v>
      </c>
      <c r="M237" s="169" t="s">
        <v>604</v>
      </c>
      <c r="N237" s="166">
        <v>43670</v>
      </c>
      <c r="O237" s="1"/>
      <c r="P237" s="1"/>
      <c r="Q237" s="245"/>
      <c r="R237" s="1"/>
      <c r="S237" s="6"/>
      <c r="T237" s="1"/>
      <c r="U237" s="1"/>
      <c r="V237" s="1"/>
      <c r="W237" s="1"/>
      <c r="X237" s="1"/>
      <c r="Y237" s="1"/>
      <c r="Z237" s="1"/>
      <c r="AA237" s="1"/>
    </row>
    <row r="238" spans="1:27" ht="12.75" customHeight="1">
      <c r="A238" s="155">
        <v>109</v>
      </c>
      <c r="B238" s="156">
        <v>43098</v>
      </c>
      <c r="C238" s="156"/>
      <c r="D238" s="157" t="s">
        <v>752</v>
      </c>
      <c r="E238" s="158" t="s">
        <v>591</v>
      </c>
      <c r="F238" s="159">
        <v>435</v>
      </c>
      <c r="G238" s="158"/>
      <c r="H238" s="158">
        <v>542.5</v>
      </c>
      <c r="I238" s="160">
        <v>539</v>
      </c>
      <c r="J238" s="161" t="s">
        <v>679</v>
      </c>
      <c r="K238" s="162">
        <v>107.5</v>
      </c>
      <c r="L238" s="163">
        <v>0.247126436781609</v>
      </c>
      <c r="M238" s="158" t="s">
        <v>594</v>
      </c>
      <c r="N238" s="164">
        <v>43206</v>
      </c>
      <c r="O238" s="1"/>
      <c r="P238" s="1"/>
      <c r="Q238" s="245"/>
      <c r="R238" s="1"/>
      <c r="S238" s="6"/>
      <c r="T238" s="1"/>
      <c r="U238" s="1"/>
      <c r="V238" s="1"/>
      <c r="W238" s="1"/>
      <c r="X238" s="1"/>
      <c r="Y238" s="1"/>
      <c r="Z238" s="1"/>
      <c r="AA238" s="1"/>
    </row>
    <row r="239" spans="1:27" ht="12.75" customHeight="1">
      <c r="A239" s="155">
        <v>110</v>
      </c>
      <c r="B239" s="156">
        <v>43098</v>
      </c>
      <c r="C239" s="156"/>
      <c r="D239" s="157" t="s">
        <v>560</v>
      </c>
      <c r="E239" s="158" t="s">
        <v>591</v>
      </c>
      <c r="F239" s="159">
        <v>885</v>
      </c>
      <c r="G239" s="158"/>
      <c r="H239" s="158">
        <v>1090</v>
      </c>
      <c r="I239" s="160">
        <v>1084</v>
      </c>
      <c r="J239" s="161" t="s">
        <v>679</v>
      </c>
      <c r="K239" s="162">
        <v>205</v>
      </c>
      <c r="L239" s="163">
        <v>0.23163841807909599</v>
      </c>
      <c r="M239" s="158" t="s">
        <v>594</v>
      </c>
      <c r="N239" s="164">
        <v>43213</v>
      </c>
      <c r="O239" s="1"/>
      <c r="P239" s="1"/>
      <c r="Q239" s="245"/>
      <c r="R239" s="1"/>
      <c r="S239" s="6"/>
      <c r="T239" s="1"/>
      <c r="U239" s="1"/>
      <c r="V239" s="1"/>
      <c r="W239" s="1"/>
      <c r="X239" s="1"/>
      <c r="Y239" s="1"/>
      <c r="Z239" s="1"/>
      <c r="AA239" s="1"/>
    </row>
    <row r="240" spans="1:27" ht="12.75" customHeight="1">
      <c r="A240" s="195">
        <v>111</v>
      </c>
      <c r="B240" s="196">
        <v>43192</v>
      </c>
      <c r="C240" s="196"/>
      <c r="D240" s="174" t="s">
        <v>764</v>
      </c>
      <c r="E240" s="169" t="s">
        <v>591</v>
      </c>
      <c r="F240" s="197">
        <v>478.5</v>
      </c>
      <c r="G240" s="169"/>
      <c r="H240" s="169">
        <v>442</v>
      </c>
      <c r="I240" s="170">
        <v>613</v>
      </c>
      <c r="J240" s="171" t="s">
        <v>765</v>
      </c>
      <c r="K240" s="172">
        <f t="shared" ref="K240:K243" si="86">H240-F240</f>
        <v>-36.5</v>
      </c>
      <c r="L240" s="173">
        <f t="shared" ref="L240:L243" si="87">K240/F240</f>
        <v>-7.6280041797283177E-2</v>
      </c>
      <c r="M240" s="169" t="s">
        <v>604</v>
      </c>
      <c r="N240" s="166">
        <v>43762</v>
      </c>
      <c r="O240" s="1"/>
      <c r="P240" s="1"/>
      <c r="Q240" s="245"/>
      <c r="R240" s="1"/>
      <c r="S240" s="6"/>
      <c r="T240" s="1"/>
      <c r="U240" s="1"/>
      <c r="V240" s="1"/>
      <c r="W240" s="1"/>
      <c r="X240" s="1"/>
      <c r="Y240" s="1"/>
      <c r="Z240" s="1"/>
      <c r="AA240" s="1"/>
    </row>
    <row r="241" spans="1:27" ht="12.75" customHeight="1">
      <c r="A241" s="165">
        <v>112</v>
      </c>
      <c r="B241" s="166">
        <v>43194</v>
      </c>
      <c r="C241" s="166"/>
      <c r="D241" s="167" t="s">
        <v>766</v>
      </c>
      <c r="E241" s="168" t="s">
        <v>591</v>
      </c>
      <c r="F241" s="169">
        <f>141.5-7.3</f>
        <v>134.19999999999999</v>
      </c>
      <c r="G241" s="169"/>
      <c r="H241" s="170">
        <v>77</v>
      </c>
      <c r="I241" s="170">
        <v>180</v>
      </c>
      <c r="J241" s="171" t="s">
        <v>767</v>
      </c>
      <c r="K241" s="172">
        <f t="shared" si="86"/>
        <v>-57.199999999999989</v>
      </c>
      <c r="L241" s="173">
        <f t="shared" si="87"/>
        <v>-0.42622950819672129</v>
      </c>
      <c r="M241" s="169" t="s">
        <v>604</v>
      </c>
      <c r="N241" s="166">
        <v>43522</v>
      </c>
      <c r="O241" s="1"/>
      <c r="P241" s="1"/>
      <c r="Q241" s="245"/>
      <c r="R241" s="1"/>
      <c r="S241" s="6"/>
      <c r="T241" s="1"/>
      <c r="U241" s="1"/>
      <c r="V241" s="1"/>
      <c r="W241" s="1"/>
      <c r="X241" s="1"/>
      <c r="Y241" s="1"/>
      <c r="Z241" s="1"/>
      <c r="AA241" s="1"/>
    </row>
    <row r="242" spans="1:27" ht="12.75" customHeight="1">
      <c r="A242" s="165">
        <v>113</v>
      </c>
      <c r="B242" s="166">
        <v>43209</v>
      </c>
      <c r="C242" s="166"/>
      <c r="D242" s="167" t="s">
        <v>768</v>
      </c>
      <c r="E242" s="168" t="s">
        <v>591</v>
      </c>
      <c r="F242" s="169">
        <v>430</v>
      </c>
      <c r="G242" s="169"/>
      <c r="H242" s="170">
        <v>220</v>
      </c>
      <c r="I242" s="170">
        <v>537</v>
      </c>
      <c r="J242" s="171" t="s">
        <v>769</v>
      </c>
      <c r="K242" s="172">
        <f t="shared" si="86"/>
        <v>-210</v>
      </c>
      <c r="L242" s="173">
        <f t="shared" si="87"/>
        <v>-0.48837209302325579</v>
      </c>
      <c r="M242" s="169" t="s">
        <v>604</v>
      </c>
      <c r="N242" s="166">
        <v>43252</v>
      </c>
      <c r="O242" s="1"/>
      <c r="P242" s="1"/>
      <c r="Q242" s="245"/>
      <c r="R242" s="1"/>
      <c r="S242" s="6"/>
      <c r="T242" s="1"/>
      <c r="U242" s="1"/>
      <c r="V242" s="1"/>
      <c r="W242" s="1"/>
      <c r="X242" s="1"/>
      <c r="Y242" s="1"/>
      <c r="Z242" s="1"/>
      <c r="AA242" s="1"/>
    </row>
    <row r="243" spans="1:27" ht="12.75" customHeight="1">
      <c r="A243" s="186">
        <v>114</v>
      </c>
      <c r="B243" s="187">
        <v>43220</v>
      </c>
      <c r="C243" s="187"/>
      <c r="D243" s="188" t="s">
        <v>770</v>
      </c>
      <c r="E243" s="189" t="s">
        <v>591</v>
      </c>
      <c r="F243" s="189">
        <v>153.5</v>
      </c>
      <c r="G243" s="189"/>
      <c r="H243" s="189">
        <v>196</v>
      </c>
      <c r="I243" s="191">
        <v>196</v>
      </c>
      <c r="J243" s="161" t="s">
        <v>771</v>
      </c>
      <c r="K243" s="162">
        <f t="shared" si="86"/>
        <v>42.5</v>
      </c>
      <c r="L243" s="163">
        <f t="shared" si="87"/>
        <v>0.27687296416938112</v>
      </c>
      <c r="M243" s="158" t="s">
        <v>594</v>
      </c>
      <c r="N243" s="164">
        <v>43605</v>
      </c>
      <c r="O243" s="1"/>
      <c r="P243" s="1"/>
      <c r="Q243" s="245"/>
      <c r="R243" s="1"/>
      <c r="S243" s="6"/>
      <c r="T243" s="1"/>
      <c r="U243" s="1"/>
      <c r="V243" s="1"/>
      <c r="W243" s="1"/>
      <c r="X243" s="1"/>
      <c r="Y243" s="1"/>
      <c r="Z243" s="1"/>
      <c r="AA243" s="1"/>
    </row>
    <row r="244" spans="1:27" ht="12.75" customHeight="1">
      <c r="A244" s="165">
        <v>115</v>
      </c>
      <c r="B244" s="166">
        <v>43306</v>
      </c>
      <c r="C244" s="166"/>
      <c r="D244" s="167" t="s">
        <v>739</v>
      </c>
      <c r="E244" s="168" t="s">
        <v>591</v>
      </c>
      <c r="F244" s="169">
        <v>27.5</v>
      </c>
      <c r="G244" s="169"/>
      <c r="H244" s="170">
        <v>13.1</v>
      </c>
      <c r="I244" s="170">
        <v>60</v>
      </c>
      <c r="J244" s="171" t="s">
        <v>772</v>
      </c>
      <c r="K244" s="172">
        <v>-14.4</v>
      </c>
      <c r="L244" s="173">
        <v>-0.52363636363636401</v>
      </c>
      <c r="M244" s="169" t="s">
        <v>604</v>
      </c>
      <c r="N244" s="166">
        <v>43138</v>
      </c>
      <c r="O244" s="1"/>
      <c r="P244" s="1"/>
      <c r="Q244" s="245"/>
      <c r="R244" s="1"/>
      <c r="S244" s="6"/>
      <c r="T244" s="1"/>
      <c r="U244" s="1"/>
      <c r="V244" s="1"/>
      <c r="W244" s="1"/>
      <c r="X244" s="1"/>
      <c r="Y244" s="1"/>
      <c r="Z244" s="1"/>
      <c r="AA244" s="1"/>
    </row>
    <row r="245" spans="1:27" ht="12.75" customHeight="1">
      <c r="A245" s="195">
        <v>116</v>
      </c>
      <c r="B245" s="196">
        <v>43318</v>
      </c>
      <c r="C245" s="196"/>
      <c r="D245" s="174" t="s">
        <v>773</v>
      </c>
      <c r="E245" s="169" t="s">
        <v>591</v>
      </c>
      <c r="F245" s="169">
        <v>148.5</v>
      </c>
      <c r="G245" s="169"/>
      <c r="H245" s="169">
        <v>102</v>
      </c>
      <c r="I245" s="170">
        <v>182</v>
      </c>
      <c r="J245" s="171" t="s">
        <v>774</v>
      </c>
      <c r="K245" s="172">
        <f>H245-F245</f>
        <v>-46.5</v>
      </c>
      <c r="L245" s="173">
        <f>K245/F245</f>
        <v>-0.31313131313131315</v>
      </c>
      <c r="M245" s="169" t="s">
        <v>604</v>
      </c>
      <c r="N245" s="166">
        <v>43661</v>
      </c>
      <c r="O245" s="1"/>
      <c r="P245" s="1"/>
      <c r="Q245" s="245"/>
      <c r="R245" s="1"/>
      <c r="S245" s="6"/>
      <c r="T245" s="1"/>
      <c r="U245" s="1"/>
      <c r="V245" s="1"/>
      <c r="W245" s="1"/>
      <c r="X245" s="1"/>
      <c r="Y245" s="1"/>
      <c r="Z245" s="1"/>
      <c r="AA245" s="1"/>
    </row>
    <row r="246" spans="1:27" ht="12.75" customHeight="1">
      <c r="A246" s="155">
        <v>117</v>
      </c>
      <c r="B246" s="156">
        <v>43335</v>
      </c>
      <c r="C246" s="156"/>
      <c r="D246" s="157" t="s">
        <v>775</v>
      </c>
      <c r="E246" s="158" t="s">
        <v>591</v>
      </c>
      <c r="F246" s="189">
        <v>285</v>
      </c>
      <c r="G246" s="158"/>
      <c r="H246" s="158">
        <v>355</v>
      </c>
      <c r="I246" s="160">
        <v>364</v>
      </c>
      <c r="J246" s="161" t="s">
        <v>776</v>
      </c>
      <c r="K246" s="162">
        <v>70</v>
      </c>
      <c r="L246" s="163">
        <v>0.24561403508771901</v>
      </c>
      <c r="M246" s="158" t="s">
        <v>594</v>
      </c>
      <c r="N246" s="164">
        <v>43455</v>
      </c>
      <c r="O246" s="1"/>
      <c r="P246" s="1"/>
      <c r="Q246" s="245"/>
      <c r="R246" s="1"/>
      <c r="S246" s="6"/>
      <c r="T246" s="1"/>
      <c r="U246" s="1"/>
      <c r="V246" s="1"/>
      <c r="W246" s="1"/>
      <c r="X246" s="1"/>
      <c r="Y246" s="1"/>
      <c r="Z246" s="1"/>
      <c r="AA246" s="1"/>
    </row>
    <row r="247" spans="1:27" ht="12.75" customHeight="1">
      <c r="A247" s="155">
        <v>118</v>
      </c>
      <c r="B247" s="156">
        <v>43341</v>
      </c>
      <c r="C247" s="156"/>
      <c r="D247" s="157" t="s">
        <v>398</v>
      </c>
      <c r="E247" s="158" t="s">
        <v>591</v>
      </c>
      <c r="F247" s="189">
        <v>525</v>
      </c>
      <c r="G247" s="158"/>
      <c r="H247" s="158">
        <v>585</v>
      </c>
      <c r="I247" s="160">
        <v>635</v>
      </c>
      <c r="J247" s="161" t="s">
        <v>777</v>
      </c>
      <c r="K247" s="162">
        <f t="shared" ref="K247:K298" si="88">H247-F247</f>
        <v>60</v>
      </c>
      <c r="L247" s="163">
        <f t="shared" ref="L247:L298" si="89">K247/F247</f>
        <v>0.11428571428571428</v>
      </c>
      <c r="M247" s="158" t="s">
        <v>594</v>
      </c>
      <c r="N247" s="164">
        <v>43662</v>
      </c>
      <c r="O247" s="1"/>
      <c r="P247" s="1"/>
      <c r="Q247" s="245"/>
      <c r="R247" s="1"/>
      <c r="S247" s="6"/>
      <c r="T247" s="1"/>
      <c r="U247" s="1"/>
      <c r="V247" s="1"/>
      <c r="W247" s="1"/>
      <c r="X247" s="1"/>
      <c r="Y247" s="1"/>
      <c r="Z247" s="1"/>
      <c r="AA247" s="1"/>
    </row>
    <row r="248" spans="1:27" ht="12.75" customHeight="1">
      <c r="A248" s="155">
        <v>119</v>
      </c>
      <c r="B248" s="156">
        <v>43395</v>
      </c>
      <c r="C248" s="156"/>
      <c r="D248" s="157" t="s">
        <v>383</v>
      </c>
      <c r="E248" s="158" t="s">
        <v>591</v>
      </c>
      <c r="F248" s="189">
        <v>475</v>
      </c>
      <c r="G248" s="158"/>
      <c r="H248" s="158">
        <v>574</v>
      </c>
      <c r="I248" s="160">
        <v>570</v>
      </c>
      <c r="J248" s="161" t="s">
        <v>679</v>
      </c>
      <c r="K248" s="162">
        <f t="shared" si="88"/>
        <v>99</v>
      </c>
      <c r="L248" s="163">
        <f t="shared" si="89"/>
        <v>0.20842105263157895</v>
      </c>
      <c r="M248" s="158" t="s">
        <v>594</v>
      </c>
      <c r="N248" s="164">
        <v>43403</v>
      </c>
      <c r="O248" s="1"/>
      <c r="P248" s="1"/>
      <c r="Q248" s="245"/>
      <c r="R248" s="1"/>
      <c r="S248" s="6"/>
      <c r="T248" s="1"/>
      <c r="U248" s="1"/>
      <c r="V248" s="1"/>
      <c r="W248" s="1"/>
      <c r="X248" s="1"/>
      <c r="Y248" s="1"/>
      <c r="Z248" s="1"/>
      <c r="AA248" s="1"/>
    </row>
    <row r="249" spans="1:27" ht="12.75" customHeight="1">
      <c r="A249" s="186">
        <v>120</v>
      </c>
      <c r="B249" s="187">
        <v>43397</v>
      </c>
      <c r="C249" s="187"/>
      <c r="D249" s="188" t="s">
        <v>778</v>
      </c>
      <c r="E249" s="189" t="s">
        <v>591</v>
      </c>
      <c r="F249" s="189">
        <v>707.5</v>
      </c>
      <c r="G249" s="189"/>
      <c r="H249" s="189">
        <v>872</v>
      </c>
      <c r="I249" s="191">
        <v>872</v>
      </c>
      <c r="J249" s="192" t="s">
        <v>679</v>
      </c>
      <c r="K249" s="162">
        <f t="shared" si="88"/>
        <v>164.5</v>
      </c>
      <c r="L249" s="193">
        <f t="shared" si="89"/>
        <v>0.23250883392226149</v>
      </c>
      <c r="M249" s="189" t="s">
        <v>594</v>
      </c>
      <c r="N249" s="194">
        <v>43482</v>
      </c>
      <c r="O249" s="1"/>
      <c r="P249" s="1"/>
      <c r="Q249" s="245"/>
      <c r="R249" s="1"/>
      <c r="S249" s="6"/>
      <c r="T249" s="1"/>
      <c r="U249" s="1"/>
      <c r="V249" s="1"/>
      <c r="W249" s="1"/>
      <c r="X249" s="1"/>
      <c r="Y249" s="1"/>
      <c r="Z249" s="1"/>
      <c r="AA249" s="1"/>
    </row>
    <row r="250" spans="1:27" ht="12.75" customHeight="1">
      <c r="A250" s="186">
        <v>121</v>
      </c>
      <c r="B250" s="187">
        <v>43398</v>
      </c>
      <c r="C250" s="187"/>
      <c r="D250" s="188" t="s">
        <v>779</v>
      </c>
      <c r="E250" s="189" t="s">
        <v>591</v>
      </c>
      <c r="F250" s="189">
        <v>162</v>
      </c>
      <c r="G250" s="189"/>
      <c r="H250" s="189">
        <v>204</v>
      </c>
      <c r="I250" s="191">
        <v>209</v>
      </c>
      <c r="J250" s="192" t="s">
        <v>780</v>
      </c>
      <c r="K250" s="162">
        <f t="shared" si="88"/>
        <v>42</v>
      </c>
      <c r="L250" s="193">
        <f t="shared" si="89"/>
        <v>0.25925925925925924</v>
      </c>
      <c r="M250" s="189" t="s">
        <v>594</v>
      </c>
      <c r="N250" s="194">
        <v>43539</v>
      </c>
      <c r="O250" s="1"/>
      <c r="P250" s="1"/>
      <c r="Q250" s="245"/>
      <c r="R250" s="1"/>
      <c r="S250" s="6"/>
      <c r="T250" s="1"/>
      <c r="U250" s="1"/>
      <c r="V250" s="1"/>
      <c r="W250" s="1"/>
      <c r="X250" s="1"/>
      <c r="Y250" s="1"/>
      <c r="Z250" s="1"/>
      <c r="AA250" s="1"/>
    </row>
    <row r="251" spans="1:27" ht="12.75" customHeight="1">
      <c r="A251" s="186">
        <v>122</v>
      </c>
      <c r="B251" s="187">
        <v>43399</v>
      </c>
      <c r="C251" s="187"/>
      <c r="D251" s="188" t="s">
        <v>488</v>
      </c>
      <c r="E251" s="189" t="s">
        <v>591</v>
      </c>
      <c r="F251" s="189">
        <v>240</v>
      </c>
      <c r="G251" s="189"/>
      <c r="H251" s="189">
        <v>297</v>
      </c>
      <c r="I251" s="191">
        <v>297</v>
      </c>
      <c r="J251" s="192" t="s">
        <v>679</v>
      </c>
      <c r="K251" s="198">
        <f t="shared" si="88"/>
        <v>57</v>
      </c>
      <c r="L251" s="193">
        <f t="shared" si="89"/>
        <v>0.23749999999999999</v>
      </c>
      <c r="M251" s="189" t="s">
        <v>594</v>
      </c>
      <c r="N251" s="194">
        <v>43417</v>
      </c>
      <c r="O251" s="1"/>
      <c r="P251" s="1"/>
      <c r="Q251" s="245"/>
      <c r="R251" s="1"/>
      <c r="S251" s="6"/>
      <c r="T251" s="1"/>
      <c r="U251" s="1"/>
      <c r="V251" s="1"/>
      <c r="W251" s="1"/>
      <c r="X251" s="1"/>
      <c r="Y251" s="1"/>
      <c r="Z251" s="1"/>
      <c r="AA251" s="1"/>
    </row>
    <row r="252" spans="1:27" ht="12.75" customHeight="1">
      <c r="A252" s="155">
        <v>123</v>
      </c>
      <c r="B252" s="156">
        <v>43439</v>
      </c>
      <c r="C252" s="156"/>
      <c r="D252" s="157" t="s">
        <v>781</v>
      </c>
      <c r="E252" s="158" t="s">
        <v>591</v>
      </c>
      <c r="F252" s="158">
        <v>202.5</v>
      </c>
      <c r="G252" s="158"/>
      <c r="H252" s="158">
        <v>255</v>
      </c>
      <c r="I252" s="160">
        <v>252</v>
      </c>
      <c r="J252" s="161" t="s">
        <v>679</v>
      </c>
      <c r="K252" s="162">
        <f t="shared" si="88"/>
        <v>52.5</v>
      </c>
      <c r="L252" s="163">
        <f t="shared" si="89"/>
        <v>0.25925925925925924</v>
      </c>
      <c r="M252" s="158" t="s">
        <v>594</v>
      </c>
      <c r="N252" s="164">
        <v>43542</v>
      </c>
      <c r="O252" s="1"/>
      <c r="P252" s="1"/>
      <c r="Q252" s="245"/>
      <c r="R252" s="1"/>
      <c r="S252" s="6" t="s">
        <v>782</v>
      </c>
      <c r="T252" s="1"/>
      <c r="U252" s="1"/>
      <c r="V252" s="1"/>
      <c r="W252" s="1"/>
      <c r="X252" s="1"/>
      <c r="Y252" s="1"/>
      <c r="Z252" s="1"/>
      <c r="AA252" s="1"/>
    </row>
    <row r="253" spans="1:27" ht="12.75" customHeight="1">
      <c r="A253" s="186">
        <v>124</v>
      </c>
      <c r="B253" s="187">
        <v>43465</v>
      </c>
      <c r="C253" s="156"/>
      <c r="D253" s="188" t="s">
        <v>159</v>
      </c>
      <c r="E253" s="189" t="s">
        <v>591</v>
      </c>
      <c r="F253" s="189">
        <v>710</v>
      </c>
      <c r="G253" s="189"/>
      <c r="H253" s="189">
        <v>866</v>
      </c>
      <c r="I253" s="191">
        <v>866</v>
      </c>
      <c r="J253" s="192" t="s">
        <v>679</v>
      </c>
      <c r="K253" s="162">
        <f t="shared" si="88"/>
        <v>156</v>
      </c>
      <c r="L253" s="163">
        <f t="shared" si="89"/>
        <v>0.21971830985915494</v>
      </c>
      <c r="M253" s="158" t="s">
        <v>594</v>
      </c>
      <c r="N253" s="164">
        <v>43553</v>
      </c>
      <c r="O253" s="1"/>
      <c r="P253" s="1"/>
      <c r="Q253" s="245"/>
      <c r="R253" s="1"/>
      <c r="S253" s="6" t="s">
        <v>782</v>
      </c>
      <c r="T253" s="1"/>
      <c r="U253" s="1"/>
      <c r="V253" s="1"/>
      <c r="W253" s="1"/>
      <c r="X253" s="1"/>
      <c r="Y253" s="1"/>
      <c r="Z253" s="1"/>
      <c r="AA253" s="1"/>
    </row>
    <row r="254" spans="1:27" ht="12.75" customHeight="1">
      <c r="A254" s="186">
        <v>125</v>
      </c>
      <c r="B254" s="187">
        <v>43522</v>
      </c>
      <c r="C254" s="187"/>
      <c r="D254" s="188" t="s">
        <v>174</v>
      </c>
      <c r="E254" s="189" t="s">
        <v>591</v>
      </c>
      <c r="F254" s="189">
        <v>337.25</v>
      </c>
      <c r="G254" s="189"/>
      <c r="H254" s="189">
        <v>398.5</v>
      </c>
      <c r="I254" s="191">
        <v>411</v>
      </c>
      <c r="J254" s="161" t="s">
        <v>783</v>
      </c>
      <c r="K254" s="162">
        <f t="shared" si="88"/>
        <v>61.25</v>
      </c>
      <c r="L254" s="163">
        <f t="shared" si="89"/>
        <v>0.1816160118606375</v>
      </c>
      <c r="M254" s="158" t="s">
        <v>594</v>
      </c>
      <c r="N254" s="164">
        <v>43760</v>
      </c>
      <c r="O254" s="1"/>
      <c r="P254" s="1"/>
      <c r="Q254" s="245"/>
      <c r="R254" s="1"/>
      <c r="S254" s="6" t="s">
        <v>782</v>
      </c>
      <c r="T254" s="1"/>
      <c r="U254" s="1"/>
      <c r="V254" s="1"/>
      <c r="W254" s="1"/>
      <c r="X254" s="1"/>
      <c r="Y254" s="1"/>
      <c r="Z254" s="1"/>
      <c r="AA254" s="1"/>
    </row>
    <row r="255" spans="1:27" ht="12.75" customHeight="1">
      <c r="A255" s="199">
        <v>126</v>
      </c>
      <c r="B255" s="200">
        <v>43559</v>
      </c>
      <c r="C255" s="200"/>
      <c r="D255" s="201" t="s">
        <v>784</v>
      </c>
      <c r="E255" s="202" t="s">
        <v>591</v>
      </c>
      <c r="F255" s="202">
        <v>130</v>
      </c>
      <c r="G255" s="202"/>
      <c r="H255" s="202">
        <v>65</v>
      </c>
      <c r="I255" s="203">
        <v>158</v>
      </c>
      <c r="J255" s="171" t="s">
        <v>785</v>
      </c>
      <c r="K255" s="172">
        <f t="shared" si="88"/>
        <v>-65</v>
      </c>
      <c r="L255" s="173">
        <f t="shared" si="89"/>
        <v>-0.5</v>
      </c>
      <c r="M255" s="169" t="s">
        <v>604</v>
      </c>
      <c r="N255" s="166">
        <v>43726</v>
      </c>
      <c r="O255" s="1"/>
      <c r="P255" s="1"/>
      <c r="Q255" s="245"/>
      <c r="R255" s="1"/>
      <c r="S255" s="6" t="s">
        <v>786</v>
      </c>
      <c r="T255" s="1"/>
      <c r="U255" s="1"/>
      <c r="V255" s="1"/>
      <c r="W255" s="1"/>
      <c r="X255" s="1"/>
      <c r="Y255" s="1"/>
      <c r="Z255" s="1"/>
      <c r="AA255" s="1"/>
    </row>
    <row r="256" spans="1:27" ht="12.75" customHeight="1">
      <c r="A256" s="186">
        <v>127</v>
      </c>
      <c r="B256" s="187">
        <v>43017</v>
      </c>
      <c r="C256" s="187"/>
      <c r="D256" s="188" t="s">
        <v>210</v>
      </c>
      <c r="E256" s="189" t="s">
        <v>591</v>
      </c>
      <c r="F256" s="189">
        <v>141.5</v>
      </c>
      <c r="G256" s="189"/>
      <c r="H256" s="189">
        <v>183.5</v>
      </c>
      <c r="I256" s="191">
        <v>210</v>
      </c>
      <c r="J256" s="161" t="s">
        <v>780</v>
      </c>
      <c r="K256" s="162">
        <f t="shared" si="88"/>
        <v>42</v>
      </c>
      <c r="L256" s="163">
        <f t="shared" si="89"/>
        <v>0.29681978798586572</v>
      </c>
      <c r="M256" s="158" t="s">
        <v>594</v>
      </c>
      <c r="N256" s="164">
        <v>43042</v>
      </c>
      <c r="O256" s="1"/>
      <c r="P256" s="1"/>
      <c r="Q256" s="245"/>
      <c r="R256" s="1"/>
      <c r="S256" s="6" t="s">
        <v>786</v>
      </c>
      <c r="T256" s="1"/>
      <c r="U256" s="1"/>
      <c r="V256" s="1"/>
      <c r="W256" s="1"/>
      <c r="X256" s="1"/>
      <c r="Y256" s="1"/>
      <c r="Z256" s="1"/>
      <c r="AA256" s="1"/>
    </row>
    <row r="257" spans="1:27" ht="12.75" customHeight="1">
      <c r="A257" s="199">
        <v>128</v>
      </c>
      <c r="B257" s="200">
        <v>43074</v>
      </c>
      <c r="C257" s="200"/>
      <c r="D257" s="201" t="s">
        <v>787</v>
      </c>
      <c r="E257" s="202" t="s">
        <v>591</v>
      </c>
      <c r="F257" s="197">
        <v>172</v>
      </c>
      <c r="G257" s="202"/>
      <c r="H257" s="202">
        <v>155.25</v>
      </c>
      <c r="I257" s="203">
        <v>230</v>
      </c>
      <c r="J257" s="171" t="s">
        <v>788</v>
      </c>
      <c r="K257" s="172">
        <f t="shared" si="88"/>
        <v>-16.75</v>
      </c>
      <c r="L257" s="173">
        <f t="shared" si="89"/>
        <v>-9.7383720930232565E-2</v>
      </c>
      <c r="M257" s="169" t="s">
        <v>604</v>
      </c>
      <c r="N257" s="166">
        <v>43787</v>
      </c>
      <c r="O257" s="1"/>
      <c r="P257" s="1"/>
      <c r="Q257" s="245"/>
      <c r="R257" s="1"/>
      <c r="S257" s="6" t="s">
        <v>786</v>
      </c>
      <c r="T257" s="1"/>
      <c r="U257" s="1"/>
      <c r="V257" s="1"/>
      <c r="W257" s="1"/>
      <c r="X257" s="1"/>
      <c r="Y257" s="1"/>
      <c r="Z257" s="1"/>
      <c r="AA257" s="1"/>
    </row>
    <row r="258" spans="1:27" ht="12.75" customHeight="1">
      <c r="A258" s="186">
        <v>129</v>
      </c>
      <c r="B258" s="187">
        <v>43398</v>
      </c>
      <c r="C258" s="187"/>
      <c r="D258" s="188" t="s">
        <v>120</v>
      </c>
      <c r="E258" s="189" t="s">
        <v>591</v>
      </c>
      <c r="F258" s="189">
        <v>698.5</v>
      </c>
      <c r="G258" s="189"/>
      <c r="H258" s="189">
        <v>890</v>
      </c>
      <c r="I258" s="191">
        <v>890</v>
      </c>
      <c r="J258" s="161" t="s">
        <v>789</v>
      </c>
      <c r="K258" s="162">
        <f t="shared" si="88"/>
        <v>191.5</v>
      </c>
      <c r="L258" s="163">
        <f t="shared" si="89"/>
        <v>0.27415891195418757</v>
      </c>
      <c r="M258" s="158" t="s">
        <v>594</v>
      </c>
      <c r="N258" s="164">
        <v>44328</v>
      </c>
      <c r="O258" s="1"/>
      <c r="P258" s="1"/>
      <c r="Q258" s="245"/>
      <c r="R258" s="1"/>
      <c r="S258" s="6" t="s">
        <v>782</v>
      </c>
      <c r="T258" s="1"/>
      <c r="U258" s="1"/>
      <c r="V258" s="1"/>
      <c r="W258" s="1"/>
      <c r="X258" s="1"/>
      <c r="Y258" s="1"/>
      <c r="Z258" s="1"/>
      <c r="AA258" s="1"/>
    </row>
    <row r="259" spans="1:27" ht="12.75" customHeight="1">
      <c r="A259" s="186">
        <v>130</v>
      </c>
      <c r="B259" s="187">
        <v>42877</v>
      </c>
      <c r="C259" s="187"/>
      <c r="D259" s="188" t="s">
        <v>790</v>
      </c>
      <c r="E259" s="189" t="s">
        <v>591</v>
      </c>
      <c r="F259" s="189">
        <v>127.6</v>
      </c>
      <c r="G259" s="189"/>
      <c r="H259" s="189">
        <v>138</v>
      </c>
      <c r="I259" s="191">
        <v>190</v>
      </c>
      <c r="J259" s="161" t="s">
        <v>791</v>
      </c>
      <c r="K259" s="162">
        <f t="shared" si="88"/>
        <v>10.400000000000006</v>
      </c>
      <c r="L259" s="163">
        <f t="shared" si="89"/>
        <v>8.1504702194357417E-2</v>
      </c>
      <c r="M259" s="158" t="s">
        <v>594</v>
      </c>
      <c r="N259" s="164">
        <v>43774</v>
      </c>
      <c r="O259" s="1"/>
      <c r="P259" s="1"/>
      <c r="Q259" s="245"/>
      <c r="R259" s="1"/>
      <c r="S259" s="6" t="s">
        <v>786</v>
      </c>
      <c r="T259" s="1"/>
      <c r="U259" s="1"/>
      <c r="V259" s="1"/>
      <c r="W259" s="1"/>
      <c r="X259" s="1"/>
      <c r="Y259" s="1"/>
      <c r="Z259" s="1"/>
      <c r="AA259" s="1"/>
    </row>
    <row r="260" spans="1:27" ht="12.75" customHeight="1">
      <c r="A260" s="186">
        <v>131</v>
      </c>
      <c r="B260" s="187">
        <v>43158</v>
      </c>
      <c r="C260" s="187"/>
      <c r="D260" s="188" t="s">
        <v>792</v>
      </c>
      <c r="E260" s="189" t="s">
        <v>591</v>
      </c>
      <c r="F260" s="189">
        <v>317</v>
      </c>
      <c r="G260" s="189"/>
      <c r="H260" s="189">
        <v>382.5</v>
      </c>
      <c r="I260" s="191">
        <v>398</v>
      </c>
      <c r="J260" s="161" t="s">
        <v>793</v>
      </c>
      <c r="K260" s="162">
        <f t="shared" si="88"/>
        <v>65.5</v>
      </c>
      <c r="L260" s="163">
        <f t="shared" si="89"/>
        <v>0.20662460567823343</v>
      </c>
      <c r="M260" s="158" t="s">
        <v>594</v>
      </c>
      <c r="N260" s="164">
        <v>44238</v>
      </c>
      <c r="O260" s="1"/>
      <c r="P260" s="1"/>
      <c r="Q260" s="245"/>
      <c r="R260" s="1"/>
      <c r="S260" s="6" t="s">
        <v>786</v>
      </c>
      <c r="T260" s="1"/>
      <c r="U260" s="1"/>
      <c r="V260" s="1"/>
      <c r="W260" s="1"/>
      <c r="X260" s="1"/>
      <c r="Y260" s="1"/>
      <c r="Z260" s="1"/>
      <c r="AA260" s="1"/>
    </row>
    <row r="261" spans="1:27" ht="12.75" customHeight="1">
      <c r="A261" s="199">
        <v>132</v>
      </c>
      <c r="B261" s="200">
        <v>43164</v>
      </c>
      <c r="C261" s="200"/>
      <c r="D261" s="201" t="s">
        <v>166</v>
      </c>
      <c r="E261" s="202" t="s">
        <v>591</v>
      </c>
      <c r="F261" s="197">
        <f>510-14.4</f>
        <v>495.6</v>
      </c>
      <c r="G261" s="202"/>
      <c r="H261" s="202">
        <v>350</v>
      </c>
      <c r="I261" s="203">
        <v>672</v>
      </c>
      <c r="J261" s="171" t="s">
        <v>794</v>
      </c>
      <c r="K261" s="172">
        <f t="shared" si="88"/>
        <v>-145.60000000000002</v>
      </c>
      <c r="L261" s="173">
        <f t="shared" si="89"/>
        <v>-0.29378531073446329</v>
      </c>
      <c r="M261" s="169" t="s">
        <v>604</v>
      </c>
      <c r="N261" s="166">
        <v>43887</v>
      </c>
      <c r="O261" s="1"/>
      <c r="P261" s="1"/>
      <c r="Q261" s="245"/>
      <c r="R261" s="1"/>
      <c r="S261" s="6" t="s">
        <v>782</v>
      </c>
      <c r="T261" s="1"/>
      <c r="U261" s="1"/>
      <c r="V261" s="1"/>
      <c r="W261" s="1"/>
      <c r="X261" s="1"/>
      <c r="Y261" s="1"/>
      <c r="Z261" s="1"/>
      <c r="AA261" s="1"/>
    </row>
    <row r="262" spans="1:27" ht="12.75" customHeight="1">
      <c r="A262" s="199">
        <v>133</v>
      </c>
      <c r="B262" s="200">
        <v>43237</v>
      </c>
      <c r="C262" s="200"/>
      <c r="D262" s="201" t="s">
        <v>795</v>
      </c>
      <c r="E262" s="202" t="s">
        <v>591</v>
      </c>
      <c r="F262" s="197">
        <v>230.3</v>
      </c>
      <c r="G262" s="202"/>
      <c r="H262" s="202">
        <v>102.5</v>
      </c>
      <c r="I262" s="203">
        <v>348</v>
      </c>
      <c r="J262" s="171" t="s">
        <v>796</v>
      </c>
      <c r="K262" s="172">
        <f t="shared" si="88"/>
        <v>-127.80000000000001</v>
      </c>
      <c r="L262" s="173">
        <f t="shared" si="89"/>
        <v>-0.55492835432045162</v>
      </c>
      <c r="M262" s="169" t="s">
        <v>604</v>
      </c>
      <c r="N262" s="166">
        <v>43896</v>
      </c>
      <c r="O262" s="1"/>
      <c r="P262" s="1"/>
      <c r="Q262" s="245"/>
      <c r="R262" s="1"/>
      <c r="S262" s="6" t="s">
        <v>782</v>
      </c>
      <c r="T262" s="1"/>
      <c r="U262" s="1"/>
      <c r="V262" s="1"/>
      <c r="W262" s="1"/>
      <c r="X262" s="1"/>
      <c r="Y262" s="1"/>
      <c r="Z262" s="1"/>
      <c r="AA262" s="1"/>
    </row>
    <row r="263" spans="1:27" ht="12.75" customHeight="1">
      <c r="A263" s="186">
        <v>134</v>
      </c>
      <c r="B263" s="187">
        <v>43258</v>
      </c>
      <c r="C263" s="187"/>
      <c r="D263" s="188" t="s">
        <v>444</v>
      </c>
      <c r="E263" s="189" t="s">
        <v>591</v>
      </c>
      <c r="F263" s="189">
        <f>342.5-5.1</f>
        <v>337.4</v>
      </c>
      <c r="G263" s="189"/>
      <c r="H263" s="189">
        <v>412.5</v>
      </c>
      <c r="I263" s="191">
        <v>439</v>
      </c>
      <c r="J263" s="161" t="s">
        <v>797</v>
      </c>
      <c r="K263" s="162">
        <f t="shared" si="88"/>
        <v>75.100000000000023</v>
      </c>
      <c r="L263" s="163">
        <f t="shared" si="89"/>
        <v>0.22258446947243635</v>
      </c>
      <c r="M263" s="158" t="s">
        <v>594</v>
      </c>
      <c r="N263" s="164">
        <v>44230</v>
      </c>
      <c r="O263" s="1"/>
      <c r="P263" s="1"/>
      <c r="Q263" s="245"/>
      <c r="R263" s="1"/>
      <c r="S263" s="6" t="s">
        <v>786</v>
      </c>
      <c r="T263" s="1"/>
      <c r="U263" s="1"/>
      <c r="V263" s="1"/>
      <c r="W263" s="1"/>
      <c r="X263" s="1"/>
      <c r="Y263" s="1"/>
      <c r="Z263" s="1"/>
      <c r="AA263" s="1"/>
    </row>
    <row r="264" spans="1:27" ht="12.75" customHeight="1">
      <c r="A264" s="180">
        <v>135</v>
      </c>
      <c r="B264" s="179">
        <v>43285</v>
      </c>
      <c r="C264" s="179"/>
      <c r="D264" s="180" t="s">
        <v>58</v>
      </c>
      <c r="E264" s="181" t="s">
        <v>591</v>
      </c>
      <c r="F264" s="181">
        <f>127.5-5.53</f>
        <v>121.97</v>
      </c>
      <c r="G264" s="182"/>
      <c r="H264" s="182">
        <v>122.5</v>
      </c>
      <c r="I264" s="182">
        <v>170</v>
      </c>
      <c r="J264" s="183" t="s">
        <v>798</v>
      </c>
      <c r="K264" s="184">
        <f t="shared" si="88"/>
        <v>0.53000000000000114</v>
      </c>
      <c r="L264" s="185">
        <f t="shared" si="89"/>
        <v>4.3453308190538747E-3</v>
      </c>
      <c r="M264" s="181" t="s">
        <v>612</v>
      </c>
      <c r="N264" s="179">
        <v>44431</v>
      </c>
      <c r="O264" s="1"/>
      <c r="P264" s="1"/>
      <c r="Q264" s="245"/>
      <c r="R264" s="1"/>
      <c r="S264" s="6" t="s">
        <v>782</v>
      </c>
      <c r="T264" s="1"/>
      <c r="U264" s="1"/>
      <c r="V264" s="1"/>
      <c r="W264" s="1"/>
      <c r="X264" s="1"/>
      <c r="Y264" s="1"/>
      <c r="Z264" s="1"/>
      <c r="AA264" s="1"/>
    </row>
    <row r="265" spans="1:27" ht="12.75" customHeight="1">
      <c r="A265" s="199">
        <v>136</v>
      </c>
      <c r="B265" s="200">
        <v>43294</v>
      </c>
      <c r="C265" s="200"/>
      <c r="D265" s="201" t="s">
        <v>799</v>
      </c>
      <c r="E265" s="202" t="s">
        <v>591</v>
      </c>
      <c r="F265" s="197">
        <v>46.5</v>
      </c>
      <c r="G265" s="202"/>
      <c r="H265" s="202">
        <v>17</v>
      </c>
      <c r="I265" s="203">
        <v>59</v>
      </c>
      <c r="J265" s="171" t="s">
        <v>800</v>
      </c>
      <c r="K265" s="172">
        <f t="shared" si="88"/>
        <v>-29.5</v>
      </c>
      <c r="L265" s="173">
        <f t="shared" si="89"/>
        <v>-0.63440860215053763</v>
      </c>
      <c r="M265" s="169" t="s">
        <v>604</v>
      </c>
      <c r="N265" s="166">
        <v>43887</v>
      </c>
      <c r="O265" s="1"/>
      <c r="P265" s="1"/>
      <c r="Q265" s="245"/>
      <c r="R265" s="1"/>
      <c r="S265" s="6" t="s">
        <v>782</v>
      </c>
      <c r="T265" s="1"/>
      <c r="U265" s="1"/>
      <c r="V265" s="1"/>
      <c r="W265" s="1"/>
      <c r="X265" s="1"/>
      <c r="Y265" s="1"/>
      <c r="Z265" s="1"/>
      <c r="AA265" s="1"/>
    </row>
    <row r="266" spans="1:27" ht="12.75" customHeight="1">
      <c r="A266" s="186">
        <v>137</v>
      </c>
      <c r="B266" s="187">
        <v>43396</v>
      </c>
      <c r="C266" s="187"/>
      <c r="D266" s="188" t="s">
        <v>427</v>
      </c>
      <c r="E266" s="189" t="s">
        <v>591</v>
      </c>
      <c r="F266" s="189">
        <v>156.5</v>
      </c>
      <c r="G266" s="189"/>
      <c r="H266" s="189">
        <v>207.5</v>
      </c>
      <c r="I266" s="191">
        <v>191</v>
      </c>
      <c r="J266" s="161" t="s">
        <v>679</v>
      </c>
      <c r="K266" s="162">
        <f t="shared" si="88"/>
        <v>51</v>
      </c>
      <c r="L266" s="163">
        <f t="shared" si="89"/>
        <v>0.32587859424920129</v>
      </c>
      <c r="M266" s="158" t="s">
        <v>594</v>
      </c>
      <c r="N266" s="164">
        <v>44369</v>
      </c>
      <c r="O266" s="1"/>
      <c r="P266" s="1"/>
      <c r="Q266" s="245"/>
      <c r="R266" s="1"/>
      <c r="S266" s="6" t="s">
        <v>782</v>
      </c>
      <c r="T266" s="1"/>
      <c r="U266" s="1"/>
      <c r="V266" s="1"/>
      <c r="W266" s="1"/>
      <c r="X266" s="1"/>
      <c r="Y266" s="1"/>
      <c r="Z266" s="1"/>
      <c r="AA266" s="1"/>
    </row>
    <row r="267" spans="1:27" ht="12.75" customHeight="1">
      <c r="A267" s="186">
        <v>138</v>
      </c>
      <c r="B267" s="187">
        <v>43439</v>
      </c>
      <c r="C267" s="187"/>
      <c r="D267" s="188" t="s">
        <v>346</v>
      </c>
      <c r="E267" s="189" t="s">
        <v>591</v>
      </c>
      <c r="F267" s="189">
        <v>259.5</v>
      </c>
      <c r="G267" s="189"/>
      <c r="H267" s="189">
        <v>320</v>
      </c>
      <c r="I267" s="191">
        <v>320</v>
      </c>
      <c r="J267" s="161" t="s">
        <v>679</v>
      </c>
      <c r="K267" s="162">
        <f t="shared" si="88"/>
        <v>60.5</v>
      </c>
      <c r="L267" s="163">
        <f t="shared" si="89"/>
        <v>0.23314065510597304</v>
      </c>
      <c r="M267" s="158" t="s">
        <v>594</v>
      </c>
      <c r="N267" s="164">
        <v>44323</v>
      </c>
      <c r="O267" s="1"/>
      <c r="P267" s="1"/>
      <c r="Q267" s="245"/>
      <c r="R267" s="1"/>
      <c r="S267" s="6" t="s">
        <v>782</v>
      </c>
      <c r="T267" s="1"/>
      <c r="U267" s="1"/>
      <c r="V267" s="1"/>
      <c r="W267" s="1"/>
      <c r="X267" s="1"/>
      <c r="Y267" s="1"/>
      <c r="Z267" s="1"/>
      <c r="AA267" s="1"/>
    </row>
    <row r="268" spans="1:27" ht="12.75" customHeight="1">
      <c r="A268" s="199">
        <v>139</v>
      </c>
      <c r="B268" s="200">
        <v>43439</v>
      </c>
      <c r="C268" s="200"/>
      <c r="D268" s="201" t="s">
        <v>801</v>
      </c>
      <c r="E268" s="202" t="s">
        <v>591</v>
      </c>
      <c r="F268" s="202">
        <v>715</v>
      </c>
      <c r="G268" s="202"/>
      <c r="H268" s="202">
        <v>445</v>
      </c>
      <c r="I268" s="203">
        <v>840</v>
      </c>
      <c r="J268" s="171" t="s">
        <v>802</v>
      </c>
      <c r="K268" s="172">
        <f t="shared" si="88"/>
        <v>-270</v>
      </c>
      <c r="L268" s="173">
        <f t="shared" si="89"/>
        <v>-0.3776223776223776</v>
      </c>
      <c r="M268" s="169" t="s">
        <v>604</v>
      </c>
      <c r="N268" s="166">
        <v>43800</v>
      </c>
      <c r="O268" s="1"/>
      <c r="P268" s="1"/>
      <c r="Q268" s="245"/>
      <c r="R268" s="1"/>
      <c r="S268" s="6" t="s">
        <v>782</v>
      </c>
      <c r="T268" s="1"/>
      <c r="U268" s="1"/>
      <c r="V268" s="1"/>
      <c r="W268" s="1"/>
      <c r="X268" s="1"/>
      <c r="Y268" s="1"/>
      <c r="Z268" s="1"/>
      <c r="AA268" s="1"/>
    </row>
    <row r="269" spans="1:27" ht="12.75" customHeight="1">
      <c r="A269" s="186">
        <v>140</v>
      </c>
      <c r="B269" s="187">
        <v>43469</v>
      </c>
      <c r="C269" s="187"/>
      <c r="D269" s="188" t="s">
        <v>180</v>
      </c>
      <c r="E269" s="189" t="s">
        <v>591</v>
      </c>
      <c r="F269" s="189">
        <v>875</v>
      </c>
      <c r="G269" s="189"/>
      <c r="H269" s="189">
        <v>1165</v>
      </c>
      <c r="I269" s="191">
        <v>1185</v>
      </c>
      <c r="J269" s="161" t="s">
        <v>803</v>
      </c>
      <c r="K269" s="162">
        <f t="shared" si="88"/>
        <v>290</v>
      </c>
      <c r="L269" s="163">
        <f t="shared" si="89"/>
        <v>0.33142857142857141</v>
      </c>
      <c r="M269" s="158" t="s">
        <v>594</v>
      </c>
      <c r="N269" s="164">
        <v>43847</v>
      </c>
      <c r="O269" s="1"/>
      <c r="P269" s="1"/>
      <c r="Q269" s="245"/>
      <c r="R269" s="1"/>
      <c r="S269" s="6" t="s">
        <v>782</v>
      </c>
      <c r="T269" s="1"/>
      <c r="U269" s="1"/>
      <c r="V269" s="1"/>
      <c r="W269" s="1"/>
      <c r="X269" s="1"/>
      <c r="Y269" s="1"/>
      <c r="Z269" s="1"/>
      <c r="AA269" s="1"/>
    </row>
    <row r="270" spans="1:27" ht="12.75" customHeight="1">
      <c r="A270" s="186">
        <v>141</v>
      </c>
      <c r="B270" s="187">
        <v>43559</v>
      </c>
      <c r="C270" s="187"/>
      <c r="D270" s="188" t="s">
        <v>364</v>
      </c>
      <c r="E270" s="189" t="s">
        <v>591</v>
      </c>
      <c r="F270" s="189">
        <f>387-14.63</f>
        <v>372.37</v>
      </c>
      <c r="G270" s="189"/>
      <c r="H270" s="189">
        <v>490</v>
      </c>
      <c r="I270" s="191">
        <v>490</v>
      </c>
      <c r="J270" s="161" t="s">
        <v>679</v>
      </c>
      <c r="K270" s="162">
        <f t="shared" si="88"/>
        <v>117.63</v>
      </c>
      <c r="L270" s="163">
        <f t="shared" si="89"/>
        <v>0.31589548030185027</v>
      </c>
      <c r="M270" s="158" t="s">
        <v>594</v>
      </c>
      <c r="N270" s="164">
        <v>43850</v>
      </c>
      <c r="O270" s="1"/>
      <c r="P270" s="1"/>
      <c r="Q270" s="245"/>
      <c r="R270" s="1"/>
      <c r="S270" s="6" t="s">
        <v>782</v>
      </c>
      <c r="T270" s="1"/>
      <c r="U270" s="1"/>
      <c r="V270" s="1"/>
      <c r="W270" s="1"/>
      <c r="X270" s="1"/>
      <c r="Y270" s="1"/>
      <c r="Z270" s="1"/>
      <c r="AA270" s="1"/>
    </row>
    <row r="271" spans="1:27" ht="12.75" customHeight="1">
      <c r="A271" s="199">
        <v>142</v>
      </c>
      <c r="B271" s="200">
        <v>43578</v>
      </c>
      <c r="C271" s="200"/>
      <c r="D271" s="201" t="s">
        <v>804</v>
      </c>
      <c r="E271" s="202" t="s">
        <v>603</v>
      </c>
      <c r="F271" s="202">
        <v>220</v>
      </c>
      <c r="G271" s="202"/>
      <c r="H271" s="202">
        <v>127.5</v>
      </c>
      <c r="I271" s="203">
        <v>284</v>
      </c>
      <c r="J271" s="171" t="s">
        <v>805</v>
      </c>
      <c r="K271" s="172">
        <f t="shared" si="88"/>
        <v>-92.5</v>
      </c>
      <c r="L271" s="173">
        <f t="shared" si="89"/>
        <v>-0.42045454545454547</v>
      </c>
      <c r="M271" s="169" t="s">
        <v>604</v>
      </c>
      <c r="N271" s="166">
        <v>43896</v>
      </c>
      <c r="O271" s="1"/>
      <c r="P271" s="1"/>
      <c r="Q271" s="245"/>
      <c r="R271" s="1"/>
      <c r="S271" s="6" t="s">
        <v>782</v>
      </c>
      <c r="T271" s="1"/>
      <c r="U271" s="1"/>
      <c r="V271" s="1"/>
      <c r="W271" s="1"/>
      <c r="X271" s="1"/>
      <c r="Y271" s="1"/>
      <c r="Z271" s="1"/>
      <c r="AA271" s="1"/>
    </row>
    <row r="272" spans="1:27" ht="12.75" customHeight="1">
      <c r="A272" s="186">
        <v>143</v>
      </c>
      <c r="B272" s="187">
        <v>43622</v>
      </c>
      <c r="C272" s="187"/>
      <c r="D272" s="188" t="s">
        <v>489</v>
      </c>
      <c r="E272" s="189" t="s">
        <v>603</v>
      </c>
      <c r="F272" s="189">
        <v>332.8</v>
      </c>
      <c r="G272" s="189"/>
      <c r="H272" s="189">
        <v>405</v>
      </c>
      <c r="I272" s="191">
        <v>419</v>
      </c>
      <c r="J272" s="161" t="s">
        <v>806</v>
      </c>
      <c r="K272" s="162">
        <f t="shared" si="88"/>
        <v>72.199999999999989</v>
      </c>
      <c r="L272" s="163">
        <f t="shared" si="89"/>
        <v>0.21694711538461534</v>
      </c>
      <c r="M272" s="158" t="s">
        <v>594</v>
      </c>
      <c r="N272" s="164">
        <v>43860</v>
      </c>
      <c r="O272" s="1"/>
      <c r="P272" s="1"/>
      <c r="Q272" s="245"/>
      <c r="R272" s="1"/>
      <c r="S272" s="6" t="s">
        <v>786</v>
      </c>
      <c r="T272" s="1"/>
      <c r="U272" s="1"/>
      <c r="V272" s="1"/>
      <c r="W272" s="1"/>
      <c r="X272" s="1"/>
      <c r="Y272" s="1"/>
      <c r="Z272" s="1"/>
      <c r="AA272" s="1"/>
    </row>
    <row r="273" spans="1:27" ht="12.75" customHeight="1">
      <c r="A273" s="180">
        <v>144</v>
      </c>
      <c r="B273" s="179">
        <v>43641</v>
      </c>
      <c r="C273" s="179"/>
      <c r="D273" s="180" t="s">
        <v>172</v>
      </c>
      <c r="E273" s="181" t="s">
        <v>591</v>
      </c>
      <c r="F273" s="181">
        <v>386</v>
      </c>
      <c r="G273" s="182"/>
      <c r="H273" s="182">
        <v>395</v>
      </c>
      <c r="I273" s="182">
        <v>452</v>
      </c>
      <c r="J273" s="183" t="s">
        <v>807</v>
      </c>
      <c r="K273" s="184">
        <f t="shared" si="88"/>
        <v>9</v>
      </c>
      <c r="L273" s="185">
        <f t="shared" si="89"/>
        <v>2.3316062176165803E-2</v>
      </c>
      <c r="M273" s="181" t="s">
        <v>612</v>
      </c>
      <c r="N273" s="179">
        <v>43868</v>
      </c>
      <c r="O273" s="1"/>
      <c r="P273" s="1"/>
      <c r="Q273" s="245"/>
      <c r="R273" s="1"/>
      <c r="S273" s="6" t="s">
        <v>786</v>
      </c>
      <c r="T273" s="1"/>
      <c r="U273" s="1"/>
      <c r="V273" s="1"/>
      <c r="W273" s="1"/>
      <c r="X273" s="1"/>
      <c r="Y273" s="1"/>
      <c r="Z273" s="1"/>
      <c r="AA273" s="1"/>
    </row>
    <row r="274" spans="1:27" ht="12.75" customHeight="1">
      <c r="A274" s="180">
        <v>145</v>
      </c>
      <c r="B274" s="179">
        <v>43707</v>
      </c>
      <c r="C274" s="179"/>
      <c r="D274" s="180" t="s">
        <v>146</v>
      </c>
      <c r="E274" s="181" t="s">
        <v>591</v>
      </c>
      <c r="F274" s="181">
        <v>137.5</v>
      </c>
      <c r="G274" s="182"/>
      <c r="H274" s="182">
        <v>138.5</v>
      </c>
      <c r="I274" s="182">
        <v>190</v>
      </c>
      <c r="J274" s="183" t="s">
        <v>808</v>
      </c>
      <c r="K274" s="184">
        <f t="shared" si="88"/>
        <v>1</v>
      </c>
      <c r="L274" s="185">
        <f t="shared" si="89"/>
        <v>7.2727272727272727E-3</v>
      </c>
      <c r="M274" s="181" t="s">
        <v>612</v>
      </c>
      <c r="N274" s="179">
        <v>44432</v>
      </c>
      <c r="O274" s="1"/>
      <c r="P274" s="1"/>
      <c r="Q274" s="245"/>
      <c r="R274" s="1"/>
      <c r="S274" s="6" t="s">
        <v>782</v>
      </c>
      <c r="T274" s="1"/>
      <c r="U274" s="1"/>
      <c r="V274" s="1"/>
      <c r="W274" s="1"/>
      <c r="X274" s="1"/>
      <c r="Y274" s="1"/>
      <c r="Z274" s="1"/>
      <c r="AA274" s="1"/>
    </row>
    <row r="275" spans="1:27" ht="12.75" customHeight="1">
      <c r="A275" s="186">
        <v>146</v>
      </c>
      <c r="B275" s="187">
        <v>43731</v>
      </c>
      <c r="C275" s="187"/>
      <c r="D275" s="188" t="s">
        <v>437</v>
      </c>
      <c r="E275" s="189" t="s">
        <v>591</v>
      </c>
      <c r="F275" s="189">
        <v>235</v>
      </c>
      <c r="G275" s="189"/>
      <c r="H275" s="189">
        <v>295</v>
      </c>
      <c r="I275" s="191">
        <v>296</v>
      </c>
      <c r="J275" s="161" t="s">
        <v>809</v>
      </c>
      <c r="K275" s="162">
        <f t="shared" si="88"/>
        <v>60</v>
      </c>
      <c r="L275" s="163">
        <f t="shared" si="89"/>
        <v>0.25531914893617019</v>
      </c>
      <c r="M275" s="158" t="s">
        <v>594</v>
      </c>
      <c r="N275" s="164">
        <v>43844</v>
      </c>
      <c r="O275" s="1"/>
      <c r="P275" s="1"/>
      <c r="Q275" s="245"/>
      <c r="R275" s="1"/>
      <c r="S275" s="6" t="s">
        <v>786</v>
      </c>
      <c r="T275" s="1"/>
      <c r="U275" s="1"/>
      <c r="V275" s="1"/>
      <c r="W275" s="1"/>
      <c r="X275" s="1"/>
      <c r="Y275" s="1"/>
      <c r="Z275" s="1"/>
      <c r="AA275" s="1"/>
    </row>
    <row r="276" spans="1:27" ht="12.75" customHeight="1">
      <c r="A276" s="186">
        <v>147</v>
      </c>
      <c r="B276" s="187">
        <v>43752</v>
      </c>
      <c r="C276" s="187"/>
      <c r="D276" s="188" t="s">
        <v>810</v>
      </c>
      <c r="E276" s="189" t="s">
        <v>591</v>
      </c>
      <c r="F276" s="189">
        <v>277.5</v>
      </c>
      <c r="G276" s="189"/>
      <c r="H276" s="189">
        <v>333</v>
      </c>
      <c r="I276" s="191">
        <v>333</v>
      </c>
      <c r="J276" s="161" t="s">
        <v>811</v>
      </c>
      <c r="K276" s="162">
        <f t="shared" si="88"/>
        <v>55.5</v>
      </c>
      <c r="L276" s="163">
        <f t="shared" si="89"/>
        <v>0.2</v>
      </c>
      <c r="M276" s="158" t="s">
        <v>594</v>
      </c>
      <c r="N276" s="164">
        <v>43846</v>
      </c>
      <c r="O276" s="1"/>
      <c r="P276" s="1"/>
      <c r="Q276" s="245"/>
      <c r="R276" s="1"/>
      <c r="S276" s="6" t="s">
        <v>782</v>
      </c>
      <c r="T276" s="1"/>
      <c r="U276" s="1"/>
      <c r="V276" s="1"/>
      <c r="W276" s="1"/>
      <c r="X276" s="1"/>
      <c r="Y276" s="1"/>
      <c r="Z276" s="1"/>
      <c r="AA276" s="1"/>
    </row>
    <row r="277" spans="1:27" ht="12.75" customHeight="1">
      <c r="A277" s="186">
        <v>148</v>
      </c>
      <c r="B277" s="187">
        <v>43752</v>
      </c>
      <c r="C277" s="187"/>
      <c r="D277" s="188" t="s">
        <v>812</v>
      </c>
      <c r="E277" s="189" t="s">
        <v>591</v>
      </c>
      <c r="F277" s="189">
        <v>930</v>
      </c>
      <c r="G277" s="189"/>
      <c r="H277" s="189">
        <v>1165</v>
      </c>
      <c r="I277" s="191">
        <v>1200</v>
      </c>
      <c r="J277" s="161" t="s">
        <v>813</v>
      </c>
      <c r="K277" s="162">
        <f t="shared" si="88"/>
        <v>235</v>
      </c>
      <c r="L277" s="163">
        <f t="shared" si="89"/>
        <v>0.25268817204301075</v>
      </c>
      <c r="M277" s="158" t="s">
        <v>594</v>
      </c>
      <c r="N277" s="164">
        <v>43847</v>
      </c>
      <c r="O277" s="1"/>
      <c r="P277" s="1"/>
      <c r="Q277" s="245"/>
      <c r="R277" s="1"/>
      <c r="S277" s="6" t="s">
        <v>786</v>
      </c>
      <c r="T277" s="1"/>
      <c r="U277" s="1"/>
      <c r="V277" s="1"/>
      <c r="W277" s="1"/>
      <c r="X277" s="1"/>
      <c r="Y277" s="1"/>
      <c r="Z277" s="1"/>
      <c r="AA277" s="1"/>
    </row>
    <row r="278" spans="1:27" ht="12.75" customHeight="1">
      <c r="A278" s="186">
        <v>149</v>
      </c>
      <c r="B278" s="187">
        <v>43753</v>
      </c>
      <c r="C278" s="187"/>
      <c r="D278" s="188" t="s">
        <v>814</v>
      </c>
      <c r="E278" s="189" t="s">
        <v>591</v>
      </c>
      <c r="F278" s="159">
        <v>111</v>
      </c>
      <c r="G278" s="189"/>
      <c r="H278" s="189">
        <v>141</v>
      </c>
      <c r="I278" s="191">
        <v>141</v>
      </c>
      <c r="J278" s="161" t="s">
        <v>815</v>
      </c>
      <c r="K278" s="162">
        <f t="shared" si="88"/>
        <v>30</v>
      </c>
      <c r="L278" s="163">
        <f t="shared" si="89"/>
        <v>0.27027027027027029</v>
      </c>
      <c r="M278" s="158" t="s">
        <v>594</v>
      </c>
      <c r="N278" s="164">
        <v>44328</v>
      </c>
      <c r="O278" s="1"/>
      <c r="P278" s="1"/>
      <c r="Q278" s="245"/>
      <c r="R278" s="1"/>
      <c r="S278" s="6" t="s">
        <v>786</v>
      </c>
      <c r="T278" s="1"/>
      <c r="U278" s="1"/>
      <c r="V278" s="1"/>
      <c r="W278" s="1"/>
      <c r="X278" s="1"/>
      <c r="Y278" s="1"/>
      <c r="Z278" s="1"/>
      <c r="AA278" s="1"/>
    </row>
    <row r="279" spans="1:27" ht="12.75" customHeight="1">
      <c r="A279" s="186">
        <v>150</v>
      </c>
      <c r="B279" s="187">
        <v>43753</v>
      </c>
      <c r="C279" s="187"/>
      <c r="D279" s="188" t="s">
        <v>816</v>
      </c>
      <c r="E279" s="189" t="s">
        <v>591</v>
      </c>
      <c r="F279" s="159">
        <v>296</v>
      </c>
      <c r="G279" s="189"/>
      <c r="H279" s="189">
        <v>370</v>
      </c>
      <c r="I279" s="191">
        <v>370</v>
      </c>
      <c r="J279" s="161" t="s">
        <v>679</v>
      </c>
      <c r="K279" s="162">
        <f t="shared" si="88"/>
        <v>74</v>
      </c>
      <c r="L279" s="163">
        <f t="shared" si="89"/>
        <v>0.25</v>
      </c>
      <c r="M279" s="158" t="s">
        <v>594</v>
      </c>
      <c r="N279" s="164">
        <v>43853</v>
      </c>
      <c r="O279" s="1"/>
      <c r="P279" s="1"/>
      <c r="Q279" s="245"/>
      <c r="R279" s="1"/>
      <c r="S279" s="6" t="s">
        <v>786</v>
      </c>
      <c r="T279" s="1"/>
      <c r="U279" s="1"/>
      <c r="V279" s="1"/>
      <c r="W279" s="1"/>
      <c r="X279" s="1"/>
      <c r="Y279" s="1"/>
      <c r="Z279" s="1"/>
      <c r="AA279" s="1"/>
    </row>
    <row r="280" spans="1:27" ht="12.75" customHeight="1">
      <c r="A280" s="186">
        <v>151</v>
      </c>
      <c r="B280" s="187">
        <v>43754</v>
      </c>
      <c r="C280" s="187"/>
      <c r="D280" s="188" t="s">
        <v>817</v>
      </c>
      <c r="E280" s="189" t="s">
        <v>591</v>
      </c>
      <c r="F280" s="159">
        <v>300</v>
      </c>
      <c r="G280" s="189"/>
      <c r="H280" s="189">
        <v>382.5</v>
      </c>
      <c r="I280" s="191">
        <v>344</v>
      </c>
      <c r="J280" s="161" t="s">
        <v>818</v>
      </c>
      <c r="K280" s="162">
        <f t="shared" si="88"/>
        <v>82.5</v>
      </c>
      <c r="L280" s="163">
        <f t="shared" si="89"/>
        <v>0.27500000000000002</v>
      </c>
      <c r="M280" s="158" t="s">
        <v>594</v>
      </c>
      <c r="N280" s="164">
        <v>44238</v>
      </c>
      <c r="O280" s="1"/>
      <c r="P280" s="1"/>
      <c r="Q280" s="245"/>
      <c r="R280" s="1"/>
      <c r="S280" s="6" t="s">
        <v>786</v>
      </c>
      <c r="T280" s="1"/>
      <c r="U280" s="1"/>
      <c r="V280" s="1"/>
      <c r="W280" s="1"/>
      <c r="X280" s="1"/>
      <c r="Y280" s="1"/>
      <c r="Z280" s="1"/>
      <c r="AA280" s="1"/>
    </row>
    <row r="281" spans="1:27" ht="12.75" customHeight="1">
      <c r="A281" s="186">
        <v>152</v>
      </c>
      <c r="B281" s="187">
        <v>43832</v>
      </c>
      <c r="C281" s="187"/>
      <c r="D281" s="188" t="s">
        <v>819</v>
      </c>
      <c r="E281" s="189" t="s">
        <v>591</v>
      </c>
      <c r="F281" s="159">
        <v>495</v>
      </c>
      <c r="G281" s="189"/>
      <c r="H281" s="189">
        <v>595</v>
      </c>
      <c r="I281" s="191">
        <v>590</v>
      </c>
      <c r="J281" s="161" t="s">
        <v>615</v>
      </c>
      <c r="K281" s="162">
        <f t="shared" si="88"/>
        <v>100</v>
      </c>
      <c r="L281" s="163">
        <f t="shared" si="89"/>
        <v>0.20202020202020202</v>
      </c>
      <c r="M281" s="158" t="s">
        <v>594</v>
      </c>
      <c r="N281" s="164">
        <v>44589</v>
      </c>
      <c r="O281" s="1"/>
      <c r="P281" s="1"/>
      <c r="Q281" s="245"/>
      <c r="R281" s="1"/>
      <c r="S281" s="6" t="s">
        <v>786</v>
      </c>
      <c r="T281" s="1"/>
      <c r="U281" s="1"/>
      <c r="V281" s="1"/>
      <c r="W281" s="1"/>
      <c r="X281" s="1"/>
      <c r="Y281" s="1"/>
      <c r="Z281" s="1"/>
      <c r="AA281" s="1"/>
    </row>
    <row r="282" spans="1:27" ht="12.75" customHeight="1">
      <c r="A282" s="186">
        <v>153</v>
      </c>
      <c r="B282" s="187">
        <v>43966</v>
      </c>
      <c r="C282" s="187"/>
      <c r="D282" s="188" t="s">
        <v>76</v>
      </c>
      <c r="E282" s="189" t="s">
        <v>591</v>
      </c>
      <c r="F282" s="159">
        <v>67.5</v>
      </c>
      <c r="G282" s="189"/>
      <c r="H282" s="189">
        <v>86</v>
      </c>
      <c r="I282" s="191">
        <v>86</v>
      </c>
      <c r="J282" s="161" t="s">
        <v>820</v>
      </c>
      <c r="K282" s="162">
        <f t="shared" si="88"/>
        <v>18.5</v>
      </c>
      <c r="L282" s="163">
        <f t="shared" si="89"/>
        <v>0.27407407407407408</v>
      </c>
      <c r="M282" s="158" t="s">
        <v>594</v>
      </c>
      <c r="N282" s="164">
        <v>44008</v>
      </c>
      <c r="O282" s="1"/>
      <c r="P282" s="1"/>
      <c r="Q282" s="245"/>
      <c r="R282" s="1"/>
      <c r="S282" s="6" t="s">
        <v>786</v>
      </c>
      <c r="T282" s="1"/>
      <c r="U282" s="1"/>
      <c r="V282" s="1"/>
      <c r="W282" s="1"/>
      <c r="X282" s="1"/>
      <c r="Y282" s="1"/>
      <c r="Z282" s="1"/>
      <c r="AA282" s="1"/>
    </row>
    <row r="283" spans="1:27" ht="12.75" customHeight="1">
      <c r="A283" s="186">
        <v>154</v>
      </c>
      <c r="B283" s="187">
        <v>44035</v>
      </c>
      <c r="C283" s="187"/>
      <c r="D283" s="188" t="s">
        <v>488</v>
      </c>
      <c r="E283" s="189" t="s">
        <v>591</v>
      </c>
      <c r="F283" s="159">
        <v>231</v>
      </c>
      <c r="G283" s="189"/>
      <c r="H283" s="189">
        <v>281</v>
      </c>
      <c r="I283" s="191">
        <v>281</v>
      </c>
      <c r="J283" s="161" t="s">
        <v>679</v>
      </c>
      <c r="K283" s="162">
        <f t="shared" si="88"/>
        <v>50</v>
      </c>
      <c r="L283" s="163">
        <f t="shared" si="89"/>
        <v>0.21645021645021645</v>
      </c>
      <c r="M283" s="158" t="s">
        <v>594</v>
      </c>
      <c r="N283" s="164">
        <v>44358</v>
      </c>
      <c r="O283" s="1"/>
      <c r="P283" s="1"/>
      <c r="Q283" s="245"/>
      <c r="R283" s="1"/>
      <c r="S283" s="6" t="s">
        <v>786</v>
      </c>
      <c r="T283" s="1"/>
      <c r="U283" s="1"/>
      <c r="V283" s="1"/>
      <c r="W283" s="1"/>
      <c r="X283" s="1"/>
      <c r="Y283" s="1"/>
      <c r="Z283" s="1"/>
      <c r="AA283" s="1"/>
    </row>
    <row r="284" spans="1:27" ht="12.75" customHeight="1">
      <c r="A284" s="186">
        <v>155</v>
      </c>
      <c r="B284" s="187">
        <v>44092</v>
      </c>
      <c r="C284" s="187"/>
      <c r="D284" s="188" t="s">
        <v>144</v>
      </c>
      <c r="E284" s="189" t="s">
        <v>591</v>
      </c>
      <c r="F284" s="189">
        <v>206</v>
      </c>
      <c r="G284" s="189"/>
      <c r="H284" s="189">
        <v>248</v>
      </c>
      <c r="I284" s="191">
        <v>248</v>
      </c>
      <c r="J284" s="161" t="s">
        <v>679</v>
      </c>
      <c r="K284" s="162">
        <f t="shared" si="88"/>
        <v>42</v>
      </c>
      <c r="L284" s="163">
        <f t="shared" si="89"/>
        <v>0.20388349514563106</v>
      </c>
      <c r="M284" s="158" t="s">
        <v>594</v>
      </c>
      <c r="N284" s="164">
        <v>44214</v>
      </c>
      <c r="O284" s="1"/>
      <c r="P284" s="1"/>
      <c r="Q284" s="245"/>
      <c r="R284" s="1"/>
      <c r="S284" s="6" t="s">
        <v>786</v>
      </c>
      <c r="T284" s="1"/>
      <c r="U284" s="1"/>
      <c r="V284" s="1"/>
      <c r="W284" s="1"/>
      <c r="X284" s="1"/>
      <c r="Y284" s="1"/>
      <c r="Z284" s="1"/>
      <c r="AA284" s="1"/>
    </row>
    <row r="285" spans="1:27" ht="12.75" customHeight="1">
      <c r="A285" s="186">
        <v>156</v>
      </c>
      <c r="B285" s="187">
        <v>44140</v>
      </c>
      <c r="C285" s="187"/>
      <c r="D285" s="188" t="s">
        <v>144</v>
      </c>
      <c r="E285" s="189" t="s">
        <v>591</v>
      </c>
      <c r="F285" s="189">
        <v>182.5</v>
      </c>
      <c r="G285" s="189"/>
      <c r="H285" s="189">
        <v>248</v>
      </c>
      <c r="I285" s="191">
        <v>248</v>
      </c>
      <c r="J285" s="161" t="s">
        <v>679</v>
      </c>
      <c r="K285" s="162">
        <f t="shared" si="88"/>
        <v>65.5</v>
      </c>
      <c r="L285" s="163">
        <f t="shared" si="89"/>
        <v>0.35890410958904112</v>
      </c>
      <c r="M285" s="158" t="s">
        <v>594</v>
      </c>
      <c r="N285" s="164">
        <v>44214</v>
      </c>
      <c r="O285" s="1"/>
      <c r="P285" s="1"/>
      <c r="Q285" s="245"/>
      <c r="R285" s="1"/>
      <c r="S285" s="6" t="s">
        <v>786</v>
      </c>
      <c r="T285" s="1"/>
      <c r="U285" s="1"/>
      <c r="V285" s="1"/>
      <c r="W285" s="1"/>
      <c r="X285" s="1"/>
      <c r="Y285" s="1"/>
      <c r="Z285" s="1"/>
      <c r="AA285" s="1"/>
    </row>
    <row r="286" spans="1:27" ht="12.75" customHeight="1">
      <c r="A286" s="186">
        <v>157</v>
      </c>
      <c r="B286" s="187">
        <v>44140</v>
      </c>
      <c r="C286" s="187"/>
      <c r="D286" s="188" t="s">
        <v>346</v>
      </c>
      <c r="E286" s="189" t="s">
        <v>591</v>
      </c>
      <c r="F286" s="189">
        <v>247.5</v>
      </c>
      <c r="G286" s="189"/>
      <c r="H286" s="189">
        <v>320</v>
      </c>
      <c r="I286" s="191">
        <v>320</v>
      </c>
      <c r="J286" s="161" t="s">
        <v>679</v>
      </c>
      <c r="K286" s="162">
        <f t="shared" si="88"/>
        <v>72.5</v>
      </c>
      <c r="L286" s="163">
        <f t="shared" si="89"/>
        <v>0.29292929292929293</v>
      </c>
      <c r="M286" s="158" t="s">
        <v>594</v>
      </c>
      <c r="N286" s="164">
        <v>44323</v>
      </c>
      <c r="O286" s="1"/>
      <c r="P286" s="1"/>
      <c r="Q286" s="245"/>
      <c r="R286" s="1"/>
      <c r="S286" s="6" t="s">
        <v>786</v>
      </c>
      <c r="T286" s="1"/>
      <c r="U286" s="1"/>
      <c r="V286" s="1"/>
      <c r="W286" s="1"/>
      <c r="X286" s="1"/>
      <c r="Y286" s="1"/>
      <c r="Z286" s="1"/>
      <c r="AA286" s="1"/>
    </row>
    <row r="287" spans="1:27" ht="12.75" customHeight="1">
      <c r="A287" s="186">
        <v>158</v>
      </c>
      <c r="B287" s="187">
        <v>44140</v>
      </c>
      <c r="C287" s="187"/>
      <c r="D287" s="188" t="s">
        <v>203</v>
      </c>
      <c r="E287" s="189" t="s">
        <v>591</v>
      </c>
      <c r="F287" s="159">
        <v>925</v>
      </c>
      <c r="G287" s="189"/>
      <c r="H287" s="189">
        <v>1095</v>
      </c>
      <c r="I287" s="191">
        <v>1093</v>
      </c>
      <c r="J287" s="161" t="s">
        <v>821</v>
      </c>
      <c r="K287" s="162">
        <f t="shared" si="88"/>
        <v>170</v>
      </c>
      <c r="L287" s="163">
        <f t="shared" si="89"/>
        <v>0.18378378378378379</v>
      </c>
      <c r="M287" s="158" t="s">
        <v>594</v>
      </c>
      <c r="N287" s="164">
        <v>44201</v>
      </c>
      <c r="O287" s="1"/>
      <c r="P287" s="1"/>
      <c r="Q287" s="245"/>
      <c r="R287" s="1"/>
      <c r="S287" s="6" t="s">
        <v>786</v>
      </c>
      <c r="T287" s="1"/>
      <c r="U287" s="1"/>
      <c r="V287" s="1"/>
      <c r="W287" s="1"/>
      <c r="X287" s="1"/>
      <c r="Y287" s="1"/>
      <c r="Z287" s="1"/>
      <c r="AA287" s="1"/>
    </row>
    <row r="288" spans="1:27" ht="12.75" customHeight="1">
      <c r="A288" s="186">
        <v>159</v>
      </c>
      <c r="B288" s="187">
        <v>44140</v>
      </c>
      <c r="C288" s="187"/>
      <c r="D288" s="188" t="s">
        <v>364</v>
      </c>
      <c r="E288" s="189" t="s">
        <v>591</v>
      </c>
      <c r="F288" s="159">
        <v>332.5</v>
      </c>
      <c r="G288" s="189"/>
      <c r="H288" s="189">
        <v>393</v>
      </c>
      <c r="I288" s="191">
        <v>406</v>
      </c>
      <c r="J288" s="161" t="s">
        <v>822</v>
      </c>
      <c r="K288" s="162">
        <f t="shared" si="88"/>
        <v>60.5</v>
      </c>
      <c r="L288" s="163">
        <f t="shared" si="89"/>
        <v>0.18195488721804512</v>
      </c>
      <c r="M288" s="158" t="s">
        <v>594</v>
      </c>
      <c r="N288" s="164">
        <v>44256</v>
      </c>
      <c r="O288" s="1"/>
      <c r="P288" s="1"/>
      <c r="Q288" s="245"/>
      <c r="R288" s="1"/>
      <c r="S288" s="6" t="s">
        <v>786</v>
      </c>
      <c r="T288" s="1"/>
      <c r="U288" s="1"/>
      <c r="V288" s="1"/>
      <c r="W288" s="1"/>
      <c r="X288" s="1"/>
      <c r="Y288" s="1"/>
      <c r="Z288" s="1"/>
      <c r="AA288" s="1"/>
    </row>
    <row r="289" spans="1:27" ht="12.75" customHeight="1">
      <c r="A289" s="186">
        <v>160</v>
      </c>
      <c r="B289" s="187">
        <v>44141</v>
      </c>
      <c r="C289" s="187"/>
      <c r="D289" s="188" t="s">
        <v>488</v>
      </c>
      <c r="E289" s="189" t="s">
        <v>591</v>
      </c>
      <c r="F289" s="159">
        <v>231</v>
      </c>
      <c r="G289" s="189"/>
      <c r="H289" s="189">
        <v>281</v>
      </c>
      <c r="I289" s="191">
        <v>281</v>
      </c>
      <c r="J289" s="161" t="s">
        <v>679</v>
      </c>
      <c r="K289" s="162">
        <f t="shared" si="88"/>
        <v>50</v>
      </c>
      <c r="L289" s="163">
        <f t="shared" si="89"/>
        <v>0.21645021645021645</v>
      </c>
      <c r="M289" s="158" t="s">
        <v>594</v>
      </c>
      <c r="N289" s="164">
        <v>44358</v>
      </c>
      <c r="O289" s="1"/>
      <c r="P289" s="1"/>
      <c r="Q289" s="245"/>
      <c r="R289" s="1"/>
      <c r="S289" s="6" t="s">
        <v>786</v>
      </c>
      <c r="T289" s="1"/>
      <c r="U289" s="1"/>
      <c r="V289" s="1"/>
      <c r="W289" s="1"/>
      <c r="X289" s="1"/>
      <c r="Y289" s="1"/>
      <c r="Z289" s="1"/>
      <c r="AA289" s="1"/>
    </row>
    <row r="290" spans="1:27" ht="12.75" customHeight="1">
      <c r="A290" s="186">
        <v>161</v>
      </c>
      <c r="B290" s="187">
        <v>44187</v>
      </c>
      <c r="C290" s="187"/>
      <c r="D290" s="188" t="s">
        <v>823</v>
      </c>
      <c r="E290" s="189" t="s">
        <v>591</v>
      </c>
      <c r="F290" s="159">
        <v>190</v>
      </c>
      <c r="G290" s="189"/>
      <c r="H290" s="189">
        <v>239</v>
      </c>
      <c r="I290" s="191">
        <v>239</v>
      </c>
      <c r="J290" s="161" t="s">
        <v>824</v>
      </c>
      <c r="K290" s="162">
        <f t="shared" si="88"/>
        <v>49</v>
      </c>
      <c r="L290" s="163">
        <f t="shared" si="89"/>
        <v>0.25789473684210529</v>
      </c>
      <c r="M290" s="158" t="s">
        <v>594</v>
      </c>
      <c r="N290" s="164">
        <v>44844</v>
      </c>
      <c r="O290" s="1"/>
      <c r="P290" s="1"/>
      <c r="Q290" s="245"/>
      <c r="R290" s="1"/>
      <c r="S290" s="6" t="s">
        <v>786</v>
      </c>
    </row>
    <row r="291" spans="1:27" ht="12.75" customHeight="1">
      <c r="A291" s="186">
        <v>162</v>
      </c>
      <c r="B291" s="187">
        <v>44258</v>
      </c>
      <c r="C291" s="187"/>
      <c r="D291" s="188" t="s">
        <v>819</v>
      </c>
      <c r="E291" s="189" t="s">
        <v>591</v>
      </c>
      <c r="F291" s="159">
        <v>495</v>
      </c>
      <c r="G291" s="189"/>
      <c r="H291" s="189">
        <v>595</v>
      </c>
      <c r="I291" s="191">
        <v>590</v>
      </c>
      <c r="J291" s="161" t="s">
        <v>615</v>
      </c>
      <c r="K291" s="162">
        <f t="shared" si="88"/>
        <v>100</v>
      </c>
      <c r="L291" s="163">
        <f t="shared" si="89"/>
        <v>0.20202020202020202</v>
      </c>
      <c r="M291" s="158" t="s">
        <v>594</v>
      </c>
      <c r="N291" s="164">
        <v>44589</v>
      </c>
      <c r="O291" s="1"/>
      <c r="P291" s="1"/>
      <c r="Q291" s="245"/>
      <c r="S291" s="6" t="s">
        <v>786</v>
      </c>
    </row>
    <row r="292" spans="1:27" ht="12.75" customHeight="1">
      <c r="A292" s="186">
        <v>163</v>
      </c>
      <c r="B292" s="187">
        <v>44274</v>
      </c>
      <c r="C292" s="187"/>
      <c r="D292" s="188" t="s">
        <v>364</v>
      </c>
      <c r="E292" s="189" t="s">
        <v>591</v>
      </c>
      <c r="F292" s="159">
        <v>355</v>
      </c>
      <c r="G292" s="189"/>
      <c r="H292" s="189">
        <v>422.5</v>
      </c>
      <c r="I292" s="191">
        <v>420</v>
      </c>
      <c r="J292" s="161" t="s">
        <v>825</v>
      </c>
      <c r="K292" s="162">
        <f t="shared" si="88"/>
        <v>67.5</v>
      </c>
      <c r="L292" s="163">
        <f t="shared" si="89"/>
        <v>0.19014084507042253</v>
      </c>
      <c r="M292" s="158" t="s">
        <v>594</v>
      </c>
      <c r="N292" s="164">
        <v>44361</v>
      </c>
      <c r="O292" s="1"/>
      <c r="S292" s="204" t="s">
        <v>786</v>
      </c>
      <c r="T292" s="1"/>
      <c r="U292" s="1"/>
      <c r="V292" s="1"/>
      <c r="W292" s="1"/>
      <c r="X292" s="1"/>
      <c r="Y292" s="1"/>
      <c r="Z292" s="1"/>
      <c r="AA292" s="1"/>
    </row>
    <row r="293" spans="1:27" ht="12.75" customHeight="1">
      <c r="A293" s="186">
        <v>164</v>
      </c>
      <c r="B293" s="187">
        <v>44295</v>
      </c>
      <c r="C293" s="187"/>
      <c r="D293" s="188" t="s">
        <v>326</v>
      </c>
      <c r="E293" s="189" t="s">
        <v>591</v>
      </c>
      <c r="F293" s="159">
        <v>555</v>
      </c>
      <c r="G293" s="189"/>
      <c r="H293" s="189">
        <v>663</v>
      </c>
      <c r="I293" s="191">
        <v>663</v>
      </c>
      <c r="J293" s="161" t="s">
        <v>826</v>
      </c>
      <c r="K293" s="162">
        <f t="shared" si="88"/>
        <v>108</v>
      </c>
      <c r="L293" s="163">
        <f t="shared" si="89"/>
        <v>0.19459459459459461</v>
      </c>
      <c r="M293" s="158" t="s">
        <v>594</v>
      </c>
      <c r="N293" s="164">
        <v>44321</v>
      </c>
      <c r="O293" s="1"/>
      <c r="P293" s="1"/>
      <c r="Q293" s="245"/>
      <c r="R293" s="1"/>
      <c r="S293" s="204" t="s">
        <v>786</v>
      </c>
    </row>
    <row r="294" spans="1:27" ht="12.75" customHeight="1">
      <c r="A294" s="186">
        <v>165</v>
      </c>
      <c r="B294" s="187">
        <v>44308</v>
      </c>
      <c r="C294" s="187"/>
      <c r="D294" s="188" t="s">
        <v>790</v>
      </c>
      <c r="E294" s="189" t="s">
        <v>591</v>
      </c>
      <c r="F294" s="159">
        <v>126.5</v>
      </c>
      <c r="G294" s="189"/>
      <c r="H294" s="189">
        <v>155</v>
      </c>
      <c r="I294" s="191">
        <v>155</v>
      </c>
      <c r="J294" s="161" t="s">
        <v>679</v>
      </c>
      <c r="K294" s="162">
        <f t="shared" si="88"/>
        <v>28.5</v>
      </c>
      <c r="L294" s="163">
        <f t="shared" si="89"/>
        <v>0.22529644268774704</v>
      </c>
      <c r="M294" s="158" t="s">
        <v>594</v>
      </c>
      <c r="N294" s="164">
        <v>44362</v>
      </c>
      <c r="O294" s="1"/>
      <c r="S294" s="204" t="s">
        <v>786</v>
      </c>
    </row>
    <row r="295" spans="1:27" ht="12.75" customHeight="1">
      <c r="A295" s="165">
        <v>166</v>
      </c>
      <c r="B295" s="196">
        <v>44368</v>
      </c>
      <c r="C295" s="196"/>
      <c r="D295" s="167" t="s">
        <v>827</v>
      </c>
      <c r="E295" s="169" t="s">
        <v>591</v>
      </c>
      <c r="F295" s="197">
        <v>287.5</v>
      </c>
      <c r="G295" s="169"/>
      <c r="H295" s="169">
        <v>245</v>
      </c>
      <c r="I295" s="170">
        <v>344</v>
      </c>
      <c r="J295" s="171" t="s">
        <v>828</v>
      </c>
      <c r="K295" s="172">
        <f t="shared" si="88"/>
        <v>-42.5</v>
      </c>
      <c r="L295" s="173">
        <f t="shared" si="89"/>
        <v>-0.14782608695652175</v>
      </c>
      <c r="M295" s="169" t="s">
        <v>604</v>
      </c>
      <c r="N295" s="166">
        <v>44508</v>
      </c>
      <c r="O295" s="1"/>
      <c r="S295" s="204" t="s">
        <v>786</v>
      </c>
    </row>
    <row r="296" spans="1:27" ht="12.75" customHeight="1">
      <c r="A296" s="186">
        <v>167</v>
      </c>
      <c r="B296" s="187">
        <v>44368</v>
      </c>
      <c r="C296" s="187"/>
      <c r="D296" s="188" t="s">
        <v>488</v>
      </c>
      <c r="E296" s="189" t="s">
        <v>591</v>
      </c>
      <c r="F296" s="159">
        <v>241</v>
      </c>
      <c r="G296" s="189"/>
      <c r="H296" s="189">
        <v>298</v>
      </c>
      <c r="I296" s="191">
        <v>320</v>
      </c>
      <c r="J296" s="161" t="s">
        <v>679</v>
      </c>
      <c r="K296" s="162">
        <f t="shared" si="88"/>
        <v>57</v>
      </c>
      <c r="L296" s="163">
        <f t="shared" si="89"/>
        <v>0.23651452282157676</v>
      </c>
      <c r="M296" s="158" t="s">
        <v>594</v>
      </c>
      <c r="N296" s="164">
        <v>44802</v>
      </c>
      <c r="O296" s="37"/>
      <c r="S296" s="204" t="s">
        <v>786</v>
      </c>
    </row>
    <row r="297" spans="1:27" ht="12.75" customHeight="1">
      <c r="A297" s="186">
        <v>168</v>
      </c>
      <c r="B297" s="187">
        <v>44406</v>
      </c>
      <c r="C297" s="187"/>
      <c r="D297" s="188" t="s">
        <v>790</v>
      </c>
      <c r="E297" s="189" t="s">
        <v>591</v>
      </c>
      <c r="F297" s="159">
        <v>162.5</v>
      </c>
      <c r="G297" s="189"/>
      <c r="H297" s="189">
        <v>200</v>
      </c>
      <c r="I297" s="191">
        <v>200</v>
      </c>
      <c r="J297" s="161" t="s">
        <v>679</v>
      </c>
      <c r="K297" s="162">
        <f t="shared" si="88"/>
        <v>37.5</v>
      </c>
      <c r="L297" s="163">
        <f t="shared" si="89"/>
        <v>0.23076923076923078</v>
      </c>
      <c r="M297" s="158" t="s">
        <v>594</v>
      </c>
      <c r="N297" s="164">
        <v>44802</v>
      </c>
      <c r="O297" s="1"/>
      <c r="S297" s="204" t="s">
        <v>786</v>
      </c>
    </row>
    <row r="298" spans="1:27" ht="12.75" customHeight="1">
      <c r="A298" s="186">
        <v>169</v>
      </c>
      <c r="B298" s="187">
        <v>44462</v>
      </c>
      <c r="C298" s="187"/>
      <c r="D298" s="188" t="s">
        <v>445</v>
      </c>
      <c r="E298" s="189" t="s">
        <v>591</v>
      </c>
      <c r="F298" s="159">
        <v>1235</v>
      </c>
      <c r="G298" s="189"/>
      <c r="H298" s="189">
        <v>1505</v>
      </c>
      <c r="I298" s="191">
        <v>1500</v>
      </c>
      <c r="J298" s="161" t="s">
        <v>679</v>
      </c>
      <c r="K298" s="162">
        <f t="shared" si="88"/>
        <v>270</v>
      </c>
      <c r="L298" s="163">
        <f t="shared" si="89"/>
        <v>0.21862348178137653</v>
      </c>
      <c r="M298" s="158" t="s">
        <v>594</v>
      </c>
      <c r="N298" s="164">
        <v>44564</v>
      </c>
      <c r="O298" s="1"/>
      <c r="S298" s="204" t="s">
        <v>786</v>
      </c>
    </row>
    <row r="299" spans="1:27" ht="12.75" customHeight="1">
      <c r="A299" s="205">
        <v>170</v>
      </c>
      <c r="B299" s="206">
        <v>44480</v>
      </c>
      <c r="C299" s="206"/>
      <c r="D299" s="207" t="s">
        <v>829</v>
      </c>
      <c r="E299" s="208" t="s">
        <v>591</v>
      </c>
      <c r="F299" s="55">
        <v>58.75</v>
      </c>
      <c r="G299" s="208"/>
      <c r="H299" s="209"/>
      <c r="I299" s="51"/>
      <c r="J299" s="210" t="s">
        <v>592</v>
      </c>
      <c r="K299" s="205"/>
      <c r="L299" s="206"/>
      <c r="M299" s="206"/>
      <c r="N299" s="207"/>
      <c r="O299" s="37"/>
      <c r="S299" s="204" t="s">
        <v>786</v>
      </c>
    </row>
    <row r="300" spans="1:27" ht="12.75" customHeight="1">
      <c r="A300" s="211">
        <v>171</v>
      </c>
      <c r="B300" s="212">
        <v>44481</v>
      </c>
      <c r="C300" s="212"/>
      <c r="D300" s="213" t="s">
        <v>278</v>
      </c>
      <c r="E300" s="51" t="s">
        <v>591</v>
      </c>
      <c r="F300" s="214" t="s">
        <v>830</v>
      </c>
      <c r="G300" s="51"/>
      <c r="H300" s="51"/>
      <c r="I300" s="51">
        <v>380</v>
      </c>
      <c r="J300" s="215" t="s">
        <v>592</v>
      </c>
      <c r="K300" s="211"/>
      <c r="L300" s="212"/>
      <c r="M300" s="212"/>
      <c r="N300" s="213"/>
      <c r="O300" s="37"/>
      <c r="S300" s="204" t="s">
        <v>786</v>
      </c>
    </row>
    <row r="301" spans="1:27" ht="12.75" customHeight="1">
      <c r="A301" s="186">
        <v>172</v>
      </c>
      <c r="B301" s="187">
        <v>44481</v>
      </c>
      <c r="C301" s="187"/>
      <c r="D301" s="188" t="s">
        <v>831</v>
      </c>
      <c r="E301" s="189" t="s">
        <v>591</v>
      </c>
      <c r="F301" s="159">
        <v>45.5</v>
      </c>
      <c r="G301" s="189"/>
      <c r="H301" s="189">
        <v>56.5</v>
      </c>
      <c r="I301" s="191">
        <v>56</v>
      </c>
      <c r="J301" s="161" t="s">
        <v>679</v>
      </c>
      <c r="K301" s="162">
        <f t="shared" ref="K301:K302" si="90">H301-F301</f>
        <v>11</v>
      </c>
      <c r="L301" s="163">
        <f t="shared" ref="L301:L302" si="91">K301/F301</f>
        <v>0.24175824175824176</v>
      </c>
      <c r="M301" s="158" t="s">
        <v>594</v>
      </c>
      <c r="N301" s="164">
        <v>44881</v>
      </c>
      <c r="O301" s="37"/>
      <c r="S301" s="204"/>
    </row>
    <row r="302" spans="1:27" ht="12.75" customHeight="1">
      <c r="A302" s="186">
        <v>173</v>
      </c>
      <c r="B302" s="187">
        <v>44551</v>
      </c>
      <c r="C302" s="187"/>
      <c r="D302" s="188" t="s">
        <v>131</v>
      </c>
      <c r="E302" s="189" t="s">
        <v>591</v>
      </c>
      <c r="F302" s="159">
        <v>2300</v>
      </c>
      <c r="G302" s="189"/>
      <c r="H302" s="189">
        <f>(2820+2200)/2</f>
        <v>2510</v>
      </c>
      <c r="I302" s="191">
        <v>3000</v>
      </c>
      <c r="J302" s="161" t="s">
        <v>832</v>
      </c>
      <c r="K302" s="162">
        <f t="shared" si="90"/>
        <v>210</v>
      </c>
      <c r="L302" s="163">
        <f t="shared" si="91"/>
        <v>9.1304347826086957E-2</v>
      </c>
      <c r="M302" s="158" t="s">
        <v>594</v>
      </c>
      <c r="N302" s="164">
        <v>44649</v>
      </c>
      <c r="O302" s="1"/>
      <c r="S302" s="204"/>
    </row>
    <row r="303" spans="1:27" ht="12.75" customHeight="1">
      <c r="A303" s="186">
        <v>174</v>
      </c>
      <c r="B303" s="187">
        <v>44606</v>
      </c>
      <c r="C303" s="187"/>
      <c r="D303" s="188" t="s">
        <v>435</v>
      </c>
      <c r="E303" s="189" t="s">
        <v>591</v>
      </c>
      <c r="F303" s="159">
        <v>635</v>
      </c>
      <c r="G303" s="189"/>
      <c r="H303" s="189">
        <v>700</v>
      </c>
      <c r="I303" s="191">
        <v>764</v>
      </c>
      <c r="J303" s="161" t="s">
        <v>866</v>
      </c>
      <c r="K303" s="162">
        <f t="shared" ref="K303" si="92">H303-F303</f>
        <v>65</v>
      </c>
      <c r="L303" s="163">
        <f t="shared" ref="L303" si="93">K303/F303</f>
        <v>0.10236220472440945</v>
      </c>
      <c r="M303" s="158" t="s">
        <v>594</v>
      </c>
      <c r="N303" s="164">
        <v>45159</v>
      </c>
      <c r="O303" s="37"/>
      <c r="S303" s="204"/>
    </row>
    <row r="304" spans="1:27" ht="12.75" customHeight="1">
      <c r="A304" s="186">
        <v>175</v>
      </c>
      <c r="B304" s="187">
        <v>44613</v>
      </c>
      <c r="C304" s="187"/>
      <c r="D304" s="188" t="s">
        <v>445</v>
      </c>
      <c r="E304" s="189" t="s">
        <v>591</v>
      </c>
      <c r="F304" s="159">
        <v>1255</v>
      </c>
      <c r="G304" s="189"/>
      <c r="H304" s="189">
        <v>1515</v>
      </c>
      <c r="I304" s="191">
        <v>1510</v>
      </c>
      <c r="J304" s="161" t="s">
        <v>679</v>
      </c>
      <c r="K304" s="162">
        <f>H304-F304</f>
        <v>260</v>
      </c>
      <c r="L304" s="163">
        <f>K304/F304</f>
        <v>0.20717131474103587</v>
      </c>
      <c r="M304" s="158" t="s">
        <v>594</v>
      </c>
      <c r="N304" s="164">
        <v>44834</v>
      </c>
      <c r="O304" s="37"/>
      <c r="S304" s="204"/>
    </row>
    <row r="305" spans="1:39" ht="12.75" customHeight="1">
      <c r="A305">
        <v>176</v>
      </c>
      <c r="B305" s="212">
        <v>44670</v>
      </c>
      <c r="C305" s="212"/>
      <c r="D305" s="53" t="s">
        <v>551</v>
      </c>
      <c r="E305" s="216" t="s">
        <v>591</v>
      </c>
      <c r="F305" s="51" t="s">
        <v>833</v>
      </c>
      <c r="G305" s="51"/>
      <c r="H305" s="51"/>
      <c r="I305" s="51">
        <v>553</v>
      </c>
      <c r="J305" s="51" t="s">
        <v>592</v>
      </c>
      <c r="K305" s="51"/>
      <c r="L305" s="51"/>
      <c r="M305" s="51"/>
      <c r="N305" s="51"/>
      <c r="O305" s="37"/>
      <c r="S305" s="204"/>
    </row>
    <row r="306" spans="1:39" ht="12.75" customHeight="1">
      <c r="A306" s="186">
        <v>177</v>
      </c>
      <c r="B306" s="187">
        <v>44746</v>
      </c>
      <c r="C306" s="187"/>
      <c r="D306" s="188" t="s">
        <v>834</v>
      </c>
      <c r="E306" s="189" t="s">
        <v>591</v>
      </c>
      <c r="F306" s="159">
        <v>207.5</v>
      </c>
      <c r="G306" s="189"/>
      <c r="H306" s="189">
        <v>254</v>
      </c>
      <c r="I306" s="191">
        <v>254</v>
      </c>
      <c r="J306" s="161" t="s">
        <v>679</v>
      </c>
      <c r="K306" s="162">
        <f t="shared" ref="K306:K308" si="94">H306-F306</f>
        <v>46.5</v>
      </c>
      <c r="L306" s="163">
        <f t="shared" ref="L306:L308" si="95">K306/F306</f>
        <v>0.22409638554216868</v>
      </c>
      <c r="M306" s="158" t="s">
        <v>594</v>
      </c>
      <c r="N306" s="164">
        <v>44792</v>
      </c>
      <c r="O306" s="1"/>
      <c r="S306" s="204"/>
    </row>
    <row r="307" spans="1:39" ht="12.75" customHeight="1">
      <c r="A307" s="186">
        <v>178</v>
      </c>
      <c r="B307" s="187">
        <v>44775</v>
      </c>
      <c r="C307" s="187"/>
      <c r="D307" s="188" t="s">
        <v>490</v>
      </c>
      <c r="E307" s="189" t="s">
        <v>591</v>
      </c>
      <c r="F307" s="159">
        <v>31.25</v>
      </c>
      <c r="G307" s="189"/>
      <c r="H307" s="189">
        <v>38.75</v>
      </c>
      <c r="I307" s="191">
        <v>38</v>
      </c>
      <c r="J307" s="161" t="s">
        <v>679</v>
      </c>
      <c r="K307" s="162">
        <f t="shared" si="94"/>
        <v>7.5</v>
      </c>
      <c r="L307" s="163">
        <f t="shared" si="95"/>
        <v>0.24</v>
      </c>
      <c r="M307" s="158" t="s">
        <v>594</v>
      </c>
      <c r="N307" s="164">
        <v>44844</v>
      </c>
      <c r="O307" s="37"/>
      <c r="S307" s="55"/>
    </row>
    <row r="308" spans="1:39" ht="12.75" customHeight="1">
      <c r="A308" s="186">
        <v>179</v>
      </c>
      <c r="B308" s="187">
        <v>44841</v>
      </c>
      <c r="C308" s="187"/>
      <c r="D308" s="188" t="s">
        <v>835</v>
      </c>
      <c r="E308" s="189" t="s">
        <v>591</v>
      </c>
      <c r="F308" s="159">
        <v>665</v>
      </c>
      <c r="G308" s="189"/>
      <c r="H308" s="189">
        <v>807.5</v>
      </c>
      <c r="I308" s="191">
        <v>840</v>
      </c>
      <c r="J308" s="161" t="s">
        <v>832</v>
      </c>
      <c r="K308" s="162">
        <f t="shared" si="94"/>
        <v>142.5</v>
      </c>
      <c r="L308" s="163">
        <f t="shared" si="95"/>
        <v>0.21428571428571427</v>
      </c>
      <c r="M308" s="158" t="s">
        <v>594</v>
      </c>
      <c r="N308" s="164">
        <v>45097</v>
      </c>
      <c r="O308" s="37"/>
      <c r="S308" s="55"/>
    </row>
    <row r="309" spans="1:39" ht="12.75" customHeight="1">
      <c r="A309" s="186">
        <v>180</v>
      </c>
      <c r="B309" s="187">
        <v>44844</v>
      </c>
      <c r="C309" s="187"/>
      <c r="D309" s="188" t="s">
        <v>437</v>
      </c>
      <c r="E309" s="189" t="s">
        <v>591</v>
      </c>
      <c r="F309" s="159">
        <v>227.5</v>
      </c>
      <c r="G309" s="189"/>
      <c r="H309" s="189">
        <v>270</v>
      </c>
      <c r="I309" s="191">
        <v>291</v>
      </c>
      <c r="J309" s="161" t="s">
        <v>868</v>
      </c>
      <c r="K309" s="162">
        <f t="shared" ref="K309" si="96">H309-F309</f>
        <v>42.5</v>
      </c>
      <c r="L309" s="163">
        <f t="shared" ref="L309" si="97">K309/F309</f>
        <v>0.18681318681318682</v>
      </c>
      <c r="M309" s="158" t="s">
        <v>594</v>
      </c>
      <c r="N309" s="164">
        <v>45160</v>
      </c>
      <c r="O309" s="37"/>
      <c r="R309" s="37"/>
      <c r="S309" s="55"/>
    </row>
    <row r="310" spans="1:39" ht="12.75" customHeight="1">
      <c r="A310" s="186">
        <v>181</v>
      </c>
      <c r="B310" s="187">
        <v>44845</v>
      </c>
      <c r="C310" s="187"/>
      <c r="D310" s="188" t="s">
        <v>435</v>
      </c>
      <c r="E310" s="189" t="s">
        <v>591</v>
      </c>
      <c r="F310" s="159">
        <v>555</v>
      </c>
      <c r="G310" s="189"/>
      <c r="H310" s="189">
        <v>700</v>
      </c>
      <c r="I310" s="191">
        <v>765</v>
      </c>
      <c r="J310" s="161" t="s">
        <v>867</v>
      </c>
      <c r="K310" s="162">
        <f t="shared" ref="K310" si="98">H310-F310</f>
        <v>145</v>
      </c>
      <c r="L310" s="163">
        <f t="shared" ref="L310" si="99">K310/F310</f>
        <v>0.26126126126126126</v>
      </c>
      <c r="M310" s="158" t="s">
        <v>594</v>
      </c>
      <c r="N310" s="164">
        <v>45159</v>
      </c>
      <c r="O310" s="37"/>
      <c r="R310" s="37"/>
      <c r="S310" s="55"/>
    </row>
    <row r="311" spans="1:39" ht="12.75" customHeight="1">
      <c r="A311" s="186">
        <v>182</v>
      </c>
      <c r="B311" s="187">
        <v>44981</v>
      </c>
      <c r="C311" s="187"/>
      <c r="D311" s="188" t="s">
        <v>452</v>
      </c>
      <c r="E311" s="189" t="s">
        <v>591</v>
      </c>
      <c r="F311" s="159">
        <v>1675</v>
      </c>
      <c r="G311" s="189"/>
      <c r="H311" s="189">
        <v>2080</v>
      </c>
      <c r="I311" s="191">
        <v>2080</v>
      </c>
      <c r="J311" s="161" t="s">
        <v>679</v>
      </c>
      <c r="K311" s="162">
        <f>H311-F311</f>
        <v>405</v>
      </c>
      <c r="L311" s="163">
        <f>K311/F311</f>
        <v>0.2417910447761194</v>
      </c>
      <c r="M311" s="158" t="s">
        <v>594</v>
      </c>
      <c r="N311" s="164">
        <v>45119</v>
      </c>
      <c r="O311" s="37"/>
      <c r="S311" s="55" t="s">
        <v>864</v>
      </c>
    </row>
    <row r="312" spans="1:39" ht="12.75" customHeight="1">
      <c r="A312" s="186">
        <v>183</v>
      </c>
      <c r="B312" s="187">
        <v>44986</v>
      </c>
      <c r="C312" s="187"/>
      <c r="D312" s="188" t="s">
        <v>490</v>
      </c>
      <c r="E312" s="189" t="s">
        <v>591</v>
      </c>
      <c r="F312" s="159">
        <v>57.5</v>
      </c>
      <c r="G312" s="189"/>
      <c r="H312" s="189">
        <v>120</v>
      </c>
      <c r="I312" s="191">
        <v>120</v>
      </c>
      <c r="J312" s="161" t="s">
        <v>679</v>
      </c>
      <c r="K312" s="162">
        <f>H312-F312</f>
        <v>62.5</v>
      </c>
      <c r="L312" s="163">
        <f>K312/F312</f>
        <v>1.0869565217391304</v>
      </c>
      <c r="M312" s="158" t="s">
        <v>594</v>
      </c>
      <c r="N312" s="164">
        <v>45049</v>
      </c>
      <c r="O312" s="37"/>
      <c r="S312" s="55" t="s">
        <v>864</v>
      </c>
    </row>
    <row r="313" spans="1:39" ht="12.75" customHeight="1">
      <c r="A313" s="186">
        <v>184</v>
      </c>
      <c r="B313" s="187">
        <v>45008</v>
      </c>
      <c r="C313" s="187"/>
      <c r="D313" s="188" t="s">
        <v>507</v>
      </c>
      <c r="E313" s="189" t="s">
        <v>591</v>
      </c>
      <c r="F313" s="159">
        <v>2765</v>
      </c>
      <c r="G313" s="189"/>
      <c r="H313" s="189">
        <v>3547.5</v>
      </c>
      <c r="I313" s="191">
        <v>3523</v>
      </c>
      <c r="J313" s="161" t="s">
        <v>679</v>
      </c>
      <c r="K313" s="162">
        <f>H313-F313</f>
        <v>782.5</v>
      </c>
      <c r="L313" s="163">
        <f>K313/F313</f>
        <v>0.28300180831826399</v>
      </c>
      <c r="M313" s="158" t="s">
        <v>594</v>
      </c>
      <c r="N313" s="164">
        <v>45177</v>
      </c>
      <c r="O313" s="37"/>
      <c r="S313" s="55" t="s">
        <v>864</v>
      </c>
    </row>
    <row r="314" spans="1:39" ht="12.75" customHeight="1">
      <c r="A314" s="186">
        <v>185</v>
      </c>
      <c r="B314" s="187">
        <v>45027</v>
      </c>
      <c r="C314" s="187"/>
      <c r="D314" s="188" t="s">
        <v>836</v>
      </c>
      <c r="E314" s="189" t="s">
        <v>591</v>
      </c>
      <c r="F314" s="159">
        <v>460</v>
      </c>
      <c r="G314" s="189"/>
      <c r="H314" s="189">
        <v>825</v>
      </c>
      <c r="I314" s="191">
        <v>810</v>
      </c>
      <c r="J314" s="161" t="s">
        <v>679</v>
      </c>
      <c r="K314" s="162">
        <f>H314-F314</f>
        <v>365</v>
      </c>
      <c r="L314" s="163">
        <f>K314/F314</f>
        <v>0.79347826086956519</v>
      </c>
      <c r="M314" s="158" t="s">
        <v>594</v>
      </c>
      <c r="N314" s="164">
        <v>45155</v>
      </c>
      <c r="O314" s="37"/>
      <c r="S314" s="55" t="s">
        <v>864</v>
      </c>
    </row>
    <row r="315" spans="1:39" ht="12.75" customHeight="1">
      <c r="A315" s="211">
        <v>186</v>
      </c>
      <c r="B315" s="212">
        <v>45050</v>
      </c>
      <c r="C315" s="53"/>
      <c r="D315" s="53" t="s">
        <v>42</v>
      </c>
      <c r="E315" s="216" t="s">
        <v>591</v>
      </c>
      <c r="F315" s="51" t="s">
        <v>837</v>
      </c>
      <c r="G315" s="51"/>
      <c r="H315" s="51"/>
      <c r="I315" s="51">
        <v>5040</v>
      </c>
      <c r="J315" s="51" t="s">
        <v>592</v>
      </c>
      <c r="K315" s="51"/>
      <c r="L315" s="51"/>
      <c r="M315" s="51"/>
      <c r="N315" s="51"/>
      <c r="O315" s="37"/>
      <c r="S315" s="55" t="s">
        <v>864</v>
      </c>
    </row>
    <row r="316" spans="1:39" ht="12.75" customHeight="1">
      <c r="A316" s="186">
        <v>187</v>
      </c>
      <c r="B316" s="187">
        <v>45075</v>
      </c>
      <c r="C316" s="187"/>
      <c r="D316" s="188" t="s">
        <v>838</v>
      </c>
      <c r="E316" s="189" t="s">
        <v>591</v>
      </c>
      <c r="F316" s="159">
        <v>585</v>
      </c>
      <c r="G316" s="189"/>
      <c r="H316" s="189">
        <v>732</v>
      </c>
      <c r="I316" s="191">
        <v>732</v>
      </c>
      <c r="J316" s="161" t="s">
        <v>679</v>
      </c>
      <c r="K316" s="162">
        <f>H316-F316</f>
        <v>147</v>
      </c>
      <c r="L316" s="163">
        <f>K316/F316</f>
        <v>0.25128205128205128</v>
      </c>
      <c r="M316" s="158" t="s">
        <v>594</v>
      </c>
      <c r="N316" s="164">
        <v>45152</v>
      </c>
      <c r="O316" s="37"/>
      <c r="R316" s="37"/>
      <c r="S316" s="55" t="s">
        <v>864</v>
      </c>
      <c r="U316" s="37"/>
      <c r="W316" s="37"/>
      <c r="X316" s="55"/>
      <c r="Z316" s="37"/>
      <c r="AB316" s="37"/>
      <c r="AC316" s="55"/>
      <c r="AE316" s="37"/>
      <c r="AG316" s="37"/>
      <c r="AH316" s="55"/>
      <c r="AJ316" s="37"/>
      <c r="AL316" s="37"/>
      <c r="AM316" s="55"/>
    </row>
    <row r="317" spans="1:39" ht="12.75" customHeight="1">
      <c r="A317" s="211">
        <v>188</v>
      </c>
      <c r="B317" s="212">
        <v>45078</v>
      </c>
      <c r="C317" s="53"/>
      <c r="D317" s="53" t="s">
        <v>539</v>
      </c>
      <c r="E317" s="216" t="s">
        <v>591</v>
      </c>
      <c r="F317" s="51" t="s">
        <v>839</v>
      </c>
      <c r="G317" s="51"/>
      <c r="H317" s="51"/>
      <c r="I317" s="51">
        <v>4300</v>
      </c>
      <c r="J317" s="51" t="s">
        <v>592</v>
      </c>
      <c r="K317" s="51"/>
      <c r="L317" s="51"/>
      <c r="M317" s="51"/>
      <c r="N317" s="51"/>
      <c r="O317" s="37"/>
      <c r="R317" s="37"/>
      <c r="S317" s="55" t="s">
        <v>864</v>
      </c>
      <c r="U317" s="37"/>
      <c r="W317" s="37"/>
      <c r="X317" s="55"/>
      <c r="Z317" s="37"/>
      <c r="AB317" s="37"/>
      <c r="AC317" s="55"/>
      <c r="AE317" s="37"/>
      <c r="AG317" s="37"/>
      <c r="AH317" s="55"/>
      <c r="AJ317" s="37"/>
      <c r="AL317" s="37"/>
      <c r="AM317" s="55"/>
    </row>
    <row r="318" spans="1:39" ht="12.75" customHeight="1">
      <c r="A318" s="211">
        <v>189</v>
      </c>
      <c r="B318" s="212">
        <v>45103</v>
      </c>
      <c r="C318" s="53"/>
      <c r="D318" s="53" t="s">
        <v>861</v>
      </c>
      <c r="E318" s="216" t="s">
        <v>591</v>
      </c>
      <c r="F318" s="51" t="s">
        <v>659</v>
      </c>
      <c r="G318" s="51"/>
      <c r="H318" s="51"/>
      <c r="I318" s="51">
        <v>383</v>
      </c>
      <c r="J318" s="51" t="s">
        <v>592</v>
      </c>
      <c r="K318" s="51"/>
      <c r="L318" s="51"/>
      <c r="M318" s="51"/>
      <c r="N318" s="51"/>
      <c r="O318" s="37"/>
      <c r="R318" s="37"/>
      <c r="S318" s="55" t="s">
        <v>864</v>
      </c>
      <c r="U318" s="37"/>
      <c r="W318" s="37"/>
      <c r="X318" s="55"/>
      <c r="Z318" s="37"/>
      <c r="AB318" s="37"/>
      <c r="AC318" s="55"/>
      <c r="AE318" s="37"/>
      <c r="AG318" s="37"/>
      <c r="AH318" s="55"/>
      <c r="AJ318" s="37"/>
      <c r="AL318" s="37"/>
      <c r="AM318" s="55"/>
    </row>
    <row r="319" spans="1:39" ht="12.75" customHeight="1">
      <c r="A319" s="186">
        <v>190</v>
      </c>
      <c r="B319" s="187">
        <v>45120</v>
      </c>
      <c r="C319" s="187"/>
      <c r="D319" s="188" t="s">
        <v>538</v>
      </c>
      <c r="E319" s="189" t="s">
        <v>591</v>
      </c>
      <c r="F319" s="159">
        <v>2312.5</v>
      </c>
      <c r="G319" s="189"/>
      <c r="H319" s="189">
        <v>2935</v>
      </c>
      <c r="I319" s="191">
        <v>2935</v>
      </c>
      <c r="J319" s="161" t="s">
        <v>679</v>
      </c>
      <c r="K319" s="162">
        <f>H319-F319</f>
        <v>622.5</v>
      </c>
      <c r="L319" s="163">
        <f>K319/F319</f>
        <v>0.26918918918918922</v>
      </c>
      <c r="M319" s="158" t="s">
        <v>594</v>
      </c>
      <c r="N319" s="164">
        <v>45177</v>
      </c>
      <c r="O319" s="37"/>
      <c r="R319" s="37"/>
      <c r="S319" s="55" t="s">
        <v>864</v>
      </c>
      <c r="U319" s="37"/>
      <c r="W319" s="37"/>
      <c r="X319" s="55"/>
      <c r="Z319" s="37"/>
      <c r="AB319" s="37"/>
      <c r="AC319" s="55"/>
      <c r="AE319" s="37"/>
      <c r="AG319" s="37"/>
      <c r="AH319" s="55"/>
      <c r="AJ319" s="37"/>
      <c r="AL319" s="37"/>
      <c r="AM319" s="55"/>
    </row>
    <row r="320" spans="1:39" ht="12.75" customHeight="1">
      <c r="A320" s="186">
        <v>191</v>
      </c>
      <c r="B320" s="187">
        <v>45125</v>
      </c>
      <c r="C320" s="187"/>
      <c r="D320" s="188" t="s">
        <v>203</v>
      </c>
      <c r="E320" s="189" t="s">
        <v>591</v>
      </c>
      <c r="F320" s="159">
        <v>3980</v>
      </c>
      <c r="G320" s="189"/>
      <c r="H320" s="189">
        <v>4895</v>
      </c>
      <c r="I320" s="191">
        <v>4895</v>
      </c>
      <c r="J320" s="161" t="s">
        <v>679</v>
      </c>
      <c r="K320" s="162">
        <f>H320-F320</f>
        <v>915</v>
      </c>
      <c r="L320" s="163">
        <f>K320/F320</f>
        <v>0.22989949748743718</v>
      </c>
      <c r="M320" s="158" t="s">
        <v>594</v>
      </c>
      <c r="N320" s="164">
        <v>45155</v>
      </c>
      <c r="O320" s="37"/>
      <c r="S320" s="55" t="s">
        <v>864</v>
      </c>
      <c r="U320" s="37"/>
      <c r="X320" s="55"/>
      <c r="Z320" s="37"/>
      <c r="AC320" s="55"/>
      <c r="AE320" s="37"/>
      <c r="AH320" s="55"/>
      <c r="AJ320" s="37"/>
      <c r="AM320" s="55"/>
    </row>
    <row r="321" spans="1:39" ht="12.75" customHeight="1">
      <c r="A321" s="186">
        <v>192</v>
      </c>
      <c r="B321" s="187">
        <v>45145</v>
      </c>
      <c r="C321" s="187"/>
      <c r="D321" s="188" t="s">
        <v>865</v>
      </c>
      <c r="E321" s="189" t="s">
        <v>591</v>
      </c>
      <c r="F321" s="159">
        <v>565</v>
      </c>
      <c r="G321" s="189"/>
      <c r="H321" s="189">
        <v>725</v>
      </c>
      <c r="I321" s="191">
        <v>725</v>
      </c>
      <c r="J321" s="161" t="s">
        <v>679</v>
      </c>
      <c r="K321" s="162">
        <f>H321-F321</f>
        <v>160</v>
      </c>
      <c r="L321" s="163">
        <f>K321/F321</f>
        <v>0.2831858407079646</v>
      </c>
      <c r="M321" s="158" t="s">
        <v>594</v>
      </c>
      <c r="N321" s="164">
        <v>45169</v>
      </c>
      <c r="O321" s="37"/>
      <c r="S321" s="55" t="s">
        <v>864</v>
      </c>
      <c r="U321" s="37"/>
      <c r="X321" s="55"/>
      <c r="Z321" s="37"/>
      <c r="AC321" s="55"/>
      <c r="AE321" s="37"/>
      <c r="AH321" s="55"/>
      <c r="AJ321" s="37"/>
      <c r="AM321" s="55"/>
    </row>
    <row r="322" spans="1:39" ht="12.75" customHeight="1">
      <c r="A322" s="211">
        <v>193</v>
      </c>
      <c r="B322" s="212">
        <v>45167</v>
      </c>
      <c r="C322" s="53"/>
      <c r="D322" s="53" t="s">
        <v>869</v>
      </c>
      <c r="E322" s="216" t="s">
        <v>591</v>
      </c>
      <c r="F322" s="51" t="s">
        <v>870</v>
      </c>
      <c r="G322" s="51"/>
      <c r="H322" s="51"/>
      <c r="I322" s="51">
        <v>950</v>
      </c>
      <c r="J322" s="51" t="s">
        <v>592</v>
      </c>
      <c r="K322" s="51"/>
      <c r="L322" s="51"/>
      <c r="M322" s="51"/>
      <c r="N322" s="51"/>
      <c r="O322" s="37"/>
      <c r="S322" s="55" t="s">
        <v>864</v>
      </c>
      <c r="U322" s="37"/>
      <c r="X322" s="55"/>
      <c r="Z322" s="37"/>
      <c r="AC322" s="55"/>
      <c r="AE322" s="37"/>
      <c r="AH322" s="55"/>
      <c r="AJ322" s="37"/>
      <c r="AM322" s="55"/>
    </row>
    <row r="323" spans="1:39" ht="12.75" customHeight="1">
      <c r="A323" s="211">
        <v>194</v>
      </c>
      <c r="B323" s="212">
        <v>45184</v>
      </c>
      <c r="C323" s="53"/>
      <c r="D323" s="53" t="s">
        <v>541</v>
      </c>
      <c r="E323" s="216" t="s">
        <v>591</v>
      </c>
      <c r="F323" s="51" t="s">
        <v>876</v>
      </c>
      <c r="G323" s="51"/>
      <c r="H323" s="51"/>
      <c r="I323" s="51">
        <v>480</v>
      </c>
      <c r="J323" s="51" t="s">
        <v>592</v>
      </c>
      <c r="K323" s="51"/>
      <c r="L323" s="51"/>
      <c r="M323" s="51"/>
      <c r="N323" s="51"/>
      <c r="O323" s="37"/>
      <c r="S323" s="55" t="s">
        <v>864</v>
      </c>
      <c r="U323" s="37"/>
      <c r="X323" s="55"/>
      <c r="Z323" s="37"/>
      <c r="AC323" s="55"/>
      <c r="AE323" s="37"/>
      <c r="AH323" s="55"/>
      <c r="AJ323" s="37"/>
      <c r="AM323" s="55"/>
    </row>
    <row r="324" spans="1:39" ht="12.75" customHeight="1">
      <c r="A324" s="211">
        <v>195</v>
      </c>
      <c r="B324" s="212">
        <v>45203</v>
      </c>
      <c r="C324" s="53"/>
      <c r="D324" s="53" t="s">
        <v>176</v>
      </c>
      <c r="E324" s="216" t="s">
        <v>591</v>
      </c>
      <c r="F324" s="51" t="s">
        <v>882</v>
      </c>
      <c r="G324" s="51"/>
      <c r="H324" s="51"/>
      <c r="I324" s="51">
        <v>1198</v>
      </c>
      <c r="J324" s="51" t="s">
        <v>592</v>
      </c>
      <c r="K324" s="51"/>
      <c r="L324" s="51"/>
      <c r="M324" s="51"/>
      <c r="N324" s="51"/>
      <c r="O324" s="37"/>
      <c r="S324" s="55" t="s">
        <v>904</v>
      </c>
      <c r="U324" s="37"/>
      <c r="X324" s="55"/>
      <c r="Z324" s="37"/>
      <c r="AC324" s="55"/>
      <c r="AE324" s="37"/>
      <c r="AH324" s="55"/>
      <c r="AJ324" s="37"/>
      <c r="AM324" s="55"/>
    </row>
    <row r="325" spans="1:39" ht="12.75" customHeight="1">
      <c r="A325" s="211">
        <v>196</v>
      </c>
      <c r="B325" s="212">
        <v>45216</v>
      </c>
      <c r="C325" s="53"/>
      <c r="D325" s="53" t="s">
        <v>107</v>
      </c>
      <c r="E325" s="216" t="s">
        <v>591</v>
      </c>
      <c r="F325" s="51" t="s">
        <v>885</v>
      </c>
      <c r="G325" s="51"/>
      <c r="H325" s="51"/>
      <c r="I325" s="51">
        <v>6870</v>
      </c>
      <c r="J325" s="51" t="s">
        <v>592</v>
      </c>
      <c r="K325" s="51"/>
      <c r="L325" s="51"/>
      <c r="M325" s="51"/>
      <c r="N325" s="51"/>
      <c r="O325" s="37"/>
      <c r="S325" s="55" t="s">
        <v>904</v>
      </c>
      <c r="U325" s="37"/>
      <c r="X325" s="55"/>
      <c r="Z325" s="37"/>
      <c r="AC325" s="55"/>
      <c r="AE325" s="37"/>
      <c r="AH325" s="55"/>
      <c r="AJ325" s="37"/>
      <c r="AM325" s="55"/>
    </row>
    <row r="326" spans="1:39" ht="12.75" customHeight="1">
      <c r="A326" s="211">
        <v>197</v>
      </c>
      <c r="B326" s="212">
        <v>45216</v>
      </c>
      <c r="C326" s="53"/>
      <c r="D326" s="53" t="s">
        <v>886</v>
      </c>
      <c r="E326" s="216" t="s">
        <v>591</v>
      </c>
      <c r="F326" s="51" t="s">
        <v>887</v>
      </c>
      <c r="G326" s="51"/>
      <c r="H326" s="51"/>
      <c r="I326" s="51">
        <v>1415</v>
      </c>
      <c r="J326" s="51" t="s">
        <v>592</v>
      </c>
      <c r="K326" s="51"/>
      <c r="L326" s="51"/>
      <c r="M326" s="51"/>
      <c r="N326" s="51"/>
      <c r="O326" s="37"/>
      <c r="S326" s="55" t="s">
        <v>864</v>
      </c>
      <c r="U326" s="37"/>
      <c r="X326" s="55"/>
      <c r="Z326" s="37"/>
      <c r="AC326" s="55"/>
      <c r="AE326" s="37"/>
      <c r="AH326" s="55"/>
      <c r="AJ326" s="37"/>
      <c r="AM326" s="55"/>
    </row>
    <row r="327" spans="1:39" ht="12.75" customHeight="1">
      <c r="A327" s="372">
        <v>198</v>
      </c>
      <c r="B327" s="373">
        <v>45236</v>
      </c>
      <c r="C327" s="374"/>
      <c r="D327" s="374" t="s">
        <v>934</v>
      </c>
      <c r="E327" s="375" t="s">
        <v>591</v>
      </c>
      <c r="F327" s="376">
        <v>1270</v>
      </c>
      <c r="G327" s="376"/>
      <c r="H327" s="376">
        <v>1613</v>
      </c>
      <c r="I327" s="376">
        <v>1613</v>
      </c>
      <c r="J327" s="377" t="s">
        <v>679</v>
      </c>
      <c r="K327" s="378">
        <f>H327-F327</f>
        <v>343</v>
      </c>
      <c r="L327" s="379">
        <f>K327/F327</f>
        <v>0.27007874015748029</v>
      </c>
      <c r="M327" s="380" t="s">
        <v>594</v>
      </c>
      <c r="N327" s="381">
        <v>45246</v>
      </c>
      <c r="O327" s="37"/>
      <c r="S327" s="55"/>
      <c r="U327" s="37"/>
      <c r="X327" s="55"/>
      <c r="Z327" s="37"/>
      <c r="AC327" s="55"/>
      <c r="AE327" s="37"/>
      <c r="AH327" s="55"/>
      <c r="AJ327" s="37"/>
      <c r="AM327" s="55"/>
    </row>
    <row r="328" spans="1:39" ht="12.75" customHeight="1">
      <c r="A328" s="211">
        <v>199</v>
      </c>
      <c r="B328" s="212">
        <v>45251</v>
      </c>
      <c r="C328" s="53"/>
      <c r="D328" s="53" t="s">
        <v>1098</v>
      </c>
      <c r="E328" s="216" t="s">
        <v>591</v>
      </c>
      <c r="F328" s="51" t="s">
        <v>1099</v>
      </c>
      <c r="G328" s="51"/>
      <c r="H328" s="51"/>
      <c r="I328" s="51">
        <v>1490</v>
      </c>
      <c r="J328" s="51"/>
      <c r="K328" s="51"/>
      <c r="L328" s="51"/>
      <c r="M328" s="51"/>
      <c r="N328" s="51"/>
      <c r="O328" s="37"/>
      <c r="S328" s="55"/>
      <c r="U328" s="37"/>
      <c r="X328" s="55"/>
      <c r="Z328" s="37"/>
      <c r="AC328" s="55"/>
      <c r="AE328" s="37"/>
      <c r="AH328" s="55"/>
      <c r="AJ328" s="37"/>
      <c r="AM328" s="55"/>
    </row>
    <row r="329" spans="1:39" ht="12.75" customHeight="1">
      <c r="A329" s="211"/>
      <c r="B329" s="212"/>
      <c r="C329" s="53"/>
      <c r="D329" s="53"/>
      <c r="E329" s="216"/>
      <c r="F329" s="51"/>
      <c r="G329" s="51"/>
      <c r="H329" s="51"/>
      <c r="I329" s="51"/>
      <c r="J329" s="51"/>
      <c r="K329" s="51"/>
      <c r="L329" s="51"/>
      <c r="M329" s="51"/>
      <c r="N329" s="51"/>
      <c r="O329" s="37"/>
      <c r="S329" s="55"/>
      <c r="U329" s="37"/>
      <c r="X329" s="55"/>
      <c r="Z329" s="37"/>
      <c r="AC329" s="55"/>
      <c r="AE329" s="37"/>
      <c r="AH329" s="55"/>
      <c r="AJ329" s="37"/>
      <c r="AM329" s="55"/>
    </row>
    <row r="330" spans="1:39" ht="12.75" customHeight="1">
      <c r="A330" s="53"/>
      <c r="B330" s="53"/>
      <c r="C330" s="53"/>
      <c r="D330" s="53"/>
      <c r="E330" s="53"/>
      <c r="F330" s="51"/>
      <c r="G330" s="51"/>
      <c r="H330" s="51"/>
      <c r="I330" s="51"/>
      <c r="J330" s="31"/>
      <c r="K330" s="51"/>
      <c r="L330" s="51"/>
      <c r="M330" s="51"/>
      <c r="N330" s="53"/>
      <c r="O330" s="37"/>
      <c r="S330" s="55"/>
      <c r="U330" s="37"/>
      <c r="X330" s="55"/>
      <c r="Z330" s="37"/>
      <c r="AC330" s="55"/>
      <c r="AE330" s="37"/>
      <c r="AH330" s="55"/>
      <c r="AJ330" s="37"/>
      <c r="AM330" s="55"/>
    </row>
    <row r="331" spans="1:39" ht="12.75" customHeight="1">
      <c r="B331" s="217" t="s">
        <v>840</v>
      </c>
      <c r="F331" s="55"/>
      <c r="G331" s="55"/>
      <c r="H331" s="55"/>
      <c r="I331" s="55"/>
      <c r="J331" s="37"/>
      <c r="K331" s="55"/>
      <c r="L331" s="55"/>
      <c r="M331" s="55"/>
      <c r="O331" s="37"/>
      <c r="S331" s="55"/>
      <c r="U331" s="37"/>
      <c r="X331" s="55"/>
      <c r="Z331" s="37"/>
      <c r="AC331" s="55"/>
      <c r="AE331" s="37"/>
      <c r="AH331" s="55"/>
      <c r="AJ331" s="37"/>
      <c r="AM331" s="55"/>
    </row>
    <row r="332" spans="1:39" ht="12.75" customHeight="1">
      <c r="A332" s="218"/>
      <c r="F332" s="55"/>
      <c r="G332" s="55"/>
      <c r="H332" s="55"/>
      <c r="I332" s="55"/>
      <c r="J332" s="37"/>
      <c r="K332" s="55"/>
      <c r="L332" s="55"/>
      <c r="M332" s="55"/>
      <c r="O332" s="37"/>
      <c r="S332" s="55"/>
      <c r="U332" s="37"/>
      <c r="X332" s="55"/>
      <c r="Z332" s="37"/>
      <c r="AC332" s="55"/>
      <c r="AE332" s="37"/>
      <c r="AH332" s="55"/>
      <c r="AJ332" s="37"/>
      <c r="AM332" s="55"/>
    </row>
    <row r="333" spans="1:39" ht="12.75" customHeight="1">
      <c r="A333" s="218"/>
      <c r="F333" s="55"/>
      <c r="G333" s="55"/>
      <c r="H333" s="55"/>
      <c r="I333" s="55"/>
      <c r="J333" s="37"/>
      <c r="K333" s="55"/>
      <c r="L333" s="55"/>
      <c r="M333" s="55"/>
      <c r="O333" s="37"/>
      <c r="S333" s="55"/>
    </row>
    <row r="334" spans="1:39" ht="12.75" customHeight="1">
      <c r="A334" s="51"/>
      <c r="F334" s="55"/>
      <c r="G334" s="55"/>
      <c r="H334" s="55"/>
      <c r="I334" s="55"/>
      <c r="J334" s="37"/>
      <c r="K334" s="55"/>
      <c r="L334" s="55"/>
      <c r="M334" s="55"/>
      <c r="O334" s="37"/>
      <c r="S334" s="55"/>
    </row>
    <row r="335" spans="1:39" ht="12.75" customHeight="1">
      <c r="F335" s="55"/>
      <c r="G335" s="55"/>
      <c r="H335" s="55"/>
      <c r="I335" s="55"/>
      <c r="J335" s="37"/>
      <c r="K335" s="55"/>
      <c r="L335" s="55"/>
      <c r="M335" s="55"/>
      <c r="O335" s="37"/>
      <c r="S335" s="55"/>
    </row>
    <row r="336" spans="1:39" ht="12.75" customHeight="1">
      <c r="F336" s="55"/>
      <c r="G336" s="55"/>
      <c r="H336" s="55"/>
      <c r="I336" s="55"/>
      <c r="J336" s="37"/>
      <c r="K336" s="55"/>
      <c r="L336" s="55"/>
      <c r="M336" s="55"/>
      <c r="O336" s="37"/>
      <c r="S336" s="55"/>
    </row>
    <row r="337" spans="6:19" ht="12.75" customHeight="1">
      <c r="F337" s="55"/>
      <c r="G337" s="55"/>
      <c r="H337" s="55"/>
      <c r="I337" s="55"/>
      <c r="J337" s="37"/>
      <c r="K337" s="55"/>
      <c r="L337" s="55"/>
      <c r="M337" s="55"/>
      <c r="O337" s="37"/>
      <c r="S337" s="55"/>
    </row>
    <row r="338" spans="6:19" ht="12.75" customHeight="1">
      <c r="F338" s="55"/>
      <c r="G338" s="55"/>
      <c r="H338" s="55"/>
      <c r="I338" s="55"/>
      <c r="J338" s="37"/>
      <c r="K338" s="55"/>
      <c r="L338" s="55"/>
      <c r="M338" s="55"/>
      <c r="O338" s="37"/>
      <c r="S338" s="55"/>
    </row>
    <row r="339" spans="6:19" ht="12.75" customHeight="1">
      <c r="F339" s="55"/>
      <c r="G339" s="55"/>
      <c r="H339" s="55"/>
      <c r="I339" s="55"/>
      <c r="J339" s="37"/>
      <c r="K339" s="55"/>
      <c r="L339" s="55"/>
      <c r="M339" s="55"/>
      <c r="O339" s="37"/>
      <c r="S339" s="55"/>
    </row>
    <row r="340" spans="6:19" ht="12.75" customHeight="1">
      <c r="F340" s="55"/>
      <c r="G340" s="55"/>
      <c r="H340" s="55"/>
      <c r="I340" s="55"/>
      <c r="J340" s="37"/>
      <c r="K340" s="55"/>
      <c r="L340" s="55"/>
      <c r="M340" s="55"/>
      <c r="O340" s="37"/>
      <c r="S340" s="55"/>
    </row>
    <row r="341" spans="6:19" ht="12.75" customHeight="1">
      <c r="F341" s="55"/>
      <c r="G341" s="55"/>
      <c r="H341" s="55"/>
      <c r="I341" s="55"/>
      <c r="J341" s="37"/>
      <c r="K341" s="55"/>
      <c r="L341" s="55"/>
      <c r="M341" s="55"/>
      <c r="O341" s="37"/>
      <c r="S341" s="55"/>
    </row>
    <row r="342" spans="6:19" ht="12.75" customHeight="1">
      <c r="F342" s="55"/>
      <c r="G342" s="55"/>
      <c r="H342" s="55"/>
      <c r="I342" s="55"/>
      <c r="J342" s="37"/>
      <c r="K342" s="55"/>
      <c r="L342" s="55"/>
      <c r="M342" s="55"/>
      <c r="O342" s="37"/>
      <c r="S342" s="55"/>
    </row>
    <row r="343" spans="6:19" ht="12.75" customHeight="1">
      <c r="F343" s="55"/>
      <c r="G343" s="55"/>
      <c r="H343" s="55"/>
      <c r="I343" s="55"/>
      <c r="J343" s="37"/>
      <c r="K343" s="55"/>
      <c r="L343" s="55"/>
      <c r="M343" s="55"/>
      <c r="O343" s="37"/>
      <c r="S343" s="55"/>
    </row>
    <row r="344" spans="6:19" ht="12.75" customHeight="1">
      <c r="F344" s="55"/>
      <c r="G344" s="55"/>
      <c r="H344" s="55"/>
      <c r="I344" s="55"/>
      <c r="J344" s="37"/>
      <c r="K344" s="55"/>
      <c r="L344" s="55"/>
      <c r="M344" s="55"/>
      <c r="O344" s="37"/>
      <c r="S344" s="55"/>
    </row>
    <row r="345" spans="6:19" ht="12.75" customHeight="1">
      <c r="F345" s="55"/>
      <c r="G345" s="55"/>
      <c r="H345" s="55"/>
      <c r="I345" s="55"/>
      <c r="J345" s="37"/>
      <c r="K345" s="55"/>
      <c r="L345" s="55"/>
      <c r="M345" s="55"/>
      <c r="O345" s="37"/>
      <c r="S345" s="55"/>
    </row>
    <row r="346" spans="6:19" ht="12.75" customHeight="1">
      <c r="F346" s="55"/>
      <c r="G346" s="55"/>
      <c r="H346" s="55"/>
      <c r="I346" s="55"/>
      <c r="J346" s="37"/>
      <c r="K346" s="55"/>
      <c r="L346" s="55"/>
      <c r="M346" s="55"/>
      <c r="O346" s="37"/>
      <c r="S346" s="55"/>
    </row>
    <row r="347" spans="6:19" ht="12.75" customHeight="1">
      <c r="F347" s="55"/>
      <c r="G347" s="55"/>
      <c r="H347" s="55"/>
      <c r="I347" s="55"/>
      <c r="J347" s="37"/>
      <c r="K347" s="55"/>
      <c r="L347" s="55"/>
      <c r="M347" s="55"/>
      <c r="O347" s="37"/>
      <c r="S347" s="55"/>
    </row>
    <row r="348" spans="6:19" ht="12.75" customHeight="1">
      <c r="F348" s="55"/>
      <c r="G348" s="55"/>
      <c r="H348" s="55"/>
      <c r="I348" s="55"/>
      <c r="J348" s="37"/>
      <c r="K348" s="55"/>
      <c r="L348" s="55"/>
      <c r="M348" s="55"/>
      <c r="O348" s="37"/>
      <c r="S348" s="55"/>
    </row>
    <row r="349" spans="6:19" ht="12.75" customHeight="1">
      <c r="F349" s="55"/>
      <c r="G349" s="55"/>
      <c r="H349" s="55"/>
      <c r="I349" s="55"/>
      <c r="J349" s="37"/>
      <c r="K349" s="55"/>
      <c r="L349" s="55"/>
      <c r="M349" s="55"/>
      <c r="O349" s="37"/>
      <c r="S349" s="55"/>
    </row>
    <row r="350" spans="6:19" ht="12.75" customHeight="1">
      <c r="F350" s="55"/>
      <c r="G350" s="55"/>
      <c r="H350" s="55"/>
      <c r="I350" s="55"/>
      <c r="J350" s="37"/>
      <c r="K350" s="55"/>
      <c r="L350" s="55"/>
      <c r="M350" s="55"/>
      <c r="O350" s="37"/>
      <c r="S350" s="55"/>
    </row>
    <row r="351" spans="6:19" ht="12.75" customHeight="1">
      <c r="F351" s="55"/>
      <c r="G351" s="55"/>
      <c r="H351" s="55"/>
      <c r="I351" s="55"/>
      <c r="J351" s="37"/>
      <c r="K351" s="55"/>
      <c r="L351" s="55"/>
      <c r="M351" s="55"/>
      <c r="O351" s="37"/>
      <c r="S351" s="55"/>
    </row>
    <row r="352" spans="6:19" ht="12.75" customHeight="1">
      <c r="F352" s="55"/>
      <c r="G352" s="55"/>
      <c r="H352" s="55"/>
      <c r="I352" s="55"/>
      <c r="J352" s="37"/>
      <c r="K352" s="55"/>
      <c r="L352" s="55"/>
      <c r="M352" s="55"/>
      <c r="O352" s="37"/>
      <c r="S352" s="55"/>
    </row>
    <row r="353" spans="6:19" ht="12.75" customHeight="1">
      <c r="F353" s="55"/>
      <c r="G353" s="55"/>
      <c r="H353" s="55"/>
      <c r="I353" s="55"/>
      <c r="J353" s="37"/>
      <c r="K353" s="55"/>
      <c r="L353" s="55"/>
      <c r="M353" s="55"/>
      <c r="O353" s="37"/>
      <c r="S353" s="55"/>
    </row>
    <row r="354" spans="6:19" ht="12.75" customHeight="1">
      <c r="F354" s="55"/>
      <c r="G354" s="55"/>
      <c r="H354" s="55"/>
      <c r="I354" s="55"/>
      <c r="J354" s="37"/>
      <c r="K354" s="55"/>
      <c r="L354" s="55"/>
      <c r="M354" s="55"/>
      <c r="O354" s="37"/>
      <c r="S354" s="55"/>
    </row>
    <row r="355" spans="6:19" ht="12.75" customHeight="1">
      <c r="F355" s="55"/>
      <c r="G355" s="55"/>
      <c r="H355" s="55"/>
      <c r="I355" s="55"/>
      <c r="J355" s="37"/>
      <c r="K355" s="55"/>
      <c r="L355" s="55"/>
      <c r="M355" s="55"/>
      <c r="O355" s="37"/>
      <c r="S355" s="55"/>
    </row>
    <row r="356" spans="6:19" ht="12.75" customHeight="1">
      <c r="F356" s="55"/>
      <c r="G356" s="55"/>
      <c r="H356" s="55"/>
      <c r="I356" s="55"/>
      <c r="J356" s="37"/>
      <c r="K356" s="55"/>
      <c r="L356" s="55"/>
      <c r="M356" s="55"/>
      <c r="O356" s="37"/>
      <c r="S356" s="55"/>
    </row>
    <row r="357" spans="6:19" ht="12.75" customHeight="1">
      <c r="F357" s="55"/>
      <c r="G357" s="55"/>
      <c r="H357" s="55"/>
      <c r="I357" s="55"/>
      <c r="J357" s="37"/>
      <c r="K357" s="55"/>
      <c r="L357" s="55"/>
      <c r="M357" s="55"/>
      <c r="O357" s="37"/>
      <c r="S357" s="55"/>
    </row>
    <row r="358" spans="6:19" ht="12.75" customHeight="1">
      <c r="F358" s="55"/>
      <c r="G358" s="55"/>
      <c r="H358" s="55"/>
      <c r="I358" s="55"/>
      <c r="J358" s="37"/>
      <c r="K358" s="55"/>
      <c r="L358" s="55"/>
      <c r="M358" s="55"/>
      <c r="O358" s="37"/>
      <c r="S358" s="55"/>
    </row>
    <row r="359" spans="6:19" ht="12.75" customHeight="1">
      <c r="F359" s="55"/>
      <c r="G359" s="55"/>
      <c r="H359" s="55"/>
      <c r="I359" s="55"/>
      <c r="J359" s="37"/>
      <c r="K359" s="55"/>
      <c r="L359" s="55"/>
      <c r="M359" s="55"/>
      <c r="O359" s="37"/>
      <c r="S359" s="55"/>
    </row>
    <row r="360" spans="6:19" ht="12.75" customHeight="1">
      <c r="F360" s="55"/>
      <c r="G360" s="55"/>
      <c r="H360" s="55"/>
      <c r="I360" s="55"/>
      <c r="J360" s="37"/>
      <c r="K360" s="55"/>
      <c r="L360" s="55"/>
      <c r="M360" s="55"/>
      <c r="O360" s="37"/>
      <c r="S360" s="55"/>
    </row>
    <row r="361" spans="6:19" ht="12.75" customHeight="1">
      <c r="F361" s="55"/>
      <c r="G361" s="55"/>
      <c r="H361" s="55"/>
      <c r="I361" s="55"/>
      <c r="J361" s="37"/>
      <c r="K361" s="55"/>
      <c r="L361" s="55"/>
      <c r="M361" s="55"/>
      <c r="O361" s="37"/>
      <c r="S361" s="55"/>
    </row>
    <row r="362" spans="6:19" ht="12.75" customHeight="1">
      <c r="F362" s="55"/>
      <c r="G362" s="55"/>
      <c r="H362" s="55"/>
      <c r="I362" s="55"/>
      <c r="J362" s="37"/>
      <c r="K362" s="55"/>
      <c r="L362" s="55"/>
      <c r="M362" s="55"/>
      <c r="O362" s="37"/>
      <c r="S362" s="55"/>
    </row>
    <row r="363" spans="6:19" ht="12.75" customHeight="1">
      <c r="F363" s="55"/>
      <c r="G363" s="55"/>
      <c r="H363" s="55"/>
      <c r="I363" s="55"/>
      <c r="J363" s="37"/>
      <c r="K363" s="55"/>
      <c r="L363" s="55"/>
      <c r="M363" s="55"/>
      <c r="O363" s="37"/>
      <c r="S363" s="55"/>
    </row>
    <row r="364" spans="6:19" ht="12.75" customHeight="1">
      <c r="F364" s="55"/>
      <c r="G364" s="55"/>
      <c r="H364" s="55"/>
      <c r="I364" s="55"/>
      <c r="J364" s="37"/>
      <c r="K364" s="55"/>
      <c r="L364" s="55"/>
      <c r="M364" s="55"/>
      <c r="O364" s="37"/>
      <c r="S364" s="55"/>
    </row>
    <row r="365" spans="6:19" ht="12.75" customHeight="1">
      <c r="F365" s="55"/>
      <c r="G365" s="55"/>
      <c r="H365" s="55"/>
      <c r="I365" s="55"/>
      <c r="J365" s="37"/>
      <c r="K365" s="55"/>
      <c r="L365" s="55"/>
      <c r="M365" s="55"/>
      <c r="O365" s="37"/>
      <c r="S365" s="55"/>
    </row>
    <row r="366" spans="6:19" ht="12.75" customHeight="1">
      <c r="F366" s="55"/>
      <c r="G366" s="55"/>
      <c r="H366" s="55"/>
      <c r="I366" s="55"/>
      <c r="J366" s="37"/>
      <c r="K366" s="55"/>
      <c r="L366" s="55"/>
      <c r="M366" s="55"/>
      <c r="O366" s="37"/>
      <c r="S366" s="55"/>
    </row>
    <row r="367" spans="6:19" ht="12.75" customHeight="1">
      <c r="F367" s="55"/>
      <c r="G367" s="55"/>
      <c r="H367" s="55"/>
      <c r="I367" s="55"/>
      <c r="J367" s="37"/>
      <c r="K367" s="55"/>
      <c r="L367" s="55"/>
      <c r="M367" s="55"/>
      <c r="O367" s="37"/>
      <c r="S367" s="55"/>
    </row>
    <row r="368" spans="6:19" ht="12.75" customHeight="1">
      <c r="F368" s="55"/>
      <c r="G368" s="55"/>
      <c r="H368" s="55"/>
      <c r="I368" s="55"/>
      <c r="J368" s="37"/>
      <c r="K368" s="55"/>
      <c r="L368" s="55"/>
      <c r="M368" s="55"/>
      <c r="O368" s="37"/>
      <c r="S368" s="55"/>
    </row>
    <row r="369" spans="6:19" ht="12.75" customHeight="1">
      <c r="F369" s="55"/>
      <c r="G369" s="55"/>
      <c r="H369" s="55"/>
      <c r="I369" s="55"/>
      <c r="J369" s="37"/>
      <c r="K369" s="55"/>
      <c r="L369" s="55"/>
      <c r="M369" s="55"/>
      <c r="O369" s="37"/>
      <c r="S369" s="55"/>
    </row>
    <row r="370" spans="6:19" ht="12.75" customHeight="1">
      <c r="F370" s="55"/>
      <c r="G370" s="55"/>
      <c r="H370" s="55"/>
      <c r="I370" s="55"/>
      <c r="J370" s="37"/>
      <c r="K370" s="55"/>
      <c r="L370" s="55"/>
      <c r="M370" s="55"/>
      <c r="O370" s="37"/>
      <c r="S370" s="55"/>
    </row>
    <row r="371" spans="6:19" ht="12.75" customHeight="1">
      <c r="F371" s="55"/>
      <c r="G371" s="55"/>
      <c r="H371" s="55"/>
      <c r="I371" s="55"/>
      <c r="J371" s="37"/>
      <c r="K371" s="55"/>
      <c r="L371" s="55"/>
      <c r="M371" s="55"/>
      <c r="O371" s="37"/>
      <c r="S371" s="55"/>
    </row>
    <row r="372" spans="6:19" ht="12.75" customHeight="1">
      <c r="F372" s="55"/>
      <c r="G372" s="55"/>
      <c r="H372" s="55"/>
      <c r="I372" s="55"/>
      <c r="J372" s="37"/>
      <c r="K372" s="55"/>
      <c r="L372" s="55"/>
      <c r="M372" s="55"/>
      <c r="O372" s="37"/>
      <c r="S372" s="55"/>
    </row>
    <row r="373" spans="6:19" ht="12.75" customHeight="1">
      <c r="F373" s="55"/>
      <c r="G373" s="55"/>
      <c r="H373" s="55"/>
      <c r="I373" s="55"/>
      <c r="J373" s="37"/>
      <c r="K373" s="55"/>
      <c r="L373" s="55"/>
      <c r="M373" s="55"/>
      <c r="O373" s="37"/>
      <c r="S373" s="55"/>
    </row>
    <row r="374" spans="6:19" ht="12.75" customHeight="1">
      <c r="F374" s="55"/>
      <c r="G374" s="55"/>
      <c r="H374" s="55"/>
      <c r="I374" s="55"/>
      <c r="J374" s="37"/>
      <c r="K374" s="55"/>
      <c r="L374" s="55"/>
      <c r="M374" s="55"/>
      <c r="O374" s="37"/>
      <c r="S374" s="55"/>
    </row>
    <row r="375" spans="6:19" ht="12.75" customHeight="1">
      <c r="F375" s="55"/>
      <c r="G375" s="55"/>
      <c r="H375" s="55"/>
      <c r="I375" s="55"/>
      <c r="J375" s="37"/>
      <c r="K375" s="55"/>
      <c r="L375" s="55"/>
      <c r="M375" s="55"/>
      <c r="O375" s="37"/>
      <c r="S375" s="55"/>
    </row>
    <row r="376" spans="6:19" ht="12.75" customHeight="1">
      <c r="F376" s="55"/>
      <c r="G376" s="55"/>
      <c r="H376" s="55"/>
      <c r="I376" s="55"/>
      <c r="J376" s="37"/>
      <c r="K376" s="55"/>
      <c r="L376" s="55"/>
      <c r="M376" s="55"/>
      <c r="O376" s="37"/>
      <c r="S376" s="55"/>
    </row>
    <row r="377" spans="6:19" ht="12.75" customHeight="1">
      <c r="F377" s="55"/>
      <c r="G377" s="55"/>
      <c r="H377" s="55"/>
      <c r="I377" s="55"/>
      <c r="J377" s="37"/>
      <c r="K377" s="55"/>
      <c r="L377" s="55"/>
      <c r="M377" s="55"/>
      <c r="O377" s="37"/>
      <c r="S377" s="55"/>
    </row>
    <row r="378" spans="6:19" ht="12.75" customHeight="1">
      <c r="F378" s="55"/>
      <c r="G378" s="55"/>
      <c r="H378" s="55"/>
      <c r="I378" s="55"/>
      <c r="J378" s="37"/>
      <c r="K378" s="55"/>
      <c r="L378" s="55"/>
      <c r="M378" s="55"/>
      <c r="O378" s="37"/>
      <c r="S378" s="55"/>
    </row>
    <row r="379" spans="6:19" ht="12.75" customHeight="1">
      <c r="F379" s="55"/>
      <c r="G379" s="55"/>
      <c r="H379" s="55"/>
      <c r="I379" s="55"/>
      <c r="J379" s="37"/>
      <c r="K379" s="55"/>
      <c r="L379" s="55"/>
      <c r="M379" s="55"/>
      <c r="O379" s="37"/>
      <c r="S379" s="55"/>
    </row>
    <row r="380" spans="6:19" ht="12.75" customHeight="1">
      <c r="F380" s="55"/>
      <c r="G380" s="55"/>
      <c r="H380" s="55"/>
      <c r="I380" s="55"/>
      <c r="J380" s="37"/>
      <c r="K380" s="55"/>
      <c r="L380" s="55"/>
      <c r="M380" s="55"/>
      <c r="O380" s="37"/>
      <c r="S380" s="55"/>
    </row>
    <row r="381" spans="6:19" ht="12.75" customHeight="1">
      <c r="F381" s="55"/>
      <c r="G381" s="55"/>
      <c r="H381" s="55"/>
      <c r="I381" s="55"/>
      <c r="J381" s="37"/>
      <c r="K381" s="55"/>
      <c r="L381" s="55"/>
      <c r="M381" s="55"/>
      <c r="O381" s="37"/>
      <c r="S381" s="55"/>
    </row>
    <row r="382" spans="6:19" ht="12.75" customHeight="1">
      <c r="F382" s="55"/>
      <c r="G382" s="55"/>
      <c r="H382" s="55"/>
      <c r="I382" s="55"/>
      <c r="J382" s="37"/>
      <c r="K382" s="55"/>
      <c r="L382" s="55"/>
      <c r="M382" s="55"/>
      <c r="O382" s="37"/>
      <c r="S382" s="55"/>
    </row>
    <row r="383" spans="6:19" ht="12.75" customHeight="1">
      <c r="F383" s="55"/>
      <c r="G383" s="55"/>
      <c r="H383" s="55"/>
      <c r="I383" s="55"/>
      <c r="J383" s="37"/>
      <c r="K383" s="55"/>
      <c r="L383" s="55"/>
      <c r="M383" s="55"/>
      <c r="O383" s="37"/>
      <c r="S383" s="55"/>
    </row>
    <row r="384" spans="6:19" ht="12.75" customHeight="1">
      <c r="F384" s="55"/>
      <c r="G384" s="55"/>
      <c r="H384" s="55"/>
      <c r="I384" s="55"/>
      <c r="J384" s="37"/>
      <c r="K384" s="55"/>
      <c r="L384" s="55"/>
      <c r="M384" s="55"/>
      <c r="O384" s="37"/>
      <c r="S384" s="55"/>
    </row>
    <row r="385" spans="6:19" ht="12.75" customHeight="1">
      <c r="F385" s="55"/>
      <c r="G385" s="55"/>
      <c r="H385" s="55"/>
      <c r="I385" s="55"/>
      <c r="J385" s="37"/>
      <c r="K385" s="55"/>
      <c r="L385" s="55"/>
      <c r="M385" s="55"/>
      <c r="O385" s="37"/>
      <c r="S385" s="55"/>
    </row>
    <row r="386" spans="6:19" ht="12.75" customHeight="1">
      <c r="F386" s="55"/>
      <c r="G386" s="55"/>
      <c r="H386" s="55"/>
      <c r="I386" s="55"/>
      <c r="J386" s="37"/>
      <c r="K386" s="55"/>
      <c r="L386" s="55"/>
      <c r="M386" s="55"/>
      <c r="O386" s="37"/>
      <c r="S386" s="55"/>
    </row>
    <row r="387" spans="6:19" ht="12.75" customHeight="1">
      <c r="F387" s="55"/>
      <c r="G387" s="55"/>
      <c r="H387" s="55"/>
      <c r="I387" s="55"/>
      <c r="J387" s="37"/>
      <c r="K387" s="55"/>
      <c r="L387" s="55"/>
      <c r="M387" s="55"/>
      <c r="O387" s="37"/>
      <c r="S387" s="55"/>
    </row>
    <row r="388" spans="6:19" ht="12.75" customHeight="1">
      <c r="F388" s="55"/>
      <c r="G388" s="55"/>
      <c r="H388" s="55"/>
      <c r="I388" s="55"/>
      <c r="J388" s="37"/>
      <c r="K388" s="55"/>
      <c r="L388" s="55"/>
      <c r="M388" s="55"/>
      <c r="O388" s="37"/>
      <c r="S388" s="55"/>
    </row>
    <row r="389" spans="6:19" ht="12.75" customHeight="1">
      <c r="F389" s="55"/>
      <c r="G389" s="55"/>
      <c r="H389" s="55"/>
      <c r="I389" s="55"/>
      <c r="J389" s="37"/>
      <c r="K389" s="55"/>
      <c r="L389" s="55"/>
      <c r="M389" s="55"/>
      <c r="O389" s="37"/>
      <c r="S389" s="55"/>
    </row>
    <row r="390" spans="6:19" ht="12.75" customHeight="1">
      <c r="F390" s="55"/>
      <c r="G390" s="55"/>
      <c r="H390" s="55"/>
      <c r="I390" s="55"/>
      <c r="J390" s="37"/>
      <c r="K390" s="55"/>
      <c r="L390" s="55"/>
      <c r="M390" s="55"/>
      <c r="O390" s="37"/>
      <c r="S390" s="55"/>
    </row>
    <row r="391" spans="6:19" ht="12.75" customHeight="1">
      <c r="F391" s="55"/>
      <c r="G391" s="55"/>
      <c r="H391" s="55"/>
      <c r="I391" s="55"/>
      <c r="J391" s="37"/>
      <c r="K391" s="55"/>
      <c r="L391" s="55"/>
      <c r="M391" s="55"/>
      <c r="O391" s="37"/>
      <c r="S391" s="55"/>
    </row>
    <row r="392" spans="6:19" ht="12.75" customHeight="1">
      <c r="F392" s="55"/>
      <c r="G392" s="55"/>
      <c r="H392" s="55"/>
      <c r="I392" s="55"/>
      <c r="J392" s="37"/>
      <c r="K392" s="55"/>
      <c r="L392" s="55"/>
      <c r="M392" s="55"/>
      <c r="O392" s="37"/>
      <c r="S392" s="55"/>
    </row>
    <row r="393" spans="6:19" ht="12.75" customHeight="1">
      <c r="F393" s="55"/>
      <c r="G393" s="55"/>
      <c r="H393" s="55"/>
      <c r="I393" s="55"/>
      <c r="J393" s="37"/>
      <c r="K393" s="55"/>
      <c r="L393" s="55"/>
      <c r="M393" s="55"/>
      <c r="O393" s="37"/>
      <c r="S393" s="55"/>
    </row>
    <row r="394" spans="6:19" ht="12.75" customHeight="1">
      <c r="F394" s="55"/>
      <c r="G394" s="55"/>
      <c r="H394" s="55"/>
      <c r="I394" s="55"/>
      <c r="J394" s="37"/>
      <c r="K394" s="55"/>
      <c r="L394" s="55"/>
      <c r="M394" s="55"/>
      <c r="O394" s="37"/>
      <c r="S394" s="55"/>
    </row>
    <row r="395" spans="6:19" ht="12.75" customHeight="1">
      <c r="F395" s="55"/>
      <c r="G395" s="55"/>
      <c r="H395" s="55"/>
      <c r="I395" s="55"/>
      <c r="J395" s="37"/>
      <c r="K395" s="55"/>
      <c r="L395" s="55"/>
      <c r="M395" s="55"/>
      <c r="O395" s="37"/>
      <c r="S395" s="55"/>
    </row>
    <row r="396" spans="6:19" ht="12.75" customHeight="1">
      <c r="F396" s="55"/>
      <c r="G396" s="55"/>
      <c r="H396" s="55"/>
      <c r="I396" s="55"/>
      <c r="J396" s="37"/>
      <c r="K396" s="55"/>
      <c r="L396" s="55"/>
      <c r="M396" s="55"/>
      <c r="O396" s="37"/>
      <c r="S396" s="55"/>
    </row>
    <row r="397" spans="6:19" ht="12.75" customHeight="1">
      <c r="F397" s="55"/>
      <c r="G397" s="55"/>
      <c r="H397" s="55"/>
      <c r="I397" s="55"/>
      <c r="J397" s="37"/>
      <c r="K397" s="55"/>
      <c r="L397" s="55"/>
      <c r="M397" s="55"/>
      <c r="O397" s="37"/>
      <c r="S397" s="55"/>
    </row>
    <row r="398" spans="6:19" ht="12.75" customHeight="1">
      <c r="F398" s="55"/>
      <c r="G398" s="55"/>
      <c r="H398" s="55"/>
      <c r="I398" s="55"/>
      <c r="J398" s="37"/>
      <c r="K398" s="55"/>
      <c r="L398" s="55"/>
      <c r="M398" s="55"/>
      <c r="O398" s="37"/>
      <c r="S398" s="55"/>
    </row>
    <row r="399" spans="6:19" ht="12.75" customHeight="1">
      <c r="F399" s="55"/>
      <c r="G399" s="55"/>
      <c r="H399" s="55"/>
      <c r="I399" s="55"/>
      <c r="J399" s="37"/>
      <c r="K399" s="55"/>
      <c r="L399" s="55"/>
      <c r="M399" s="55"/>
      <c r="O399" s="37"/>
      <c r="S399" s="55"/>
    </row>
    <row r="400" spans="6:19" ht="12.75" customHeight="1">
      <c r="F400" s="55"/>
      <c r="G400" s="55"/>
      <c r="H400" s="55"/>
      <c r="I400" s="55"/>
      <c r="J400" s="37"/>
      <c r="K400" s="55"/>
      <c r="L400" s="55"/>
      <c r="M400" s="55"/>
      <c r="O400" s="37"/>
      <c r="S400" s="55"/>
    </row>
    <row r="401" spans="6:19" ht="12.75" customHeight="1">
      <c r="F401" s="55"/>
      <c r="G401" s="55"/>
      <c r="H401" s="55"/>
      <c r="I401" s="55"/>
      <c r="J401" s="37"/>
      <c r="K401" s="55"/>
      <c r="L401" s="55"/>
      <c r="M401" s="55"/>
      <c r="O401" s="37"/>
      <c r="S401" s="55"/>
    </row>
    <row r="402" spans="6:19" ht="12.75" customHeight="1">
      <c r="F402" s="55"/>
      <c r="G402" s="55"/>
      <c r="H402" s="55"/>
      <c r="I402" s="55"/>
      <c r="J402" s="37"/>
      <c r="K402" s="55"/>
      <c r="L402" s="55"/>
      <c r="M402" s="55"/>
      <c r="O402" s="37"/>
      <c r="S402" s="55"/>
    </row>
    <row r="403" spans="6:19" ht="12.75" customHeight="1">
      <c r="F403" s="55"/>
      <c r="G403" s="55"/>
      <c r="H403" s="55"/>
      <c r="I403" s="55"/>
      <c r="J403" s="37"/>
      <c r="K403" s="55"/>
      <c r="L403" s="55"/>
      <c r="M403" s="55"/>
      <c r="O403" s="37"/>
      <c r="S403" s="55"/>
    </row>
    <row r="404" spans="6:19" ht="12.75" customHeight="1">
      <c r="F404" s="55"/>
      <c r="G404" s="55"/>
      <c r="H404" s="55"/>
      <c r="I404" s="55"/>
      <c r="J404" s="37"/>
      <c r="K404" s="55"/>
      <c r="L404" s="55"/>
      <c r="M404" s="55"/>
      <c r="O404" s="37"/>
      <c r="S404" s="55"/>
    </row>
    <row r="405" spans="6:19" ht="12.75" customHeight="1">
      <c r="F405" s="55"/>
      <c r="G405" s="55"/>
      <c r="H405" s="55"/>
      <c r="I405" s="55"/>
      <c r="J405" s="37"/>
      <c r="K405" s="55"/>
      <c r="L405" s="55"/>
      <c r="M405" s="55"/>
      <c r="O405" s="37"/>
      <c r="S405" s="55"/>
    </row>
    <row r="406" spans="6:19" ht="12.75" customHeight="1">
      <c r="F406" s="55"/>
      <c r="G406" s="55"/>
      <c r="H406" s="55"/>
      <c r="I406" s="55"/>
      <c r="J406" s="37"/>
      <c r="K406" s="55"/>
      <c r="L406" s="55"/>
      <c r="M406" s="55"/>
      <c r="O406" s="37"/>
      <c r="S406" s="55"/>
    </row>
    <row r="407" spans="6:19" ht="12.75" customHeight="1">
      <c r="F407" s="55"/>
      <c r="G407" s="55"/>
      <c r="H407" s="55"/>
      <c r="I407" s="55"/>
      <c r="J407" s="37"/>
      <c r="K407" s="55"/>
      <c r="L407" s="55"/>
      <c r="M407" s="55"/>
      <c r="O407" s="37"/>
      <c r="S407" s="55"/>
    </row>
    <row r="408" spans="6:19" ht="12.75" customHeight="1">
      <c r="F408" s="55"/>
      <c r="G408" s="55"/>
      <c r="H408" s="55"/>
      <c r="I408" s="55"/>
      <c r="J408" s="37"/>
      <c r="K408" s="55"/>
      <c r="L408" s="55"/>
      <c r="M408" s="55"/>
      <c r="O408" s="37"/>
      <c r="S408" s="55"/>
    </row>
    <row r="409" spans="6:19" ht="12.75" customHeight="1">
      <c r="F409" s="55"/>
      <c r="G409" s="55"/>
      <c r="H409" s="55"/>
      <c r="I409" s="55"/>
      <c r="J409" s="37"/>
      <c r="K409" s="55"/>
      <c r="L409" s="55"/>
      <c r="M409" s="55"/>
      <c r="O409" s="37"/>
      <c r="S409" s="55"/>
    </row>
    <row r="410" spans="6:19" ht="12.75" customHeight="1">
      <c r="F410" s="55"/>
      <c r="G410" s="55"/>
      <c r="H410" s="55"/>
      <c r="I410" s="55"/>
      <c r="J410" s="37"/>
      <c r="K410" s="55"/>
      <c r="L410" s="55"/>
      <c r="M410" s="55"/>
      <c r="O410" s="37"/>
      <c r="S410" s="55"/>
    </row>
    <row r="411" spans="6:19" ht="12.75" customHeight="1">
      <c r="F411" s="55"/>
      <c r="G411" s="55"/>
      <c r="H411" s="55"/>
      <c r="I411" s="55"/>
      <c r="J411" s="37"/>
      <c r="K411" s="55"/>
      <c r="L411" s="55"/>
      <c r="M411" s="55"/>
      <c r="O411" s="37"/>
      <c r="S411" s="55"/>
    </row>
    <row r="412" spans="6:19" ht="12.75" customHeight="1">
      <c r="F412" s="55"/>
      <c r="G412" s="55"/>
      <c r="H412" s="55"/>
      <c r="I412" s="55"/>
      <c r="J412" s="37"/>
      <c r="K412" s="55"/>
      <c r="L412" s="55"/>
      <c r="M412" s="55"/>
      <c r="O412" s="37"/>
      <c r="S412" s="55"/>
    </row>
    <row r="413" spans="6:19" ht="12.75" customHeight="1">
      <c r="F413" s="55"/>
      <c r="G413" s="55"/>
      <c r="H413" s="55"/>
      <c r="I413" s="55"/>
      <c r="J413" s="37"/>
      <c r="K413" s="55"/>
      <c r="L413" s="55"/>
      <c r="M413" s="55"/>
      <c r="O413" s="37"/>
      <c r="S413" s="55"/>
    </row>
    <row r="414" spans="6:19" ht="12.75" customHeight="1">
      <c r="F414" s="55"/>
      <c r="G414" s="55"/>
      <c r="H414" s="55"/>
      <c r="I414" s="55"/>
      <c r="J414" s="37"/>
      <c r="K414" s="55"/>
      <c r="L414" s="55"/>
      <c r="M414" s="55"/>
      <c r="O414" s="37"/>
      <c r="S414" s="55"/>
    </row>
    <row r="415" spans="6:19" ht="12.75" customHeight="1">
      <c r="F415" s="55"/>
      <c r="G415" s="55"/>
      <c r="H415" s="55"/>
      <c r="I415" s="55"/>
      <c r="J415" s="37"/>
      <c r="K415" s="55"/>
      <c r="L415" s="55"/>
      <c r="M415" s="55"/>
      <c r="O415" s="37"/>
      <c r="S415" s="55"/>
    </row>
    <row r="416" spans="6:19" ht="12.75" customHeight="1">
      <c r="F416" s="55"/>
      <c r="G416" s="55"/>
      <c r="H416" s="55"/>
      <c r="I416" s="55"/>
      <c r="J416" s="37"/>
      <c r="K416" s="55"/>
      <c r="L416" s="55"/>
      <c r="M416" s="55"/>
      <c r="O416" s="37"/>
      <c r="S416" s="55"/>
    </row>
    <row r="417" spans="6:19" ht="12.75" customHeight="1">
      <c r="F417" s="55"/>
      <c r="G417" s="55"/>
      <c r="H417" s="55"/>
      <c r="I417" s="55"/>
      <c r="J417" s="37"/>
      <c r="K417" s="55"/>
      <c r="L417" s="55"/>
      <c r="M417" s="55"/>
      <c r="O417" s="37"/>
      <c r="S417" s="55"/>
    </row>
    <row r="418" spans="6:19" ht="12.75" customHeight="1">
      <c r="F418" s="55"/>
      <c r="G418" s="55"/>
      <c r="H418" s="55"/>
      <c r="I418" s="55"/>
      <c r="J418" s="37"/>
      <c r="K418" s="55"/>
      <c r="L418" s="55"/>
      <c r="M418" s="55"/>
      <c r="O418" s="37"/>
      <c r="S418" s="55"/>
    </row>
    <row r="419" spans="6:19" ht="12.75" customHeight="1">
      <c r="F419" s="55"/>
      <c r="G419" s="55"/>
      <c r="H419" s="55"/>
      <c r="I419" s="55"/>
      <c r="J419" s="37"/>
      <c r="K419" s="55"/>
      <c r="L419" s="55"/>
      <c r="M419" s="55"/>
      <c r="O419" s="37"/>
      <c r="S419" s="55"/>
    </row>
    <row r="420" spans="6:19" ht="12.75" customHeight="1">
      <c r="F420" s="55"/>
      <c r="G420" s="55"/>
      <c r="H420" s="55"/>
      <c r="I420" s="55"/>
      <c r="J420" s="37"/>
      <c r="K420" s="55"/>
      <c r="L420" s="55"/>
      <c r="M420" s="55"/>
      <c r="O420" s="37"/>
      <c r="S420" s="55"/>
    </row>
    <row r="421" spans="6:19" ht="12.75" customHeight="1">
      <c r="F421" s="55"/>
      <c r="G421" s="55"/>
      <c r="H421" s="55"/>
      <c r="I421" s="55"/>
      <c r="J421" s="37"/>
      <c r="K421" s="55"/>
      <c r="L421" s="55"/>
      <c r="M421" s="55"/>
      <c r="O421" s="37"/>
      <c r="S421" s="55"/>
    </row>
    <row r="422" spans="6:19" ht="12.75" customHeight="1">
      <c r="F422" s="55"/>
      <c r="G422" s="55"/>
      <c r="H422" s="55"/>
      <c r="I422" s="55"/>
      <c r="J422" s="37"/>
      <c r="K422" s="55"/>
      <c r="L422" s="55"/>
      <c r="M422" s="55"/>
      <c r="O422" s="37"/>
      <c r="S422" s="55"/>
    </row>
    <row r="423" spans="6:19" ht="12.75" customHeight="1">
      <c r="F423" s="55"/>
      <c r="G423" s="55"/>
      <c r="H423" s="55"/>
      <c r="I423" s="55"/>
      <c r="J423" s="37"/>
      <c r="K423" s="55"/>
      <c r="L423" s="55"/>
      <c r="M423" s="55"/>
      <c r="O423" s="37"/>
      <c r="S423" s="55"/>
    </row>
    <row r="424" spans="6:19" ht="12.75" customHeight="1">
      <c r="F424" s="55"/>
      <c r="G424" s="55"/>
      <c r="H424" s="55"/>
      <c r="I424" s="55"/>
      <c r="J424" s="37"/>
      <c r="K424" s="55"/>
      <c r="L424" s="55"/>
      <c r="M424" s="55"/>
      <c r="O424" s="37"/>
      <c r="S424" s="55"/>
    </row>
    <row r="425" spans="6:19" ht="12.75" customHeight="1">
      <c r="F425" s="55"/>
      <c r="G425" s="55"/>
      <c r="H425" s="55"/>
      <c r="I425" s="55"/>
      <c r="J425" s="37"/>
      <c r="K425" s="55"/>
      <c r="L425" s="55"/>
      <c r="M425" s="55"/>
      <c r="O425" s="37"/>
      <c r="S425" s="55"/>
    </row>
    <row r="426" spans="6:19" ht="12.75" customHeight="1">
      <c r="F426" s="55"/>
      <c r="G426" s="55"/>
      <c r="H426" s="55"/>
      <c r="I426" s="55"/>
      <c r="J426" s="37"/>
      <c r="K426" s="55"/>
      <c r="L426" s="55"/>
      <c r="M426" s="55"/>
      <c r="O426" s="37"/>
      <c r="S426" s="55"/>
    </row>
    <row r="427" spans="6:19" ht="12.75" customHeight="1">
      <c r="F427" s="55"/>
      <c r="G427" s="55"/>
      <c r="H427" s="55"/>
      <c r="I427" s="55"/>
      <c r="J427" s="37"/>
      <c r="K427" s="55"/>
      <c r="L427" s="55"/>
      <c r="M427" s="55"/>
      <c r="O427" s="37"/>
      <c r="S427" s="55"/>
    </row>
    <row r="428" spans="6:19" ht="12.75" customHeight="1">
      <c r="F428" s="55"/>
      <c r="G428" s="55"/>
      <c r="H428" s="55"/>
      <c r="I428" s="55"/>
      <c r="J428" s="37"/>
      <c r="K428" s="55"/>
      <c r="L428" s="55"/>
      <c r="M428" s="55"/>
      <c r="O428" s="37"/>
      <c r="S428" s="55"/>
    </row>
    <row r="429" spans="6:19" ht="12.75" customHeight="1">
      <c r="F429" s="55"/>
      <c r="G429" s="55"/>
      <c r="H429" s="55"/>
      <c r="I429" s="55"/>
      <c r="J429" s="37"/>
      <c r="K429" s="55"/>
      <c r="L429" s="55"/>
      <c r="M429" s="55"/>
      <c r="O429" s="37"/>
      <c r="S429" s="55"/>
    </row>
    <row r="430" spans="6:19" ht="12.75" customHeight="1">
      <c r="F430" s="55"/>
      <c r="G430" s="55"/>
      <c r="H430" s="55"/>
      <c r="I430" s="55"/>
      <c r="J430" s="37"/>
      <c r="K430" s="55"/>
      <c r="L430" s="55"/>
      <c r="M430" s="55"/>
      <c r="O430" s="37"/>
      <c r="S430" s="55"/>
    </row>
    <row r="431" spans="6:19" ht="12.75" customHeight="1">
      <c r="F431" s="55"/>
      <c r="G431" s="55"/>
      <c r="H431" s="55"/>
      <c r="I431" s="55"/>
      <c r="J431" s="37"/>
      <c r="K431" s="55"/>
      <c r="L431" s="55"/>
      <c r="M431" s="55"/>
      <c r="O431" s="37"/>
      <c r="S431" s="55"/>
    </row>
    <row r="432" spans="6:19" ht="12.75" customHeight="1">
      <c r="F432" s="55"/>
      <c r="G432" s="55"/>
      <c r="H432" s="55"/>
      <c r="I432" s="55"/>
      <c r="J432" s="37"/>
      <c r="K432" s="55"/>
      <c r="L432" s="55"/>
      <c r="M432" s="55"/>
      <c r="O432" s="37"/>
      <c r="S432" s="55"/>
    </row>
    <row r="433" spans="6:19" ht="12.75" customHeight="1">
      <c r="F433" s="55"/>
      <c r="G433" s="55"/>
      <c r="H433" s="55"/>
      <c r="I433" s="55"/>
      <c r="J433" s="37"/>
      <c r="K433" s="55"/>
      <c r="L433" s="55"/>
      <c r="M433" s="55"/>
      <c r="O433" s="37"/>
      <c r="S433" s="55"/>
    </row>
    <row r="434" spans="6:19" ht="12.75" customHeight="1">
      <c r="F434" s="55"/>
      <c r="G434" s="55"/>
      <c r="H434" s="55"/>
      <c r="I434" s="55"/>
      <c r="J434" s="37"/>
      <c r="K434" s="55"/>
      <c r="L434" s="55"/>
      <c r="M434" s="55"/>
      <c r="O434" s="37"/>
      <c r="S434" s="55"/>
    </row>
    <row r="435" spans="6:19" ht="12.75" customHeight="1">
      <c r="F435" s="55"/>
      <c r="G435" s="55"/>
      <c r="H435" s="55"/>
      <c r="I435" s="55"/>
      <c r="J435" s="37"/>
      <c r="K435" s="55"/>
      <c r="L435" s="55"/>
      <c r="M435" s="55"/>
      <c r="O435" s="37"/>
      <c r="S435" s="55"/>
    </row>
    <row r="436" spans="6:19" ht="12.75" customHeight="1">
      <c r="F436" s="55"/>
      <c r="G436" s="55"/>
      <c r="H436" s="55"/>
      <c r="I436" s="55"/>
      <c r="J436" s="37"/>
      <c r="K436" s="55"/>
      <c r="L436" s="55"/>
      <c r="M436" s="55"/>
      <c r="O436" s="37"/>
      <c r="S436" s="55"/>
    </row>
    <row r="437" spans="6:19" ht="12.75" customHeight="1">
      <c r="F437" s="55"/>
      <c r="G437" s="55"/>
      <c r="H437" s="55"/>
      <c r="I437" s="55"/>
      <c r="J437" s="37"/>
      <c r="K437" s="55"/>
      <c r="L437" s="55"/>
      <c r="M437" s="55"/>
      <c r="O437" s="37"/>
      <c r="S437" s="55"/>
    </row>
    <row r="438" spans="6:19" ht="12.75" customHeight="1">
      <c r="F438" s="55"/>
      <c r="G438" s="55"/>
      <c r="H438" s="55"/>
      <c r="I438" s="55"/>
      <c r="J438" s="37"/>
      <c r="K438" s="55"/>
      <c r="L438" s="55"/>
      <c r="M438" s="55"/>
      <c r="O438" s="37"/>
      <c r="S438" s="55"/>
    </row>
    <row r="439" spans="6:19" ht="12.75" customHeight="1">
      <c r="F439" s="55"/>
      <c r="G439" s="55"/>
      <c r="H439" s="55"/>
      <c r="I439" s="55"/>
      <c r="J439" s="37"/>
      <c r="K439" s="55"/>
      <c r="L439" s="55"/>
      <c r="M439" s="55"/>
      <c r="O439" s="37"/>
      <c r="S439" s="55"/>
    </row>
    <row r="440" spans="6:19" ht="12.75" customHeight="1">
      <c r="F440" s="55"/>
      <c r="G440" s="55"/>
      <c r="H440" s="55"/>
      <c r="I440" s="55"/>
      <c r="J440" s="37"/>
      <c r="K440" s="55"/>
      <c r="L440" s="55"/>
      <c r="M440" s="55"/>
      <c r="O440" s="37"/>
      <c r="S440" s="55"/>
    </row>
    <row r="441" spans="6:19" ht="12.75" customHeight="1">
      <c r="F441" s="55"/>
      <c r="G441" s="55"/>
      <c r="H441" s="55"/>
      <c r="I441" s="55"/>
      <c r="J441" s="37"/>
      <c r="K441" s="55"/>
      <c r="L441" s="55"/>
      <c r="M441" s="55"/>
      <c r="O441" s="37"/>
      <c r="S441" s="55"/>
    </row>
    <row r="442" spans="6:19" ht="12.75" customHeight="1">
      <c r="F442" s="55"/>
      <c r="G442" s="55"/>
      <c r="H442" s="55"/>
      <c r="I442" s="55"/>
      <c r="J442" s="37"/>
      <c r="K442" s="55"/>
      <c r="L442" s="55"/>
      <c r="M442" s="55"/>
      <c r="O442" s="37"/>
      <c r="S442" s="55"/>
    </row>
    <row r="443" spans="6:19" ht="12.75" customHeight="1">
      <c r="F443" s="55"/>
      <c r="G443" s="55"/>
      <c r="H443" s="55"/>
      <c r="I443" s="55"/>
      <c r="J443" s="37"/>
      <c r="K443" s="55"/>
      <c r="L443" s="55"/>
      <c r="M443" s="55"/>
      <c r="O443" s="37"/>
      <c r="S443" s="55"/>
    </row>
    <row r="444" spans="6:19" ht="12.75" customHeight="1">
      <c r="F444" s="55"/>
      <c r="G444" s="55"/>
      <c r="H444" s="55"/>
      <c r="I444" s="55"/>
      <c r="J444" s="37"/>
      <c r="K444" s="55"/>
      <c r="L444" s="55"/>
      <c r="M444" s="55"/>
      <c r="O444" s="37"/>
      <c r="S444" s="55"/>
    </row>
    <row r="445" spans="6:19" ht="12.75" customHeight="1">
      <c r="F445" s="55"/>
      <c r="G445" s="55"/>
      <c r="H445" s="55"/>
      <c r="I445" s="55"/>
      <c r="J445" s="37"/>
      <c r="K445" s="55"/>
      <c r="L445" s="55"/>
      <c r="M445" s="55"/>
      <c r="O445" s="37"/>
      <c r="S445" s="55"/>
    </row>
    <row r="446" spans="6:19" ht="12.75" customHeight="1">
      <c r="F446" s="55"/>
      <c r="G446" s="55"/>
      <c r="H446" s="55"/>
      <c r="I446" s="55"/>
      <c r="J446" s="37"/>
      <c r="K446" s="55"/>
      <c r="L446" s="55"/>
      <c r="M446" s="55"/>
      <c r="O446" s="37"/>
      <c r="S446" s="55"/>
    </row>
    <row r="447" spans="6:19" ht="12.75" customHeight="1">
      <c r="F447" s="55"/>
      <c r="G447" s="55"/>
      <c r="H447" s="55"/>
      <c r="I447" s="55"/>
      <c r="J447" s="37"/>
      <c r="K447" s="55"/>
      <c r="L447" s="55"/>
      <c r="M447" s="55"/>
      <c r="O447" s="37"/>
      <c r="S447" s="55"/>
    </row>
    <row r="448" spans="6:19" ht="12.75" customHeight="1">
      <c r="F448" s="55"/>
      <c r="G448" s="55"/>
      <c r="H448" s="55"/>
      <c r="I448" s="55"/>
      <c r="J448" s="37"/>
      <c r="K448" s="55"/>
      <c r="L448" s="55"/>
      <c r="M448" s="55"/>
      <c r="O448" s="37"/>
      <c r="S448" s="55"/>
    </row>
    <row r="449" spans="6:19" ht="12.75" customHeight="1">
      <c r="F449" s="55"/>
      <c r="G449" s="55"/>
      <c r="H449" s="55"/>
      <c r="I449" s="55"/>
      <c r="J449" s="37"/>
      <c r="K449" s="55"/>
      <c r="L449" s="55"/>
      <c r="M449" s="55"/>
      <c r="O449" s="37"/>
      <c r="S449" s="55"/>
    </row>
    <row r="450" spans="6:19" ht="12.75" customHeight="1">
      <c r="F450" s="55"/>
      <c r="G450" s="55"/>
      <c r="H450" s="55"/>
      <c r="I450" s="55"/>
      <c r="J450" s="37"/>
      <c r="K450" s="55"/>
      <c r="L450" s="55"/>
      <c r="M450" s="55"/>
      <c r="O450" s="37"/>
      <c r="S450" s="55"/>
    </row>
    <row r="451" spans="6:19" ht="12.75" customHeight="1">
      <c r="F451" s="55"/>
      <c r="G451" s="55"/>
      <c r="H451" s="55"/>
      <c r="I451" s="55"/>
      <c r="J451" s="37"/>
      <c r="K451" s="55"/>
      <c r="L451" s="55"/>
      <c r="M451" s="55"/>
      <c r="O451" s="37"/>
      <c r="S451" s="55"/>
    </row>
    <row r="452" spans="6:19" ht="12.75" customHeight="1">
      <c r="F452" s="55"/>
      <c r="G452" s="55"/>
      <c r="H452" s="55"/>
      <c r="I452" s="55"/>
      <c r="J452" s="37"/>
      <c r="K452" s="55"/>
      <c r="L452" s="55"/>
      <c r="M452" s="55"/>
      <c r="O452" s="37"/>
      <c r="S452" s="55"/>
    </row>
    <row r="453" spans="6:19" ht="12.75" customHeight="1">
      <c r="F453" s="55"/>
      <c r="G453" s="55"/>
      <c r="H453" s="55"/>
      <c r="I453" s="55"/>
      <c r="J453" s="37"/>
      <c r="K453" s="55"/>
      <c r="L453" s="55"/>
      <c r="M453" s="55"/>
      <c r="O453" s="37"/>
      <c r="S453" s="55"/>
    </row>
    <row r="454" spans="6:19" ht="12.75" customHeight="1">
      <c r="F454" s="55"/>
      <c r="G454" s="55"/>
      <c r="H454" s="55"/>
      <c r="I454" s="55"/>
      <c r="J454" s="37"/>
      <c r="K454" s="55"/>
      <c r="L454" s="55"/>
      <c r="M454" s="55"/>
      <c r="O454" s="37"/>
      <c r="S454" s="55"/>
    </row>
    <row r="455" spans="6:19" ht="12.75" customHeight="1">
      <c r="F455" s="55"/>
      <c r="G455" s="55"/>
      <c r="H455" s="55"/>
      <c r="I455" s="55"/>
      <c r="J455" s="37"/>
      <c r="K455" s="55"/>
      <c r="L455" s="55"/>
      <c r="M455" s="55"/>
      <c r="O455" s="37"/>
      <c r="S455" s="55"/>
    </row>
    <row r="456" spans="6:19" ht="12.75" customHeight="1">
      <c r="F456" s="55"/>
      <c r="G456" s="55"/>
      <c r="H456" s="55"/>
      <c r="I456" s="55"/>
      <c r="J456" s="37"/>
      <c r="K456" s="55"/>
      <c r="L456" s="55"/>
      <c r="M456" s="55"/>
      <c r="O456" s="37"/>
      <c r="S456" s="55"/>
    </row>
    <row r="457" spans="6:19" ht="12.75" customHeight="1">
      <c r="F457" s="55"/>
      <c r="G457" s="55"/>
      <c r="H457" s="55"/>
      <c r="I457" s="55"/>
      <c r="J457" s="37"/>
      <c r="K457" s="55"/>
      <c r="L457" s="55"/>
      <c r="M457" s="55"/>
      <c r="O457" s="37"/>
      <c r="S457" s="55"/>
    </row>
    <row r="458" spans="6:19" ht="12.75" customHeight="1">
      <c r="F458" s="55"/>
      <c r="G458" s="55"/>
      <c r="H458" s="55"/>
      <c r="I458" s="55"/>
      <c r="J458" s="37"/>
      <c r="K458" s="55"/>
      <c r="L458" s="55"/>
      <c r="M458" s="55"/>
      <c r="O458" s="37"/>
      <c r="S458" s="55"/>
    </row>
    <row r="459" spans="6:19" ht="12.75" customHeight="1">
      <c r="F459" s="55"/>
      <c r="G459" s="55"/>
      <c r="H459" s="55"/>
      <c r="I459" s="55"/>
      <c r="J459" s="37"/>
      <c r="K459" s="55"/>
      <c r="L459" s="55"/>
      <c r="M459" s="55"/>
      <c r="O459" s="37"/>
      <c r="S459" s="55"/>
    </row>
    <row r="460" spans="6:19" ht="12.75" customHeight="1">
      <c r="F460" s="55"/>
      <c r="G460" s="55"/>
      <c r="H460" s="55"/>
      <c r="I460" s="55"/>
      <c r="J460" s="37"/>
      <c r="K460" s="55"/>
      <c r="L460" s="55"/>
      <c r="M460" s="55"/>
      <c r="O460" s="37"/>
      <c r="S460" s="55"/>
    </row>
    <row r="461" spans="6:19" ht="12.75" customHeight="1">
      <c r="F461" s="55"/>
      <c r="G461" s="55"/>
      <c r="H461" s="55"/>
      <c r="I461" s="55"/>
      <c r="J461" s="37"/>
      <c r="K461" s="55"/>
      <c r="L461" s="55"/>
      <c r="M461" s="55"/>
      <c r="O461" s="37"/>
      <c r="S461" s="55"/>
    </row>
    <row r="462" spans="6:19" ht="12.75" customHeight="1">
      <c r="F462" s="55"/>
      <c r="G462" s="55"/>
      <c r="H462" s="55"/>
      <c r="I462" s="55"/>
      <c r="J462" s="37"/>
      <c r="K462" s="55"/>
      <c r="L462" s="55"/>
      <c r="M462" s="55"/>
      <c r="O462" s="37"/>
      <c r="S462" s="55"/>
    </row>
    <row r="463" spans="6:19" ht="12.75" customHeight="1">
      <c r="F463" s="55"/>
      <c r="G463" s="55"/>
      <c r="H463" s="55"/>
      <c r="I463" s="55"/>
      <c r="J463" s="37"/>
      <c r="K463" s="55"/>
      <c r="L463" s="55"/>
      <c r="M463" s="55"/>
      <c r="O463" s="37"/>
      <c r="S463" s="55"/>
    </row>
    <row r="464" spans="6:19" ht="12.75" customHeight="1">
      <c r="F464" s="55"/>
      <c r="G464" s="55"/>
      <c r="H464" s="55"/>
      <c r="I464" s="55"/>
      <c r="J464" s="37"/>
      <c r="K464" s="55"/>
      <c r="L464" s="55"/>
      <c r="M464" s="55"/>
      <c r="O464" s="37"/>
      <c r="S464" s="55"/>
    </row>
    <row r="465" spans="6:19" ht="12.75" customHeight="1">
      <c r="F465" s="55"/>
      <c r="G465" s="55"/>
      <c r="H465" s="55"/>
      <c r="I465" s="55"/>
      <c r="J465" s="37"/>
      <c r="K465" s="55"/>
      <c r="L465" s="55"/>
      <c r="M465" s="55"/>
      <c r="O465" s="37"/>
      <c r="S465" s="55"/>
    </row>
    <row r="466" spans="6:19" ht="12.75" customHeight="1">
      <c r="F466" s="55"/>
      <c r="G466" s="55"/>
      <c r="H466" s="55"/>
      <c r="I466" s="55"/>
      <c r="J466" s="37"/>
      <c r="K466" s="55"/>
      <c r="L466" s="55"/>
      <c r="M466" s="55"/>
      <c r="O466" s="37"/>
      <c r="S466" s="55"/>
    </row>
    <row r="467" spans="6:19" ht="12.75" customHeight="1">
      <c r="F467" s="55"/>
      <c r="G467" s="55"/>
      <c r="H467" s="55"/>
      <c r="I467" s="55"/>
      <c r="J467" s="37"/>
      <c r="K467" s="55"/>
      <c r="L467" s="55"/>
      <c r="M467" s="55"/>
      <c r="O467" s="37"/>
      <c r="S467" s="55"/>
    </row>
    <row r="468" spans="6:19" ht="12.75" customHeight="1">
      <c r="F468" s="55"/>
      <c r="G468" s="55"/>
      <c r="H468" s="55"/>
      <c r="I468" s="55"/>
      <c r="J468" s="37"/>
      <c r="K468" s="55"/>
      <c r="L468" s="55"/>
      <c r="M468" s="55"/>
      <c r="O468" s="37"/>
      <c r="S468" s="55"/>
    </row>
    <row r="469" spans="6:19" ht="12.75" customHeight="1">
      <c r="F469" s="55"/>
      <c r="G469" s="55"/>
      <c r="H469" s="55"/>
      <c r="I469" s="55"/>
      <c r="J469" s="37"/>
      <c r="K469" s="55"/>
      <c r="L469" s="55"/>
      <c r="M469" s="55"/>
      <c r="O469" s="37"/>
      <c r="S469" s="55"/>
    </row>
    <row r="470" spans="6:19" ht="12.75" customHeight="1">
      <c r="F470" s="55"/>
      <c r="G470" s="55"/>
      <c r="H470" s="55"/>
      <c r="I470" s="55"/>
      <c r="J470" s="37"/>
      <c r="K470" s="55"/>
      <c r="L470" s="55"/>
      <c r="M470" s="55"/>
      <c r="O470" s="37"/>
      <c r="S470" s="55"/>
    </row>
    <row r="471" spans="6:19" ht="12.75" customHeight="1">
      <c r="F471" s="55"/>
      <c r="G471" s="55"/>
      <c r="H471" s="55"/>
      <c r="I471" s="55"/>
      <c r="J471" s="37"/>
      <c r="K471" s="55"/>
      <c r="L471" s="55"/>
      <c r="M471" s="55"/>
      <c r="O471" s="37"/>
      <c r="S471" s="55"/>
    </row>
    <row r="472" spans="6:19" ht="12.75" customHeight="1">
      <c r="F472" s="55"/>
      <c r="G472" s="55"/>
      <c r="H472" s="55"/>
      <c r="I472" s="55"/>
      <c r="J472" s="37"/>
      <c r="K472" s="55"/>
      <c r="L472" s="55"/>
      <c r="M472" s="55"/>
      <c r="O472" s="37"/>
      <c r="S472" s="55"/>
    </row>
    <row r="473" spans="6:19" ht="12.75" customHeight="1">
      <c r="F473" s="55"/>
      <c r="G473" s="55"/>
      <c r="H473" s="55"/>
      <c r="I473" s="55"/>
      <c r="J473" s="37"/>
      <c r="K473" s="55"/>
      <c r="L473" s="55"/>
      <c r="M473" s="55"/>
      <c r="O473" s="37"/>
      <c r="S473" s="55"/>
    </row>
    <row r="474" spans="6:19" ht="12.75" customHeight="1">
      <c r="F474" s="55"/>
      <c r="G474" s="55"/>
      <c r="H474" s="55"/>
      <c r="I474" s="55"/>
      <c r="J474" s="37"/>
      <c r="K474" s="55"/>
      <c r="L474" s="55"/>
      <c r="M474" s="55"/>
      <c r="O474" s="37"/>
      <c r="S474" s="55"/>
    </row>
    <row r="475" spans="6:19" ht="12.75" customHeight="1">
      <c r="F475" s="55"/>
      <c r="G475" s="55"/>
      <c r="H475" s="55"/>
      <c r="I475" s="55"/>
      <c r="J475" s="37"/>
      <c r="K475" s="55"/>
      <c r="L475" s="55"/>
      <c r="M475" s="55"/>
      <c r="O475" s="37"/>
      <c r="S475" s="55"/>
    </row>
    <row r="476" spans="6:19" ht="12.75" customHeight="1">
      <c r="F476" s="55"/>
      <c r="G476" s="55"/>
      <c r="H476" s="55"/>
      <c r="I476" s="55"/>
      <c r="J476" s="37"/>
      <c r="K476" s="55"/>
      <c r="L476" s="55"/>
      <c r="M476" s="55"/>
      <c r="O476" s="37"/>
      <c r="S476" s="55"/>
    </row>
    <row r="477" spans="6:19" ht="12.75" customHeight="1">
      <c r="F477" s="55"/>
      <c r="G477" s="55"/>
      <c r="H477" s="55"/>
      <c r="I477" s="55"/>
      <c r="J477" s="37"/>
      <c r="K477" s="55"/>
      <c r="L477" s="55"/>
      <c r="M477" s="55"/>
      <c r="O477" s="37"/>
      <c r="S477" s="55"/>
    </row>
    <row r="478" spans="6:19" ht="12.75" customHeight="1">
      <c r="F478" s="55"/>
      <c r="G478" s="55"/>
      <c r="H478" s="55"/>
      <c r="I478" s="55"/>
      <c r="J478" s="37"/>
      <c r="K478" s="55"/>
      <c r="L478" s="55"/>
      <c r="M478" s="55"/>
      <c r="O478" s="37"/>
      <c r="S478" s="55"/>
    </row>
    <row r="479" spans="6:19" ht="12.75" customHeight="1">
      <c r="F479" s="55"/>
      <c r="G479" s="55"/>
      <c r="H479" s="55"/>
      <c r="I479" s="55"/>
      <c r="J479" s="37"/>
      <c r="K479" s="55"/>
      <c r="L479" s="55"/>
      <c r="M479" s="55"/>
      <c r="O479" s="37"/>
      <c r="S479" s="55"/>
    </row>
    <row r="480" spans="6:19" ht="12.75" customHeight="1">
      <c r="F480" s="55"/>
      <c r="G480" s="55"/>
      <c r="H480" s="55"/>
      <c r="I480" s="55"/>
      <c r="J480" s="37"/>
      <c r="K480" s="55"/>
      <c r="L480" s="55"/>
      <c r="M480" s="55"/>
      <c r="O480" s="37"/>
      <c r="S480" s="55"/>
    </row>
    <row r="481" spans="6:19" ht="12.75" customHeight="1">
      <c r="F481" s="55"/>
      <c r="G481" s="55"/>
      <c r="H481" s="55"/>
      <c r="I481" s="55"/>
      <c r="J481" s="37"/>
      <c r="K481" s="55"/>
      <c r="L481" s="55"/>
      <c r="M481" s="55"/>
      <c r="O481" s="37"/>
      <c r="S481" s="55"/>
    </row>
    <row r="482" spans="6:19" ht="12.75" customHeight="1">
      <c r="F482" s="55"/>
      <c r="G482" s="55"/>
      <c r="H482" s="55"/>
      <c r="I482" s="55"/>
      <c r="J482" s="37"/>
      <c r="K482" s="55"/>
      <c r="L482" s="55"/>
      <c r="M482" s="55"/>
      <c r="O482" s="37"/>
      <c r="S482" s="55"/>
    </row>
    <row r="483" spans="6:19" ht="12.75" customHeight="1">
      <c r="F483" s="55"/>
      <c r="G483" s="55"/>
      <c r="H483" s="55"/>
      <c r="I483" s="55"/>
      <c r="J483" s="37"/>
      <c r="K483" s="55"/>
      <c r="L483" s="55"/>
      <c r="M483" s="55"/>
      <c r="O483" s="37"/>
      <c r="S483" s="55"/>
    </row>
    <row r="484" spans="6:19" ht="12.75" customHeight="1">
      <c r="F484" s="55"/>
      <c r="G484" s="55"/>
      <c r="H484" s="55"/>
      <c r="I484" s="55"/>
      <c r="J484" s="37"/>
      <c r="K484" s="55"/>
      <c r="L484" s="55"/>
      <c r="M484" s="55"/>
      <c r="O484" s="37"/>
      <c r="S484" s="55"/>
    </row>
    <row r="485" spans="6:19" ht="12.75" customHeight="1">
      <c r="F485" s="55"/>
      <c r="G485" s="55"/>
      <c r="H485" s="55"/>
      <c r="I485" s="55"/>
      <c r="J485" s="37"/>
      <c r="K485" s="55"/>
      <c r="L485" s="55"/>
      <c r="M485" s="55"/>
      <c r="O485" s="37"/>
      <c r="S485" s="55"/>
    </row>
    <row r="486" spans="6:19" ht="12.75" customHeight="1">
      <c r="F486" s="55"/>
      <c r="G486" s="55"/>
      <c r="H486" s="55"/>
      <c r="I486" s="55"/>
      <c r="J486" s="37"/>
      <c r="K486" s="55"/>
      <c r="L486" s="55"/>
      <c r="M486" s="55"/>
      <c r="O486" s="37"/>
      <c r="S486" s="55"/>
    </row>
    <row r="487" spans="6:19" ht="12.75" customHeight="1">
      <c r="F487" s="55"/>
      <c r="G487" s="55"/>
      <c r="H487" s="55"/>
      <c r="I487" s="55"/>
      <c r="J487" s="37"/>
      <c r="K487" s="55"/>
      <c r="L487" s="55"/>
      <c r="M487" s="55"/>
      <c r="O487" s="37"/>
      <c r="S487" s="55"/>
    </row>
    <row r="488" spans="6:19" ht="12.75" customHeight="1">
      <c r="F488" s="55"/>
      <c r="G488" s="55"/>
      <c r="H488" s="55"/>
      <c r="I488" s="55"/>
      <c r="J488" s="37"/>
      <c r="K488" s="55"/>
      <c r="L488" s="55"/>
      <c r="M488" s="55"/>
      <c r="O488" s="37"/>
      <c r="S488" s="55"/>
    </row>
    <row r="489" spans="6:19" ht="12.75" customHeight="1">
      <c r="F489" s="55"/>
      <c r="G489" s="55"/>
      <c r="H489" s="55"/>
      <c r="I489" s="55"/>
      <c r="J489" s="37"/>
      <c r="K489" s="55"/>
      <c r="L489" s="55"/>
      <c r="M489" s="55"/>
      <c r="O489" s="37"/>
      <c r="S489" s="55"/>
    </row>
    <row r="490" spans="6:19" ht="12.75" customHeight="1">
      <c r="F490" s="55"/>
      <c r="G490" s="55"/>
      <c r="H490" s="55"/>
      <c r="I490" s="55"/>
      <c r="J490" s="37"/>
      <c r="K490" s="55"/>
      <c r="L490" s="55"/>
      <c r="M490" s="55"/>
      <c r="O490" s="37"/>
      <c r="S490" s="55"/>
    </row>
    <row r="491" spans="6:19" ht="12.75" customHeight="1">
      <c r="F491" s="55"/>
      <c r="G491" s="55"/>
      <c r="H491" s="55"/>
      <c r="I491" s="55"/>
      <c r="J491" s="37"/>
      <c r="K491" s="55"/>
      <c r="L491" s="55"/>
      <c r="M491" s="55"/>
      <c r="O491" s="37"/>
      <c r="S491" s="55"/>
    </row>
    <row r="492" spans="6:19" ht="12.75" customHeight="1">
      <c r="F492" s="55"/>
      <c r="G492" s="55"/>
      <c r="H492" s="55"/>
      <c r="I492" s="55"/>
      <c r="J492" s="37"/>
      <c r="K492" s="55"/>
      <c r="L492" s="55"/>
      <c r="M492" s="55"/>
      <c r="O492" s="37"/>
      <c r="S492" s="55"/>
    </row>
    <row r="493" spans="6:19" ht="12.75" customHeight="1">
      <c r="F493" s="55"/>
      <c r="G493" s="55"/>
      <c r="H493" s="55"/>
      <c r="I493" s="55"/>
      <c r="J493" s="37"/>
      <c r="K493" s="55"/>
      <c r="L493" s="55"/>
      <c r="M493" s="55"/>
      <c r="O493" s="37"/>
      <c r="S493" s="55"/>
    </row>
    <row r="494" spans="6:19" ht="12.75" customHeight="1">
      <c r="F494" s="55"/>
      <c r="G494" s="55"/>
      <c r="H494" s="55"/>
      <c r="I494" s="55"/>
      <c r="J494" s="37"/>
      <c r="K494" s="55"/>
      <c r="L494" s="55"/>
      <c r="M494" s="55"/>
      <c r="O494" s="37"/>
      <c r="S494" s="55"/>
    </row>
    <row r="495" spans="6:19" ht="12.75" customHeight="1">
      <c r="F495" s="55"/>
      <c r="G495" s="55"/>
      <c r="H495" s="55"/>
      <c r="I495" s="55"/>
      <c r="J495" s="37"/>
      <c r="K495" s="55"/>
      <c r="L495" s="55"/>
      <c r="M495" s="55"/>
      <c r="O495" s="37"/>
      <c r="S495" s="55"/>
    </row>
    <row r="496" spans="6:19" ht="12.75" customHeight="1">
      <c r="F496" s="55"/>
      <c r="G496" s="55"/>
      <c r="H496" s="55"/>
      <c r="I496" s="55"/>
      <c r="J496" s="37"/>
      <c r="K496" s="55"/>
      <c r="L496" s="55"/>
      <c r="M496" s="55"/>
      <c r="O496" s="37"/>
      <c r="S496" s="55"/>
    </row>
    <row r="497" spans="6:19" ht="12.75" customHeight="1">
      <c r="F497" s="55"/>
      <c r="G497" s="55"/>
      <c r="H497" s="55"/>
      <c r="I497" s="55"/>
      <c r="J497" s="37"/>
      <c r="K497" s="55"/>
      <c r="L497" s="55"/>
      <c r="M497" s="55"/>
      <c r="O497" s="37"/>
      <c r="S497" s="55"/>
    </row>
    <row r="498" spans="6:19" ht="12.75" customHeight="1">
      <c r="F498" s="55"/>
      <c r="G498" s="55"/>
      <c r="H498" s="55"/>
      <c r="I498" s="55"/>
      <c r="J498" s="37"/>
      <c r="K498" s="55"/>
      <c r="L498" s="55"/>
      <c r="M498" s="55"/>
      <c r="O498" s="37"/>
      <c r="S498" s="55"/>
    </row>
    <row r="499" spans="6:19" ht="12.75" customHeight="1">
      <c r="F499" s="55"/>
      <c r="G499" s="55"/>
      <c r="H499" s="55"/>
      <c r="I499" s="55"/>
      <c r="J499" s="37"/>
      <c r="K499" s="55"/>
      <c r="L499" s="55"/>
      <c r="M499" s="55"/>
      <c r="O499" s="37"/>
      <c r="S499" s="55"/>
    </row>
    <row r="500" spans="6:19" ht="12.75" customHeight="1">
      <c r="F500" s="55"/>
      <c r="G500" s="55"/>
      <c r="H500" s="55"/>
      <c r="I500" s="55"/>
      <c r="J500" s="37"/>
      <c r="K500" s="55"/>
      <c r="L500" s="55"/>
      <c r="M500" s="55"/>
      <c r="O500" s="37"/>
      <c r="S500" s="55"/>
    </row>
    <row r="501" spans="6:19" ht="12.75" customHeight="1">
      <c r="F501" s="55"/>
      <c r="G501" s="55"/>
      <c r="H501" s="55"/>
      <c r="I501" s="55"/>
      <c r="J501" s="37"/>
      <c r="K501" s="55"/>
      <c r="L501" s="55"/>
      <c r="M501" s="55"/>
      <c r="O501" s="37"/>
      <c r="S501" s="55"/>
    </row>
    <row r="502" spans="6:19" ht="12.75" customHeight="1">
      <c r="F502" s="55"/>
      <c r="G502" s="55"/>
      <c r="H502" s="55"/>
      <c r="I502" s="55"/>
      <c r="J502" s="37"/>
      <c r="K502" s="55"/>
      <c r="L502" s="55"/>
      <c r="M502" s="55"/>
      <c r="O502" s="37"/>
      <c r="S502" s="55"/>
    </row>
    <row r="503" spans="6:19" ht="12.75" customHeight="1">
      <c r="F503" s="55"/>
      <c r="G503" s="55"/>
      <c r="H503" s="55"/>
      <c r="I503" s="55"/>
      <c r="J503" s="37"/>
      <c r="K503" s="55"/>
      <c r="L503" s="55"/>
      <c r="M503" s="55"/>
      <c r="O503" s="37"/>
      <c r="S503" s="55"/>
    </row>
    <row r="504" spans="6:19" ht="12.75" customHeight="1">
      <c r="F504" s="55"/>
      <c r="G504" s="55"/>
      <c r="H504" s="55"/>
      <c r="I504" s="55"/>
      <c r="J504" s="37"/>
      <c r="K504" s="55"/>
      <c r="L504" s="55"/>
      <c r="M504" s="55"/>
      <c r="O504" s="37"/>
      <c r="S504" s="55"/>
    </row>
    <row r="505" spans="6:19" ht="12.75" customHeight="1">
      <c r="F505" s="55"/>
      <c r="G505" s="55"/>
      <c r="H505" s="55"/>
      <c r="I505" s="55"/>
      <c r="J505" s="37"/>
      <c r="K505" s="55"/>
      <c r="L505" s="55"/>
      <c r="M505" s="55"/>
      <c r="O505" s="37"/>
      <c r="S505" s="55"/>
    </row>
    <row r="506" spans="6:19" ht="12.75" customHeight="1">
      <c r="F506" s="55"/>
      <c r="G506" s="55"/>
      <c r="H506" s="55"/>
      <c r="I506" s="55"/>
      <c r="J506" s="37"/>
      <c r="K506" s="55"/>
      <c r="L506" s="55"/>
      <c r="M506" s="55"/>
      <c r="O506" s="37"/>
      <c r="S506" s="55"/>
    </row>
    <row r="507" spans="6:19" ht="15" customHeight="1">
      <c r="F507" s="55"/>
      <c r="G507" s="55"/>
      <c r="H507" s="55"/>
      <c r="I507" s="55"/>
      <c r="J507" s="37"/>
      <c r="K507" s="55"/>
      <c r="L507" s="55"/>
      <c r="M507" s="55"/>
      <c r="O507" s="37"/>
      <c r="S507" s="55"/>
    </row>
  </sheetData>
  <autoFilter ref="S1:S330" xr:uid="{00000000-0009-0000-0000-000005000000}"/>
  <mergeCells count="91">
    <mergeCell ref="A107:A108"/>
    <mergeCell ref="B107:B108"/>
    <mergeCell ref="P105:P106"/>
    <mergeCell ref="O105:O106"/>
    <mergeCell ref="J107:J108"/>
    <mergeCell ref="O107:O108"/>
    <mergeCell ref="P107:P108"/>
    <mergeCell ref="M107:M108"/>
    <mergeCell ref="N41:N42"/>
    <mergeCell ref="A105:A106"/>
    <mergeCell ref="B105:B106"/>
    <mergeCell ref="J105:J106"/>
    <mergeCell ref="A93:A94"/>
    <mergeCell ref="B93:B94"/>
    <mergeCell ref="A96:A97"/>
    <mergeCell ref="B96:B97"/>
    <mergeCell ref="A83:A84"/>
    <mergeCell ref="B83:B84"/>
    <mergeCell ref="J83:J84"/>
    <mergeCell ref="A77:A78"/>
    <mergeCell ref="B77:B78"/>
    <mergeCell ref="J80:J81"/>
    <mergeCell ref="A80:A81"/>
    <mergeCell ref="B80:B81"/>
    <mergeCell ref="P85:P86"/>
    <mergeCell ref="M96:M97"/>
    <mergeCell ref="O96:O97"/>
    <mergeCell ref="J93:J94"/>
    <mergeCell ref="O93:O94"/>
    <mergeCell ref="P93:P94"/>
    <mergeCell ref="M93:M94"/>
    <mergeCell ref="J96:J97"/>
    <mergeCell ref="P96:P97"/>
    <mergeCell ref="M87:M88"/>
    <mergeCell ref="P87:P88"/>
    <mergeCell ref="O87:O88"/>
    <mergeCell ref="O85:O86"/>
    <mergeCell ref="J77:J78"/>
    <mergeCell ref="A41:A42"/>
    <mergeCell ref="B41:B42"/>
    <mergeCell ref="J75:J76"/>
    <mergeCell ref="A75:A76"/>
    <mergeCell ref="B75:B76"/>
    <mergeCell ref="J41:J42"/>
    <mergeCell ref="A62:A63"/>
    <mergeCell ref="B62:B63"/>
    <mergeCell ref="G62:G63"/>
    <mergeCell ref="I62:I63"/>
    <mergeCell ref="J62:J63"/>
    <mergeCell ref="M41:M42"/>
    <mergeCell ref="P41:P42"/>
    <mergeCell ref="P83:P84"/>
    <mergeCell ref="M75:M76"/>
    <mergeCell ref="O75:O76"/>
    <mergeCell ref="O41:O42"/>
    <mergeCell ref="P77:P78"/>
    <mergeCell ref="M80:M81"/>
    <mergeCell ref="M83:M84"/>
    <mergeCell ref="O83:O84"/>
    <mergeCell ref="P80:P81"/>
    <mergeCell ref="O80:O81"/>
    <mergeCell ref="O62:O63"/>
    <mergeCell ref="P62:P63"/>
    <mergeCell ref="M62:M63"/>
    <mergeCell ref="N62:N63"/>
    <mergeCell ref="B90:B91"/>
    <mergeCell ref="M90:M91"/>
    <mergeCell ref="B87:B88"/>
    <mergeCell ref="A87:A88"/>
    <mergeCell ref="M85:M86"/>
    <mergeCell ref="P101:P102"/>
    <mergeCell ref="M101:M102"/>
    <mergeCell ref="A101:A102"/>
    <mergeCell ref="B101:B102"/>
    <mergeCell ref="M77:M78"/>
    <mergeCell ref="O77:O78"/>
    <mergeCell ref="J101:J102"/>
    <mergeCell ref="O101:O102"/>
    <mergeCell ref="J90:J91"/>
    <mergeCell ref="P90:P91"/>
    <mergeCell ref="A85:A86"/>
    <mergeCell ref="B85:B86"/>
    <mergeCell ref="J85:J86"/>
    <mergeCell ref="J87:J88"/>
    <mergeCell ref="O90:O91"/>
    <mergeCell ref="A90:A91"/>
    <mergeCell ref="J103:J104"/>
    <mergeCell ref="O103:O104"/>
    <mergeCell ref="P103:P104"/>
    <mergeCell ref="A103:A104"/>
    <mergeCell ref="B103:B104"/>
  </mergeCells>
  <hyperlinks>
    <hyperlink ref="M5" location="Main!A1" display="Back To Main Page" xr:uid="{00000000-0004-0000-0500-000000000000}"/>
  </hyperlinks>
  <pageMargins left="0.7" right="0.7" top="0.75" bottom="0.75" header="0" footer="0"/>
  <pageSetup orientation="portrait" r:id="rId1"/>
  <ignoredErrors>
    <ignoredError sqref="F42" numberStoredAsText="1"/>
    <ignoredError sqref="K42 K80:K82 K53 K85 K91:K9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Mayur</cp:lastModifiedBy>
  <cp:lastPrinted>2023-07-25T18:59:36Z</cp:lastPrinted>
  <dcterms:created xsi:type="dcterms:W3CDTF">2015-06-08T02:34:00Z</dcterms:created>
  <dcterms:modified xsi:type="dcterms:W3CDTF">2023-11-21T19:24:42Z</dcterms:modified>
</cp:coreProperties>
</file>