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1102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F&amp;O)'!$R$1:$R$296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3" i="6" l="1"/>
  <c r="M93" i="6" s="1"/>
  <c r="K92" i="6"/>
  <c r="M92" i="6" s="1"/>
  <c r="K282" i="6"/>
  <c r="L282" i="6" s="1"/>
  <c r="K91" i="6" l="1"/>
  <c r="M91" i="6" s="1"/>
  <c r="K89" i="6"/>
  <c r="M89" i="6" s="1"/>
  <c r="L50" i="6"/>
  <c r="K50" i="6"/>
  <c r="L47" i="6"/>
  <c r="K47" i="6"/>
  <c r="L14" i="6"/>
  <c r="K14" i="6"/>
  <c r="M14" i="6" l="1"/>
  <c r="M50" i="6"/>
  <c r="M47" i="6"/>
  <c r="K90" i="6"/>
  <c r="M90" i="6" s="1"/>
  <c r="L68" i="6"/>
  <c r="K68" i="6"/>
  <c r="L12" i="6"/>
  <c r="K12" i="6"/>
  <c r="L28" i="6"/>
  <c r="K28" i="6"/>
  <c r="L46" i="6"/>
  <c r="K46" i="6"/>
  <c r="M28" i="6" l="1"/>
  <c r="M46" i="6"/>
  <c r="M68" i="6"/>
  <c r="M12" i="6"/>
  <c r="L25" i="6"/>
  <c r="K25" i="6"/>
  <c r="L49" i="6"/>
  <c r="K49" i="6"/>
  <c r="L48" i="6"/>
  <c r="K48" i="6"/>
  <c r="L42" i="6"/>
  <c r="K42" i="6"/>
  <c r="M25" i="6" l="1"/>
  <c r="M42" i="6"/>
  <c r="M48" i="6"/>
  <c r="M49" i="6"/>
  <c r="K88" i="6"/>
  <c r="M88" i="6" s="1"/>
  <c r="K87" i="6" l="1"/>
  <c r="M87" i="6" s="1"/>
  <c r="K84" i="6"/>
  <c r="M84" i="6" s="1"/>
  <c r="L101" i="6"/>
  <c r="K101" i="6"/>
  <c r="L27" i="6"/>
  <c r="K27" i="6"/>
  <c r="M101" i="6" l="1"/>
  <c r="M27" i="6"/>
  <c r="K86" i="6"/>
  <c r="M86" i="6" s="1"/>
  <c r="K83" i="6"/>
  <c r="M83" i="6" s="1"/>
  <c r="L65" i="6" l="1"/>
  <c r="K65" i="6"/>
  <c r="K85" i="6"/>
  <c r="M85" i="6" s="1"/>
  <c r="M65" i="6" l="1"/>
  <c r="L44" i="6"/>
  <c r="K44" i="6"/>
  <c r="L41" i="6"/>
  <c r="K41" i="6"/>
  <c r="L45" i="6"/>
  <c r="K45" i="6"/>
  <c r="L23" i="6"/>
  <c r="K23" i="6"/>
  <c r="K82" i="6"/>
  <c r="M82" i="6" s="1"/>
  <c r="L66" i="6"/>
  <c r="K66" i="6"/>
  <c r="L21" i="6"/>
  <c r="K21" i="6"/>
  <c r="K81" i="6"/>
  <c r="M81" i="6" s="1"/>
  <c r="L64" i="6"/>
  <c r="K64" i="6"/>
  <c r="K79" i="6"/>
  <c r="M79" i="6" s="1"/>
  <c r="L43" i="6"/>
  <c r="K43" i="6"/>
  <c r="M43" i="6" l="1"/>
  <c r="M23" i="6"/>
  <c r="M66" i="6"/>
  <c r="M41" i="6"/>
  <c r="M45" i="6"/>
  <c r="M44" i="6"/>
  <c r="M21" i="6"/>
  <c r="M64" i="6"/>
  <c r="K80" i="6"/>
  <c r="M80" i="6" s="1"/>
  <c r="L63" i="6"/>
  <c r="K63" i="6"/>
  <c r="M63" i="6" l="1"/>
  <c r="K78" i="6"/>
  <c r="M78" i="6" s="1"/>
  <c r="L16" i="6"/>
  <c r="K16" i="6"/>
  <c r="L20" i="6"/>
  <c r="K20" i="6"/>
  <c r="K77" i="6"/>
  <c r="M77" i="6" s="1"/>
  <c r="L15" i="6"/>
  <c r="K15" i="6"/>
  <c r="L19" i="6"/>
  <c r="K19" i="6"/>
  <c r="K76" i="6"/>
  <c r="M76" i="6" s="1"/>
  <c r="L62" i="6"/>
  <c r="K62" i="6"/>
  <c r="L61" i="6"/>
  <c r="K61" i="6"/>
  <c r="L17" i="6"/>
  <c r="K17" i="6"/>
  <c r="M20" i="6" l="1"/>
  <c r="M16" i="6"/>
  <c r="M15" i="6"/>
  <c r="M61" i="6"/>
  <c r="M19" i="6"/>
  <c r="M62" i="6"/>
  <c r="M17" i="6"/>
  <c r="L18" i="6"/>
  <c r="K18" i="6"/>
  <c r="M18" i="6" l="1"/>
  <c r="K288" i="6" l="1"/>
  <c r="L288" i="6" s="1"/>
  <c r="K271" i="6" l="1"/>
  <c r="L271" i="6" s="1"/>
  <c r="K285" i="6" l="1"/>
  <c r="L285" i="6" s="1"/>
  <c r="L11" i="6" l="1"/>
  <c r="K11" i="6"/>
  <c r="M11" i="6" l="1"/>
  <c r="K277" i="6" l="1"/>
  <c r="L277" i="6" s="1"/>
  <c r="K287" i="6" l="1"/>
  <c r="L287" i="6" s="1"/>
  <c r="H283" i="6" l="1"/>
  <c r="K283" i="6" l="1"/>
  <c r="L283" i="6" s="1"/>
  <c r="K272" i="6"/>
  <c r="L272" i="6" s="1"/>
  <c r="K262" i="6"/>
  <c r="L262" i="6" s="1"/>
  <c r="K278" i="6" l="1"/>
  <c r="L278" i="6" s="1"/>
  <c r="K279" i="6" l="1"/>
  <c r="L279" i="6" s="1"/>
  <c r="K276" i="6" l="1"/>
  <c r="L276" i="6" s="1"/>
  <c r="K255" i="6"/>
  <c r="L255" i="6" s="1"/>
  <c r="K275" i="6"/>
  <c r="L275" i="6" s="1"/>
  <c r="K274" i="6"/>
  <c r="L274" i="6" s="1"/>
  <c r="K273" i="6"/>
  <c r="L273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4" i="6"/>
  <c r="L254" i="6" s="1"/>
  <c r="K253" i="6"/>
  <c r="L253" i="6" s="1"/>
  <c r="K252" i="6"/>
  <c r="L252" i="6" s="1"/>
  <c r="F251" i="6"/>
  <c r="K251" i="6" s="1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F245" i="6"/>
  <c r="K245" i="6" s="1"/>
  <c r="L245" i="6" s="1"/>
  <c r="F244" i="6"/>
  <c r="K244" i="6" s="1"/>
  <c r="L244" i="6" s="1"/>
  <c r="K243" i="6"/>
  <c r="L243" i="6" s="1"/>
  <c r="F242" i="6"/>
  <c r="K242" i="6" s="1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4" i="6"/>
  <c r="L224" i="6" s="1"/>
  <c r="K223" i="6"/>
  <c r="L223" i="6" s="1"/>
  <c r="F222" i="6"/>
  <c r="K222" i="6" s="1"/>
  <c r="L222" i="6" s="1"/>
  <c r="K221" i="6"/>
  <c r="L221" i="6" s="1"/>
  <c r="K218" i="6"/>
  <c r="L218" i="6" s="1"/>
  <c r="K217" i="6"/>
  <c r="L217" i="6" s="1"/>
  <c r="K216" i="6"/>
  <c r="L216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6" i="6"/>
  <c r="L196" i="6" s="1"/>
  <c r="K194" i="6"/>
  <c r="L194" i="6" s="1"/>
  <c r="K192" i="6"/>
  <c r="L192" i="6" s="1"/>
  <c r="K190" i="6"/>
  <c r="L190" i="6" s="1"/>
  <c r="K189" i="6"/>
  <c r="L189" i="6" s="1"/>
  <c r="K188" i="6"/>
  <c r="L188" i="6" s="1"/>
  <c r="K186" i="6"/>
  <c r="L186" i="6" s="1"/>
  <c r="K185" i="6"/>
  <c r="L185" i="6" s="1"/>
  <c r="K184" i="6"/>
  <c r="L184" i="6" s="1"/>
  <c r="K183" i="6"/>
  <c r="K182" i="6"/>
  <c r="L182" i="6" s="1"/>
  <c r="K181" i="6"/>
  <c r="L181" i="6" s="1"/>
  <c r="K179" i="6"/>
  <c r="L179" i="6" s="1"/>
  <c r="K178" i="6"/>
  <c r="L178" i="6" s="1"/>
  <c r="K177" i="6"/>
  <c r="L177" i="6" s="1"/>
  <c r="K176" i="6"/>
  <c r="L176" i="6" s="1"/>
  <c r="K175" i="6"/>
  <c r="L175" i="6" s="1"/>
  <c r="F174" i="6"/>
  <c r="K174" i="6" s="1"/>
  <c r="L174" i="6" s="1"/>
  <c r="H173" i="6"/>
  <c r="K173" i="6" s="1"/>
  <c r="L173" i="6" s="1"/>
  <c r="K170" i="6"/>
  <c r="L170" i="6" s="1"/>
  <c r="K169" i="6"/>
  <c r="L169" i="6" s="1"/>
  <c r="K168" i="6"/>
  <c r="L168" i="6" s="1"/>
  <c r="K167" i="6"/>
  <c r="L167" i="6" s="1"/>
  <c r="K166" i="6"/>
  <c r="L166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H139" i="6"/>
  <c r="K139" i="6" s="1"/>
  <c r="L139" i="6" s="1"/>
  <c r="F138" i="6"/>
  <c r="K138" i="6" s="1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<sst xmlns="http://schemas.openxmlformats.org/spreadsheetml/2006/main" count="3216" uniqueCount="1189">
  <si>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</si>
  <si>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</si>
  <si>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</si>
  <si>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</si>
  <si>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</si>
  <si>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</si>
  <si>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</si>
  <si>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</si>
  <si>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</si>
  <si>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</si>
  <si>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</si>
  <si>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</si>
  <si>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</si>
  <si>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</si>
  <si>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</si>
  <si>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</si>
  <si>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</si>
  <si>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</si>
  <si>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</si>
  <si>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</si>
  <si>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</si>
  <si>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</si>
  <si>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</si>
  <si>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</si>
  <si>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</si>
  <si>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</si>
  <si>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</si>
  <si>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</si>
  <si>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</si>
  <si>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</si>
  <si>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</si>
  <si>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</si>
  <si>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</si>
  <si>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</si>
  <si>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</si>
  <si>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</si>
  <si>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</si>
  <si>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</si>
  <si>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</si>
  <si>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</si>
  <si>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</si>
  <si>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</si>
  <si>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</si>
  <si>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</si>
  <si>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</si>
  <si>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</si>
  <si>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</si>
  <si>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</si>
  <si>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</si>
  <si>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</si>
  <si>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</si>
  <si>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</si>
  <si>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</si>
  <si>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</si>
  <si>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</si>
  <si>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</si>
  <si>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</si>
  <si>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</si>
  <si>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</si>
  <si>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</si>
  <si>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</si>
  <si>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</si>
  <si>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</si>
  <si>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</si>
  <si>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</si>
  <si>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</si>
  <si>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</si>
  <si>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</si>
  <si>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</si>
  <si>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</si>
  <si>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</si>
  <si>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</si>
  <si>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</si>
  <si>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</si>
  <si>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</si>
  <si>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</si>
  <si>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</si>
  <si>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</si>
  <si>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</si>
  <si>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</si>
  <si>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</si>
  <si>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</si>
  <si>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</si>
  <si>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</si>
  <si>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</si>
  <si>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</si>
  <si>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</si>
  <si>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</si>
  <si>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</si>
  <si>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</si>
  <si>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</si>
  <si>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</si>
  <si>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</si>
  <si>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</si>
  <si>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</si>
  <si>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</si>
  <si>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</si>
  <si>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</si>
  <si>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</si>
  <si>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</si>
  <si>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</si>
  <si>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</si>
  <si>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</si>
  <si>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</si>
  <si>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</si>
  <si>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</si>
  <si>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</si>
  <si>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</si>
  <si>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</si>
  <si>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</si>
  <si>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</si>
  <si>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</si>
  <si>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</si>
  <si>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</si>
  <si>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</si>
  <si>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</si>
  <si>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</si>
  <si>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</si>
  <si>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</si>
  <si>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</si>
  <si>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</si>
  <si>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</si>
  <si>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</si>
  <si>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</si>
  <si>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</si>
  <si>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</si>
  <si>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</si>
  <si>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</si>
  <si>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</si>
  <si>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</si>
  <si>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</si>
  <si>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</si>
  <si>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</si>
  <si>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</si>
  <si>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</si>
  <si>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</si>
  <si>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</si>
  <si>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</si>
  <si>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</si>
  <si>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</si>
  <si>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</si>
  <si>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</si>
  <si>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</si>
  <si>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</si>
  <si>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</si>
  <si>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</si>
  <si>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</si>
  <si>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</si>
  <si>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</si>
  <si>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</si>
  <si>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</si>
  <si>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</si>
  <si>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</si>
  <si>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</si>
  <si>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</si>
  <si>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</si>
  <si>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</si>
  <si>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</si>
  <si>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</si>
  <si>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</si>
  <si>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</si>
  <si>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</si>
  <si>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</si>
  <si>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</si>
  <si>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</si>
  <si>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</si>
  <si>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</si>
  <si>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</si>
  <si>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</si>
  <si>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</si>
  <si>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</si>
  <si>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</si>
  <si>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</si>
  <si>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</si>
  <si>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</si>
  <si>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</si>
  <si>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</si>
  <si>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</si>
  <si>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</si>
  <si>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</si>
  <si>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</si>
  <si>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</si>
  <si>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</si>
  <si>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</si>
  <si>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</si>
  <si>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</si>
  <si>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</si>
  <si>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</si>
  <si>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</si>
  <si>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</si>
  <si>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</si>
  <si>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</si>
  <si>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</si>
  <si>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</si>
  <si>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</si>
  <si>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</si>
  <si>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</si>
  <si>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</si>
  <si>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</si>
  <si>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</si>
  <si>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</si>
  <si>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</si>
  <si>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</si>
  <si>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</si>
  <si>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</si>
  <si>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</si>
  <si>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</si>
  <si>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</si>
  <si>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</si>
  <si>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</si>
  <si>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</si>
  <si>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</si>
  <si>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</si>
  <si>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</si>
  <si>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</si>
  <si>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</si>
  <si>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</si>
  <si>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</si>
  <si>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</si>
  <si>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</si>
  <si>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</si>
  <si>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</si>
  <si>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</si>
  <si>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</si>
  <si>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</si>
  <si>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</si>
  <si>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</si>
  <si>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</si>
  <si>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</si>
  <si>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</si>
  <si>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</si>
  <si>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</si>
  <si>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</si>
  <si>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</si>
  <si>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</si>
  <si>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</si>
  <si>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</si>
  <si>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</si>
  <si>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</si>
  <si>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</si>
  <si>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</si>
  <si>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</si>
  <si>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</si>
  <si>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</si>
  <si>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</si>
  <si>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</si>
  <si>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</si>
  <si>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</si>
  <si>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</si>
  <si>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</si>
  <si>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</si>
  <si>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</si>
  <si>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</si>
  <si>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</si>
  <si>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</si>
  <si>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</si>
  <si>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</si>
  <si>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</si>
  <si>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</si>
  <si>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</si>
  <si>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</si>
  <si>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</si>
  <si>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</si>
  <si>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</si>
  <si>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</si>
  <si>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</si>
  <si>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</si>
  <si>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</si>
  <si>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</si>
  <si>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</si>
  <si>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</si>
  <si>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</si>
  <si>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</si>
  <si>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</si>
  <si>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</si>
  <si>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</si>
  <si>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</si>
  <si>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</si>
  <si>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</si>
  <si>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</si>
  <si>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</si>
  <si>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</si>
  <si>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</si>
  <si>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</si>
  <si>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</si>
  <si>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</si>
  <si>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</si>
  <si>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</si>
  <si>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</si>
  <si>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</si>
  <si>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</si>
  <si>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</si>
  <si>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</si>
  <si>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</si>
  <si>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</si>
  <si>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</si>
  <si>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</si>
  <si>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</si>
  <si>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</si>
  <si>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</si>
  <si>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</si>
  <si>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</si>
  <si>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</si>
  <si>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</si>
  <si>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</si>
  <si>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</si>
  <si>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</si>
  <si>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</si>
  <si>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</si>
  <si>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</si>
  <si>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</si>
  <si>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</si>
  <si>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</si>
  <si>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</si>
  <si>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</si>
  <si>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</si>
  <si>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</si>
  <si>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</si>
  <si>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</si>
  <si>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</si>
  <si>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</si>
  <si>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</si>
  <si>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</si>
  <si>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</si>
  <si>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</si>
  <si>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</si>
  <si>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</si>
  <si>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</si>
  <si>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</si>
  <si>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</si>
  <si>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</si>
  <si>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</si>
  <si>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</si>
  <si>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</si>
  <si>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</si>
  <si>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</si>
  <si>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</si>
  <si>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</si>
  <si>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</si>
  <si>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</si>
  <si>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</si>
  <si>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</si>
  <si>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</si>
  <si>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</si>
  <si>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</si>
  <si>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</si>
  <si>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</si>
  <si>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</si>
  <si>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</si>
  <si>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</si>
  <si>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</si>
  <si>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</si>
  <si>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</si>
  <si>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</si>
  <si>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</si>
  <si>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</si>
  <si>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</si>
  <si>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</si>
  <si>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</si>
  <si>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</si>
  <si>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</si>
  <si>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</si>
  <si>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</si>
  <si>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</si>
  <si>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</si>
  <si>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</si>
  <si>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</si>
  <si>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</si>
  <si>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</si>
  <si>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</si>
  <si>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</si>
  <si>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</si>
  <si>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</si>
  <si>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</si>
  <si>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</si>
  <si>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</si>
  <si>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</si>
  <si>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</si>
  <si>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</si>
  <si>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</si>
  <si>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</si>
  <si>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</si>
  <si>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</si>
  <si>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</si>
  <si>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</si>
  <si>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</si>
  <si>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</si>
  <si>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</si>
  <si>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</si>
  <si>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</si>
  <si>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</si>
  <si>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</si>
  <si>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</si>
  <si>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</si>
  <si>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</si>
  <si>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</si>
  <si>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</si>
  <si>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</si>
  <si>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</si>
  <si>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</si>
  <si>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</si>
  <si>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</si>
  <si>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</si>
  <si>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</si>
  <si>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</si>
  <si>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</si>
  <si>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</si>
  <si>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</si>
  <si>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</si>
  <si>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</si>
  <si>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</si>
  <si>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</si>
  <si>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</si>
  <si>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</si>
  <si>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</si>
  <si>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</si>
  <si>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</si>
  <si>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</si>
  <si>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</si>
  <si>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</si>
  <si>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</si>
  <si>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</si>
  <si>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</si>
  <si>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</si>
  <si>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</si>
  <si>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</si>
  <si>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</si>
  <si>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</si>
  <si>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</si>
  <si>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</si>
  <si>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</si>
  <si>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</si>
  <si>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</si>
  <si>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</si>
  <si>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</si>
  <si>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</si>
  <si>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</si>
  <si>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</si>
  <si>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</si>
  <si>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</si>
  <si>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</si>
  <si>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</si>
  <si>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</si>
  <si>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</si>
  <si>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</si>
  <si>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</si>
  <si>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</si>
  <si>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</si>
  <si>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</si>
  <si>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</si>
  <si>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</si>
  <si>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</si>
  <si>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</si>
  <si>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</si>
  <si>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</si>
  <si>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</si>
  <si>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</si>
  <si>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</si>
  <si>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</si>
  <si>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</si>
  <si>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</si>
  <si>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</si>
  <si>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</si>
  <si>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</si>
  <si>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</si>
  <si>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</si>
  <si>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</si>
  <si>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</si>
  <si>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</si>
  <si>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</si>
  <si>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</si>
  <si>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</si>
  <si>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</si>
  <si>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</si>
  <si>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</si>
  <si>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</si>
  <si>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</si>
  <si>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</si>
  <si>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</si>
  <si>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</si>
  <si>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</si>
  <si>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</si>
  <si>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</si>
  <si>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</si>
  <si>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</si>
  <si>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</si>
  <si>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</si>
  <si>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</si>
  <si>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</si>
  <si>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</si>
  <si>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</si>
  <si>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</si>
  <si>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</si>
  <si>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</si>
  <si>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</si>
  <si>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</si>
  <si>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</si>
  <si>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</si>
  <si>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</si>
  <si>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</si>
  <si>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</si>
  <si>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</si>
  <si>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</si>
  <si>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</si>
  <si>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</si>
  <si>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</si>
  <si>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</si>
  <si>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</si>
  <si>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</si>
  <si>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</si>
  <si>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</si>
  <si>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</si>
  <si>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</si>
  <si>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</si>
  <si>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</si>
  <si>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</si>
  <si>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</si>
  <si>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</si>
  <si>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</si>
  <si>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</si>
  <si>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</si>
  <si>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</si>
  <si>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</si>
  <si>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</si>
  <si>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</si>
  <si>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</si>
  <si>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</si>
  <si>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</si>
  <si>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</si>
  <si>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</si>
  <si>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</si>
  <si>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</si>
  <si>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</si>
  <si>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</si>
  <si>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</si>
  <si>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</si>
  <si>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</si>
  <si>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</si>
  <si>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</si>
  <si>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</si>
  <si>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</si>
  <si>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</si>
  <si>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</si>
  <si>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</si>
  <si>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</si>
  <si>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</si>
  <si>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</si>
  <si>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</si>
  <si>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</si>
  <si>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</si>
  <si>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</si>
  <si>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</si>
  <si>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</si>
  <si>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</si>
  <si>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</si>
  <si>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</si>
  <si>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</si>
  <si>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</si>
  <si>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</si>
  <si>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</si>
  <si>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</si>
  <si>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</si>
  <si>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</si>
  <si>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</si>
  <si>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</si>
  <si>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</si>
  <si>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</si>
  <si>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</si>
  <si>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</si>
  <si>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</si>
  <si>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</si>
  <si>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</si>
  <si>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</si>
  <si>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</si>
  <si>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</si>
  <si>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</si>
  <si>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</si>
  <si>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</si>
  <si>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</si>
  <si>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</si>
  <si>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</si>
  <si>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</si>
  <si>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</si>
  <si>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</si>
  <si>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</si>
  <si>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</si>
  <si>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</si>
  <si>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</si>
  <si>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</si>
  <si>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</si>
  <si>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</si>
  <si>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</si>
  <si>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</si>
  <si>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</si>
  <si>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</si>
  <si>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</si>
  <si>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</si>
  <si>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</si>
  <si>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</si>
  <si>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</si>
  <si>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</si>
  <si>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</si>
  <si>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</si>
  <si>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</si>
  <si>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</si>
  <si>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</si>
  <si>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</si>
  <si>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</si>
  <si>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</si>
  <si>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</si>
  <si>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</si>
  <si>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</si>
  <si>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</si>
  <si>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</si>
  <si>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</si>
  <si>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</si>
  <si>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</si>
  <si>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</si>
  <si>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</si>
  <si>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</si>
  <si>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</si>
  <si>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</si>
  <si>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</si>
  <si>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</si>
  <si>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</si>
  <si>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</si>
  <si>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</si>
  <si>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</si>
  <si>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</si>
  <si>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</si>
  <si>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</si>
  <si>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</si>
  <si>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</si>
  <si>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</si>
  <si>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</si>
  <si>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</si>
  <si>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</si>
  <si>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</si>
  <si>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</si>
  <si>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</si>
  <si>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</si>
  <si>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</si>
  <si>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</si>
  <si>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</si>
  <si>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</si>
  <si>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</si>
  <si>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</si>
  <si>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</si>
  <si>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</si>
  <si>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</si>
  <si>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</si>
  <si>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</si>
  <si>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</si>
  <si>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</si>
  <si>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</si>
  <si>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</si>
  <si>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</si>
  <si>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</si>
  <si>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</si>
  <si>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</si>
  <si>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</si>
  <si>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</si>
  <si>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</si>
  <si>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</si>
  <si>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</si>
  <si>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</si>
  <si>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</si>
  <si>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</si>
  <si>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</si>
  <si>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</si>
  <si>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</si>
  <si>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</si>
  <si>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</si>
  <si>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</si>
  <si>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</si>
  <si>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</si>
  <si>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</si>
  <si>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</si>
  <si>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</si>
  <si>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</si>
  <si>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</si>
  <si>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</si>
  <si>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</si>
  <si>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</si>
  <si>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</si>
  <si>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</si>
  <si>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</si>
  <si>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</si>
  <si>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</si>
  <si>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</si>
  <si>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</si>
  <si>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</si>
  <si>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</si>
  <si>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</si>
  <si>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</si>
  <si>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</si>
  <si>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</si>
  <si>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</si>
  <si>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</si>
  <si>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</si>
  <si>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</si>
  <si>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</si>
  <si>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</si>
  <si>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</si>
  <si>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</si>
  <si>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</si>
  <si>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</si>
  <si>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</si>
  <si>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</si>
  <si>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</si>
  <si>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</si>
  <si>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</si>
  <si>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</si>
  <si>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</si>
  <si>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</si>
  <si>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</si>
  <si>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</si>
  <si>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</si>
  <si>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</si>
  <si>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</si>
  <si>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</si>
  <si>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</si>
  <si>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</si>
  <si>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</si>
  <si>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</si>
  <si>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</si>
  <si>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</si>
  <si>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</si>
  <si>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</si>
  <si>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</si>
  <si>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</si>
  <si>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</si>
  <si>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</si>
  <si>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</si>
  <si>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</si>
  <si>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</si>
  <si>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</si>
  <si>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</si>
  <si>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</si>
  <si>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</si>
  <si>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</si>
  <si>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</si>
  <si>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</si>
  <si>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</si>
  <si>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</si>
  <si>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</si>
  <si>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</si>
  <si>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</si>
  <si>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</si>
  <si>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</si>
  <si>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</si>
  <si>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</si>
  <si>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</si>
  <si>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</si>
  <si>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</si>
  <si>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</si>
  <si>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</si>
  <si>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</si>
  <si>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</si>
  <si>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</si>
  <si>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</si>
  <si>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</si>
  <si>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</si>
  <si>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</si>
  <si>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</si>
  <si>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</si>
  <si>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</si>
  <si>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</si>
  <si>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</si>
  <si>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</si>
  <si>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</si>
  <si>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</si>
  <si>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</si>
  <si>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</si>
  <si>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</si>
  <si>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</si>
  <si>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</si>
  <si>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</si>
  <si>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</si>
  <si>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</si>
  <si>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</si>
  <si>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</si>
  <si>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</si>
  <si>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</si>
  <si>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</si>
  <si>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</si>
  <si>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</si>
  <si>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</si>
  <si>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</si>
  <si>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</si>
  <si>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</si>
  <si>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</si>
  <si>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</si>
  <si>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</si>
  <si>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</si>
  <si>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</si>
  <si>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</si>
  <si>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</si>
  <si>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</si>
  <si>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</si>
  <si>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</si>
  <si>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</si>
  <si>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</si>
  <si>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</si>
  <si>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</si>
  <si>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</si>
  <si>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</si>
  <si>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</si>
  <si>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</si>
  <si>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</si>
  <si>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</si>
  <si>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</si>
  <si>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</si>
  <si>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</si>
  <si>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</si>
  <si>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</si>
  <si>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</si>
  <si>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</si>
  <si>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</si>
  <si>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</si>
  <si>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</si>
  <si>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</si>
  <si>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</si>
  <si>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</si>
  <si>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</si>
  <si>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</si>
  <si>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</si>
  <si>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</si>
  <si>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</si>
  <si>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</si>
  <si>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</si>
  <si>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</si>
  <si>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</si>
  <si>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</si>
  <si>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</si>
  <si>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</si>
  <si>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</si>
  <si>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</si>
  <si>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</si>
  <si>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</si>
  <si>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</si>
  <si>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</si>
  <si>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</si>
  <si>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</si>
  <si>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</si>
  <si>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</si>
  <si>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</si>
  <si>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1750-1800</t>
  </si>
  <si>
    <t>2050-2150</t>
  </si>
  <si>
    <t>3400-3600</t>
  </si>
  <si>
    <t>150-160</t>
  </si>
  <si>
    <t>1250-1300</t>
  </si>
  <si>
    <t>1920-2000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</si>
  <si>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</si>
  <si>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</si>
  <si>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</si>
  <si>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</si>
  <si>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</si>
  <si>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</si>
  <si>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</si>
  <si>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</si>
  <si>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</si>
  <si>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</si>
  <si>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</si>
  <si>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</si>
  <si>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</si>
  <si>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</si>
  <si>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</si>
  <si>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</si>
  <si>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</si>
  <si>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</si>
  <si>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</si>
  <si>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</si>
  <si>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</si>
  <si>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</si>
  <si>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</si>
  <si>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</si>
  <si>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</si>
  <si>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</si>
  <si>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</si>
  <si>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</si>
  <si>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</si>
  <si>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3600-3700</t>
  </si>
  <si>
    <t>800-820</t>
  </si>
  <si>
    <t>1550-1600</t>
  </si>
  <si>
    <t>BANKNIFTY 41500 CE 03-NOV</t>
  </si>
  <si>
    <t>160-170</t>
  </si>
  <si>
    <t>GREENCREST</t>
  </si>
  <si>
    <t>SBIN NOV FUT</t>
  </si>
  <si>
    <t>590-600</t>
  </si>
  <si>
    <t>NIFTY NOV FUT</t>
  </si>
  <si>
    <t>17700-17500</t>
  </si>
  <si>
    <t>BANKNIFTY 41000 PE 03-NOV</t>
  </si>
  <si>
    <t>400-500</t>
  </si>
  <si>
    <t>Loss of Rs.170/-</t>
  </si>
  <si>
    <t>Profit of Rs.10/-</t>
  </si>
  <si>
    <t>Loss of Rs.130/-</t>
  </si>
  <si>
    <t>Part profit of Rs.7/-</t>
  </si>
  <si>
    <t>Retail Research Technical Calls &amp; Fundamental Performance Report for the month of Nov-2022</t>
  </si>
  <si>
    <t xml:space="preserve">CARBORUNIV </t>
  </si>
  <si>
    <t>832-840</t>
  </si>
  <si>
    <t>900-950</t>
  </si>
  <si>
    <t>Profit of Rs.90/-</t>
  </si>
  <si>
    <t>Profit of Rs.8.5/-</t>
  </si>
  <si>
    <t>275-280</t>
  </si>
  <si>
    <t>SBIN 590 CE NOV</t>
  </si>
  <si>
    <t>Loss of Rs.120/-</t>
  </si>
  <si>
    <t>18-22</t>
  </si>
  <si>
    <t>Profit of Rs.19.5/-</t>
  </si>
  <si>
    <t>600-615</t>
  </si>
  <si>
    <t>485-495</t>
  </si>
  <si>
    <t>BANKBARODA NOV FUT</t>
  </si>
  <si>
    <t>153-156</t>
  </si>
  <si>
    <t>Profit of Rs.2/-</t>
  </si>
  <si>
    <t>HINDUNILVR 2560 CE NOV</t>
  </si>
  <si>
    <t>55-65</t>
  </si>
  <si>
    <t>Profit of Rs.35/-</t>
  </si>
  <si>
    <t>Loss of Rs.2/-</t>
  </si>
  <si>
    <t>SBIN 600 CE NOV</t>
  </si>
  <si>
    <t>15-18</t>
  </si>
  <si>
    <t>Profit of Rs.1.75/-</t>
  </si>
  <si>
    <t>IRCTC NOV FUT</t>
  </si>
  <si>
    <t>780-790</t>
  </si>
  <si>
    <t>Profit of Rs.120/-</t>
  </si>
  <si>
    <t>Profit of Rs.5.5/-</t>
  </si>
  <si>
    <t>GUJGASLTD NOV FUT</t>
  </si>
  <si>
    <t>530-540</t>
  </si>
  <si>
    <t xml:space="preserve">GODREJCP NOV FUT </t>
  </si>
  <si>
    <t>850-860</t>
  </si>
  <si>
    <t>NIFTY 18200 CE 10 NOV</t>
  </si>
  <si>
    <t>100-130</t>
  </si>
  <si>
    <t>Profit of Rs.24.5/-</t>
  </si>
  <si>
    <t>BATAINDIA 1820 CE NOV</t>
  </si>
  <si>
    <t>70-80</t>
  </si>
  <si>
    <t>40-42</t>
  </si>
  <si>
    <t>880-900</t>
  </si>
  <si>
    <t>Loss of Rs.14/-</t>
  </si>
  <si>
    <t>Profit of Rs.2.35/-</t>
  </si>
  <si>
    <t>Profit of Rs.26.50/-</t>
  </si>
  <si>
    <t>Profit of Rs.7/-</t>
  </si>
  <si>
    <t>Loss of Rs.16/-</t>
  </si>
  <si>
    <t>HINDUNILVR 2540 CE NOV</t>
  </si>
  <si>
    <t>80-100</t>
  </si>
  <si>
    <t>MULTIPLIER SHARE &amp; STOCK ADVISORS PRIVATE LIMITED</t>
  </si>
  <si>
    <t>Loss of Rs.12/-</t>
  </si>
  <si>
    <t>830-850</t>
  </si>
  <si>
    <t>920-960</t>
  </si>
  <si>
    <t>2000-2100</t>
  </si>
  <si>
    <t>AXISBANK 820 PE NOV</t>
  </si>
  <si>
    <t>Profit of Rs.245/-</t>
  </si>
  <si>
    <t xml:space="preserve">HDFCAMC </t>
  </si>
  <si>
    <t>2200-2250</t>
  </si>
  <si>
    <t>BATAINDIA 1800 CE NOV</t>
  </si>
  <si>
    <t>50-65</t>
  </si>
  <si>
    <t>6750-6850</t>
  </si>
  <si>
    <t>7400-8000</t>
  </si>
  <si>
    <t>Profit of Rs.71/-</t>
  </si>
  <si>
    <t>113-116</t>
  </si>
  <si>
    <t>Loss of Rs.17.5/-</t>
  </si>
  <si>
    <t>Loss of Rs.33/-</t>
  </si>
  <si>
    <t>COLPAL NOV FUT</t>
  </si>
  <si>
    <t>1600-1605</t>
  </si>
  <si>
    <t>1650-1670</t>
  </si>
  <si>
    <t>ALSTONE</t>
  </si>
  <si>
    <t>PASCHIM FINANCE AND CHIT FUND PVT LTD</t>
  </si>
  <si>
    <t>VICTORY SOFTWARE PRIVATE LIMITED</t>
  </si>
  <si>
    <t>SBLI</t>
  </si>
  <si>
    <t>Part profit of Rs.220/-</t>
  </si>
  <si>
    <t>3800-4000</t>
  </si>
  <si>
    <t>TATACONSUM NOV FUT</t>
  </si>
  <si>
    <t>FSL 112.5 CE NOV</t>
  </si>
  <si>
    <t>3-4.0</t>
  </si>
  <si>
    <t>Profit of Rs.0.65/-</t>
  </si>
  <si>
    <t>550-560</t>
  </si>
  <si>
    <t>Loss of Rs.8.5/-</t>
  </si>
  <si>
    <t>168-172</t>
  </si>
  <si>
    <t>Profit of Rs.4/-</t>
  </si>
  <si>
    <t>260-265</t>
  </si>
  <si>
    <t>Loss of Rs.6.5/-</t>
  </si>
  <si>
    <t>NIFTY 18450 CE 17 NOV</t>
  </si>
  <si>
    <t>Profit of Rs.9.25/-</t>
  </si>
  <si>
    <t>Part profit of Rs.80/-</t>
  </si>
  <si>
    <t>GRAVITON RESEARCH CAPITAL LLP</t>
  </si>
  <si>
    <t>HCC</t>
  </si>
  <si>
    <t>Hindustan Construc Co.</t>
  </si>
  <si>
    <t>IDBI TRUSTEESHIP SERVICES LTD</t>
  </si>
  <si>
    <t>Loss of Rs.70/-</t>
  </si>
  <si>
    <t>Part profit of Rs.145/-</t>
  </si>
  <si>
    <t>305-310</t>
  </si>
  <si>
    <t>330-350</t>
  </si>
  <si>
    <t>Loss of Rs.32/-</t>
  </si>
  <si>
    <t>EVANS</t>
  </si>
  <si>
    <t>HBEL</t>
  </si>
  <si>
    <t>HCKKVENTURE</t>
  </si>
  <si>
    <t>JANUSCORP</t>
  </si>
  <si>
    <t>LEMON MANAGEMENT CONSULTANCY PRIVATE LIMITED</t>
  </si>
  <si>
    <t>JETMALL</t>
  </si>
  <si>
    <t>RATANCHAND LODHA *</t>
  </si>
  <si>
    <t>NAVODAYENT</t>
  </si>
  <si>
    <t>VEERENRGY</t>
  </si>
  <si>
    <t>VAISHALI</t>
  </si>
  <si>
    <t>Vaishali Pharma Limited</t>
  </si>
  <si>
    <t>Loss of Rs.115/-</t>
  </si>
  <si>
    <t>Loss of Rs.3.5/-</t>
  </si>
  <si>
    <t>350-360</t>
  </si>
  <si>
    <t>KOTAKBANK 1960 CE NOV</t>
  </si>
  <si>
    <t>45-50</t>
  </si>
  <si>
    <t xml:space="preserve">GUJGASLTD </t>
  </si>
  <si>
    <t>498-500</t>
  </si>
  <si>
    <t>520-525</t>
  </si>
  <si>
    <t>TATACONSUM 780 CE NOV</t>
  </si>
  <si>
    <t>15-20</t>
  </si>
  <si>
    <t>Loss of Rs.0.95/-</t>
  </si>
  <si>
    <t>Profit of Rs.6/-</t>
  </si>
  <si>
    <t>399-403</t>
  </si>
  <si>
    <t>440-460</t>
  </si>
  <si>
    <t>EKAMLEA</t>
  </si>
  <si>
    <t>BINOD BIHARI ROUT BIJNAN RANJAN ROUT</t>
  </si>
  <si>
    <t>BP EQUITIES PVT. LTD.</t>
  </si>
  <si>
    <t>GODDARD VINCOM PRIVATE LIMITED</t>
  </si>
  <si>
    <t>GAJMUKH TRADING PRIVATE LIMITED</t>
  </si>
  <si>
    <t>SATABDI TRACOM PRIVATE LIMITED</t>
  </si>
  <si>
    <t>RAVI GOYAL (HUF)</t>
  </si>
  <si>
    <t>SONAMGOYAL</t>
  </si>
  <si>
    <t>AMIT PAL</t>
  </si>
  <si>
    <t>HERCULES</t>
  </si>
  <si>
    <t>JAMNALAL SONS PRIVATE LIMITED</t>
  </si>
  <si>
    <t>SUNAINA KEJRIWAL</t>
  </si>
  <si>
    <t>NNM SECURITIES PVT LTD</t>
  </si>
  <si>
    <t>ONTIC</t>
  </si>
  <si>
    <t>NAYAN BHAKTA</t>
  </si>
  <si>
    <t>NOBLE POLYMERS LIMITED NOBLE</t>
  </si>
  <si>
    <t>CHETAN RASIKLAL SHAH</t>
  </si>
  <si>
    <t>RCL</t>
  </si>
  <si>
    <t>SHASHIJIT</t>
  </si>
  <si>
    <t>AJIT DEEPCHAND JAIN</t>
  </si>
  <si>
    <t>MAYANKAGRAWAL</t>
  </si>
  <si>
    <t>ATALREAL</t>
  </si>
  <si>
    <t>Atal Realtech Limited</t>
  </si>
  <si>
    <t>SAURABH P GANDHI HUF</t>
  </si>
  <si>
    <t>EXCEL</t>
  </si>
  <si>
    <t>Excel Realty N Infra Ltd</t>
  </si>
  <si>
    <t>VERTOZ</t>
  </si>
  <si>
    <t>Vertoz Advertising Ltd</t>
  </si>
  <si>
    <t>HEMALI PATHIK THAKKAR</t>
  </si>
  <si>
    <t>SKSE SECURITIES LTD</t>
  </si>
  <si>
    <t>GAURANG JITENDRA PAREKH</t>
  </si>
  <si>
    <t>LAKHMENDRA CHAMANLAL KHURANA</t>
  </si>
  <si>
    <t>MANSUKH SECURITIES &amp; FINANCE LTD</t>
  </si>
  <si>
    <t>Profiit of Rs.11/-</t>
  </si>
  <si>
    <t>Loss of Rs.5/-</t>
  </si>
  <si>
    <t>4770-4830</t>
  </si>
  <si>
    <t>5200-5500</t>
  </si>
  <si>
    <t>334-336</t>
  </si>
  <si>
    <t>Buy&lt;&gt;</t>
  </si>
  <si>
    <t>ACHYUT</t>
  </si>
  <si>
    <t>KRUPA KISHANBHAI RACHCHH</t>
  </si>
  <si>
    <t>GIRIRAJ STOCK BROKING PRIVATE LIMITED</t>
  </si>
  <si>
    <t>DAPS</t>
  </si>
  <si>
    <t>ANANT AGGARWAL</t>
  </si>
  <si>
    <t>SPRING VENTURES</t>
  </si>
  <si>
    <t>DELTA</t>
  </si>
  <si>
    <t>NAMASKAR DEALCOM PRIVATE LIMITED .</t>
  </si>
  <si>
    <t>MONIKA UDAY SHAH</t>
  </si>
  <si>
    <t>UDAY R SHAH HUF</t>
  </si>
  <si>
    <t>DFL</t>
  </si>
  <si>
    <t>DIPAK DWIWEDI</t>
  </si>
  <si>
    <t>SRI SALASAR SUPPLIERS PRIVATE LIMITED</t>
  </si>
  <si>
    <t>DHRUV JAIN</t>
  </si>
  <si>
    <t>NEHA JAIN</t>
  </si>
  <si>
    <t>FRANKLININD</t>
  </si>
  <si>
    <t>NIKUNJ SURESHCHANDRA SHAH</t>
  </si>
  <si>
    <t>GLCL</t>
  </si>
  <si>
    <t>RAKESH TILAK RAJ SANGHAVI</t>
  </si>
  <si>
    <t>SUBRATABISWAS</t>
  </si>
  <si>
    <t>SUMITKUMARNAGAR</t>
  </si>
  <si>
    <t>SOMA MUKHERJEE</t>
  </si>
  <si>
    <t>SAVISHESHRAJ</t>
  </si>
  <si>
    <t>SANTOSH BHARAT GAIKWAD</t>
  </si>
  <si>
    <t>HITECHWIND</t>
  </si>
  <si>
    <t>SWARUPGUCHHAIT</t>
  </si>
  <si>
    <t>INDOGLOBAL</t>
  </si>
  <si>
    <t>SHRIKANT CHINUBHAI SHAH</t>
  </si>
  <si>
    <t>SANCHIT SODHI</t>
  </si>
  <si>
    <t>PARESH BABULAL BHALAKIA</t>
  </si>
  <si>
    <t>MENKA SHIVA HANDA</t>
  </si>
  <si>
    <t>NITA SHRADBHAI MEHTA</t>
  </si>
  <si>
    <t>ANKITSHARMA</t>
  </si>
  <si>
    <t>SYNEMATIC MEDIA AND CONSULTING PRIVATE LIMITED</t>
  </si>
  <si>
    <t>MACH</t>
  </si>
  <si>
    <t>BHAVIN RAMESH SHAH</t>
  </si>
  <si>
    <t>MAFIA</t>
  </si>
  <si>
    <t>MODAIRY</t>
  </si>
  <si>
    <t>LATIN MANHARLAL SECURITIES PVT LTD</t>
  </si>
  <si>
    <t>AMIT KUMAR VAISH</t>
  </si>
  <si>
    <t>ASHOK KUMAR MITTAL</t>
  </si>
  <si>
    <t>ANAND VASANT MODE</t>
  </si>
  <si>
    <t>NIRAV ASHWINKUMAR SHAH</t>
  </si>
  <si>
    <t>DEEPAK BHANSALI</t>
  </si>
  <si>
    <t>MEHRAJ KANY</t>
  </si>
  <si>
    <t>OLATECH</t>
  </si>
  <si>
    <t>PRAKASHBHAI MAHENDRABHAI DAVE</t>
  </si>
  <si>
    <t>TUSHAR SHASHIKANT SHAH</t>
  </si>
  <si>
    <t>PRADHIN</t>
  </si>
  <si>
    <t>SMRUTIBEN SHREYANSBHAI SHAH</t>
  </si>
  <si>
    <t>VIVEK KANDA</t>
  </si>
  <si>
    <t>RAHAR CHANDRA PRAKASH</t>
  </si>
  <si>
    <t>RELIABVEN</t>
  </si>
  <si>
    <t>MEENAKSHI SHARMA</t>
  </si>
  <si>
    <t>RELICAB</t>
  </si>
  <si>
    <t>DEVANG CHANDRAKANTBHAI SHAH</t>
  </si>
  <si>
    <t>MADINABANU ADAMBHAI RAUMA</t>
  </si>
  <si>
    <t>SCAPDVR</t>
  </si>
  <si>
    <t>UMESHWAR SECURITIES PRIVATE LIMITED</t>
  </si>
  <si>
    <t>SCBL</t>
  </si>
  <si>
    <t>RAKHI MEHUL MEHTA</t>
  </si>
  <si>
    <t>MUNAK ENGINEERS PVT. LTD</t>
  </si>
  <si>
    <t>KESHORAM LEASING LTD</t>
  </si>
  <si>
    <t>JYOTI SINGH</t>
  </si>
  <si>
    <t>SOFCOM</t>
  </si>
  <si>
    <t>EAGLE EYE CAPITAL .</t>
  </si>
  <si>
    <t>TAAZAINT</t>
  </si>
  <si>
    <t>RAVINDER RAO POLSANI</t>
  </si>
  <si>
    <t>MADDULA BALA TRIPURA SUNDARI LAKSHMI BHAVANA</t>
  </si>
  <si>
    <t>VAL</t>
  </si>
  <si>
    <t>YELLOWSTONE VENTURES LLP</t>
  </si>
  <si>
    <t>VENKATA SUBBA REDDY ANNAREDDY</t>
  </si>
  <si>
    <t>VIKASLIFE</t>
  </si>
  <si>
    <t>NISHCHAYA TRADINGS PRIVATE LIMITED</t>
  </si>
  <si>
    <t>AG DYNAMIC FUNDS LIMITED</t>
  </si>
  <si>
    <t>WELCURE</t>
  </si>
  <si>
    <t>MADHUDEVI SANJAY BUCHA</t>
  </si>
  <si>
    <t>ACI</t>
  </si>
  <si>
    <t>Archean Chemical Ind Ltd</t>
  </si>
  <si>
    <t>QUANT MONEY MANAGERS LIMITED</t>
  </si>
  <si>
    <t>MUSIGMA SECURITIES</t>
  </si>
  <si>
    <t>AILIMITED</t>
  </si>
  <si>
    <t>Abhishek Integrations Ltd</t>
  </si>
  <si>
    <t>KAILASHBEN ASHOKKUMAR PATEL</t>
  </si>
  <si>
    <t>AJOONI</t>
  </si>
  <si>
    <t>Ajooni Biotech Limited</t>
  </si>
  <si>
    <t>HENSEX SECURITIES PRIVATE LIMITED</t>
  </si>
  <si>
    <t>NAVRATRI SHARE TRADING PRIVATE LIMITED .</t>
  </si>
  <si>
    <t>MONIFEST CAPITAL PRIVATE LIMITED</t>
  </si>
  <si>
    <t>AUTOIND</t>
  </si>
  <si>
    <t>Autoline Industries Limit</t>
  </si>
  <si>
    <t>SUBHASH PHOOTARMAL RATHOD</t>
  </si>
  <si>
    <t>Delhivery Limited</t>
  </si>
  <si>
    <t>MORGAN STANLEY ASIA (SINGAPORE) PTE. - ODI</t>
  </si>
  <si>
    <t>Easy Trip Planners Ltd</t>
  </si>
  <si>
    <t>NIRAJ RAJNIKANT SHAH</t>
  </si>
  <si>
    <t>SAINT CAPITAL FUND</t>
  </si>
  <si>
    <t>STOCK VERTEX VENTURES</t>
  </si>
  <si>
    <t>MANSI SHARES &amp; STOCK ADVISORS PVT LTD</t>
  </si>
  <si>
    <t>IZMO</t>
  </si>
  <si>
    <t>IZMO Limited</t>
  </si>
  <si>
    <t>ASHISH RAI</t>
  </si>
  <si>
    <t>JTLIND</t>
  </si>
  <si>
    <t>JTL INDUSTRIES LIMITED</t>
  </si>
  <si>
    <t>DUGAR GROWTH FUND PRIVATE LIMITED</t>
  </si>
  <si>
    <t>KSHITIJPOL</t>
  </si>
  <si>
    <t>Kshitij Polyline Limited</t>
  </si>
  <si>
    <t>VIKASA INDIA EIF I FUND-INCUBE GLOBAL OPPORTUNITIES</t>
  </si>
  <si>
    <t>SHAIBAL GHOSH</t>
  </si>
  <si>
    <t>ZENAB AIYUB YACOOBALI</t>
  </si>
  <si>
    <t>NEELAM NYATI</t>
  </si>
  <si>
    <t>SECURCRED</t>
  </si>
  <si>
    <t>SecUR Credentials Limited</t>
  </si>
  <si>
    <t>NAKSHATRA GARMENTS PRIVATE LIMITED</t>
  </si>
  <si>
    <t>SAIRAM INFRATRADE LLP</t>
  </si>
  <si>
    <t>ANUSTUP TRADING  PRIVATE LIMITED</t>
  </si>
  <si>
    <t>SONUINFRA</t>
  </si>
  <si>
    <t>Sonu Infratech Limited</t>
  </si>
  <si>
    <t>SAMBHAVNATH INVESTMENTS AND FINANCES PRIVATE LIMITED</t>
  </si>
  <si>
    <t>SW CAPITAL PRIVATE LIMITED</t>
  </si>
  <si>
    <t>WINPRO</t>
  </si>
  <si>
    <t>WinPro Industries Limited</t>
  </si>
  <si>
    <t>SHUBHAM KUMAR</t>
  </si>
  <si>
    <t>MV TRADING CO</t>
  </si>
  <si>
    <t>BHAVESH KIRTI MATHURIA</t>
  </si>
  <si>
    <t>RATHOD SAAJAN S</t>
  </si>
  <si>
    <t>CA SWIFT INVESTMENTS</t>
  </si>
  <si>
    <t>DHARAMPAL SATYAPAL LTD</t>
  </si>
  <si>
    <t>GICL</t>
  </si>
  <si>
    <t>Globe Intl Carriers Ltd</t>
  </si>
  <si>
    <t>SARLA SINGHVI</t>
  </si>
  <si>
    <t>GULFPETRO</t>
  </si>
  <si>
    <t>GP Petroleums Limited</t>
  </si>
  <si>
    <t>LEENA BANSAL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</si>
</sst>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0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0" fillId="24" borderId="20" xfId="0" applyFont="1" applyFill="1" applyBorder="1" applyAlignment="1"/>
    <xf numFmtId="0" fontId="39" fillId="23" borderId="20" xfId="0" applyFont="1" applyFill="1" applyBorder="1"/>
    <xf numFmtId="0" fontId="39" fillId="23" borderId="20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44887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I22" sqref="I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44887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9" t="s">
        <v>16</v>
      </c>
      <c r="B9" s="401" t="s">
        <v>17</v>
      </c>
      <c r="C9" s="401" t="s">
        <v>18</v>
      </c>
      <c r="D9" s="401" t="s">
        <v>19</v>
      </c>
      <c r="E9" s="23" t="s">
        <v>20</v>
      </c>
      <c r="F9" s="23" t="s">
        <v>21</v>
      </c>
      <c r="G9" s="396" t="s">
        <v>22</v>
      </c>
      <c r="H9" s="397"/>
      <c r="I9" s="398"/>
      <c r="J9" s="396" t="s">
        <v>23</v>
      </c>
      <c r="K9" s="397"/>
      <c r="L9" s="398"/>
      <c r="M9" s="23"/>
      <c r="N9" s="24"/>
      <c r="O9" s="24"/>
      <c r="P9" s="24"/>
    </row>
    <row r="10" spans="1:16" ht="59.25" customHeight="1">
      <c r="A10" s="400"/>
      <c r="B10" s="402"/>
      <c r="C10" s="402"/>
      <c r="D10" s="40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18192.2</v>
      </c>
      <c r="F11" s="32">
        <v>18217.866666666669</v>
      </c>
      <c r="G11" s="33">
        <v>18129.633333333339</v>
      </c>
      <c r="H11" s="33">
        <v>18067.066666666669</v>
      </c>
      <c r="I11" s="33">
        <v>17978.833333333339</v>
      </c>
      <c r="J11" s="33">
        <v>18280.433333333338</v>
      </c>
      <c r="K11" s="33">
        <v>18368.666666666668</v>
      </c>
      <c r="L11" s="33">
        <v>18431.233333333337</v>
      </c>
      <c r="M11" s="34">
        <v>18306.099999999999</v>
      </c>
      <c r="N11" s="34">
        <v>18155.3</v>
      </c>
      <c r="O11" s="35">
        <v>13567450</v>
      </c>
      <c r="P11" s="36">
        <v>-1.0119544875840407E-2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42366</v>
      </c>
      <c r="F12" s="37">
        <v>42346.98333333333</v>
      </c>
      <c r="G12" s="38">
        <v>42274.016666666663</v>
      </c>
      <c r="H12" s="38">
        <v>42182.033333333333</v>
      </c>
      <c r="I12" s="38">
        <v>42109.066666666666</v>
      </c>
      <c r="J12" s="38">
        <v>42438.96666666666</v>
      </c>
      <c r="K12" s="38">
        <v>42511.93333333332</v>
      </c>
      <c r="L12" s="38">
        <v>42603.916666666657</v>
      </c>
      <c r="M12" s="28">
        <v>42419.95</v>
      </c>
      <c r="N12" s="28">
        <v>42255</v>
      </c>
      <c r="O12" s="39">
        <v>3109425</v>
      </c>
      <c r="P12" s="40">
        <v>1.7706790603290976E-2</v>
      </c>
    </row>
    <row r="13" spans="1:16" ht="12.75" customHeight="1">
      <c r="A13" s="28">
        <v>3</v>
      </c>
      <c r="B13" s="29" t="s">
        <v>35</v>
      </c>
      <c r="C13" s="30" t="s">
        <v>774</v>
      </c>
      <c r="D13" s="31">
        <v>44894</v>
      </c>
      <c r="E13" s="37">
        <v>19003.349999999999</v>
      </c>
      <c r="F13" s="37">
        <v>19003.466666666664</v>
      </c>
      <c r="G13" s="38">
        <v>18950.383333333328</v>
      </c>
      <c r="H13" s="38">
        <v>18897.416666666664</v>
      </c>
      <c r="I13" s="38">
        <v>18844.333333333328</v>
      </c>
      <c r="J13" s="38">
        <v>19056.433333333327</v>
      </c>
      <c r="K13" s="38">
        <v>19109.516666666663</v>
      </c>
      <c r="L13" s="38">
        <v>19162.483333333326</v>
      </c>
      <c r="M13" s="28">
        <v>19056.55</v>
      </c>
      <c r="N13" s="28">
        <v>18950.5</v>
      </c>
      <c r="O13" s="39">
        <v>8040</v>
      </c>
      <c r="P13" s="40">
        <v>-3.3653846153846152E-2</v>
      </c>
    </row>
    <row r="14" spans="1:16" ht="12.75" customHeight="1">
      <c r="A14" s="28">
        <v>4</v>
      </c>
      <c r="B14" s="29" t="s">
        <v>35</v>
      </c>
      <c r="C14" s="30" t="s">
        <v>800</v>
      </c>
      <c r="D14" s="31">
        <v>44894</v>
      </c>
      <c r="E14" s="37">
        <v>7159.95</v>
      </c>
      <c r="F14" s="37">
        <v>2386.65</v>
      </c>
      <c r="G14" s="38">
        <v>4773.3</v>
      </c>
      <c r="H14" s="38">
        <v>2386.65</v>
      </c>
      <c r="I14" s="38">
        <v>4773.3</v>
      </c>
      <c r="J14" s="38">
        <v>4773.3</v>
      </c>
      <c r="K14" s="38">
        <v>2386.65</v>
      </c>
      <c r="L14" s="38">
        <v>4773.3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669.1</v>
      </c>
      <c r="F15" s="37">
        <v>663.41666666666663</v>
      </c>
      <c r="G15" s="38">
        <v>647.93333333333328</v>
      </c>
      <c r="H15" s="38">
        <v>626.76666666666665</v>
      </c>
      <c r="I15" s="38">
        <v>611.2833333333333</v>
      </c>
      <c r="J15" s="38">
        <v>684.58333333333326</v>
      </c>
      <c r="K15" s="38">
        <v>700.06666666666661</v>
      </c>
      <c r="L15" s="38">
        <v>721.23333333333323</v>
      </c>
      <c r="M15" s="28">
        <v>678.9</v>
      </c>
      <c r="N15" s="28">
        <v>642.25</v>
      </c>
      <c r="O15" s="39">
        <v>3415300</v>
      </c>
      <c r="P15" s="40">
        <v>-0.18399675060926077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3094.4</v>
      </c>
      <c r="F16" s="37">
        <v>3094.6666666666665</v>
      </c>
      <c r="G16" s="38">
        <v>3065.6833333333329</v>
      </c>
      <c r="H16" s="38">
        <v>3036.9666666666662</v>
      </c>
      <c r="I16" s="38">
        <v>3007.9833333333327</v>
      </c>
      <c r="J16" s="38">
        <v>3123.3833333333332</v>
      </c>
      <c r="K16" s="38">
        <v>3152.3666666666668</v>
      </c>
      <c r="L16" s="38">
        <v>3181.0833333333335</v>
      </c>
      <c r="M16" s="28">
        <v>3123.65</v>
      </c>
      <c r="N16" s="28">
        <v>3065.95</v>
      </c>
      <c r="O16" s="39">
        <v>1602500</v>
      </c>
      <c r="P16" s="40">
        <v>7.0295541826682253E-2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19640.349999999999</v>
      </c>
      <c r="F17" s="37">
        <v>19681.583333333332</v>
      </c>
      <c r="G17" s="38">
        <v>19339.316666666666</v>
      </c>
      <c r="H17" s="38">
        <v>19038.283333333333</v>
      </c>
      <c r="I17" s="38">
        <v>18696.016666666666</v>
      </c>
      <c r="J17" s="38">
        <v>19982.616666666665</v>
      </c>
      <c r="K17" s="38">
        <v>20324.883333333335</v>
      </c>
      <c r="L17" s="38">
        <v>20625.916666666664</v>
      </c>
      <c r="M17" s="28">
        <v>20023.849999999999</v>
      </c>
      <c r="N17" s="28">
        <v>19380.55</v>
      </c>
      <c r="O17" s="39">
        <v>51080</v>
      </c>
      <c r="P17" s="40">
        <v>-1.8447348193697154E-2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126.3</v>
      </c>
      <c r="F18" s="37">
        <v>125.63333333333333</v>
      </c>
      <c r="G18" s="38">
        <v>124.41666666666666</v>
      </c>
      <c r="H18" s="38">
        <v>122.53333333333333</v>
      </c>
      <c r="I18" s="38">
        <v>121.31666666666666</v>
      </c>
      <c r="J18" s="38">
        <v>127.51666666666665</v>
      </c>
      <c r="K18" s="38">
        <v>128.73333333333332</v>
      </c>
      <c r="L18" s="38">
        <v>130.61666666666665</v>
      </c>
      <c r="M18" s="28">
        <v>126.85</v>
      </c>
      <c r="N18" s="28">
        <v>123.75</v>
      </c>
      <c r="O18" s="39">
        <v>25374600</v>
      </c>
      <c r="P18" s="40">
        <v>-1.9611934070519508E-2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311.25</v>
      </c>
      <c r="F19" s="37">
        <v>308.71666666666664</v>
      </c>
      <c r="G19" s="38">
        <v>305.0333333333333</v>
      </c>
      <c r="H19" s="38">
        <v>298.81666666666666</v>
      </c>
      <c r="I19" s="38">
        <v>295.13333333333333</v>
      </c>
      <c r="J19" s="38">
        <v>314.93333333333328</v>
      </c>
      <c r="K19" s="38">
        <v>318.61666666666656</v>
      </c>
      <c r="L19" s="38">
        <v>324.83333333333326</v>
      </c>
      <c r="M19" s="28">
        <v>312.39999999999998</v>
      </c>
      <c r="N19" s="28">
        <v>302.5</v>
      </c>
      <c r="O19" s="39">
        <v>13530400</v>
      </c>
      <c r="P19" s="40">
        <v>-4.4787077826725405E-2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2458.9</v>
      </c>
      <c r="F20" s="37">
        <v>2448.4666666666667</v>
      </c>
      <c r="G20" s="38">
        <v>2431.5333333333333</v>
      </c>
      <c r="H20" s="38">
        <v>2404.1666666666665</v>
      </c>
      <c r="I20" s="38">
        <v>2387.2333333333331</v>
      </c>
      <c r="J20" s="38">
        <v>2475.8333333333335</v>
      </c>
      <c r="K20" s="38">
        <v>2492.7666666666669</v>
      </c>
      <c r="L20" s="38">
        <v>2520.1333333333337</v>
      </c>
      <c r="M20" s="28">
        <v>2465.4</v>
      </c>
      <c r="N20" s="28">
        <v>2421.1</v>
      </c>
      <c r="O20" s="39">
        <v>3686500</v>
      </c>
      <c r="P20" s="40">
        <v>-3.9786416617829001E-2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4005.65</v>
      </c>
      <c r="F21" s="37">
        <v>3983.8166666666671</v>
      </c>
      <c r="G21" s="38">
        <v>3946.7833333333342</v>
      </c>
      <c r="H21" s="38">
        <v>3887.916666666667</v>
      </c>
      <c r="I21" s="38">
        <v>3850.8833333333341</v>
      </c>
      <c r="J21" s="38">
        <v>4042.6833333333343</v>
      </c>
      <c r="K21" s="38">
        <v>4079.7166666666672</v>
      </c>
      <c r="L21" s="38">
        <v>4138.5833333333339</v>
      </c>
      <c r="M21" s="28">
        <v>4020.85</v>
      </c>
      <c r="N21" s="28">
        <v>3924.95</v>
      </c>
      <c r="O21" s="39">
        <v>13836250</v>
      </c>
      <c r="P21" s="40">
        <v>-1.3088678471442072E-2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872.6</v>
      </c>
      <c r="F22" s="37">
        <v>877.15</v>
      </c>
      <c r="G22" s="38">
        <v>865.3</v>
      </c>
      <c r="H22" s="38">
        <v>858</v>
      </c>
      <c r="I22" s="38">
        <v>846.15</v>
      </c>
      <c r="J22" s="38">
        <v>884.44999999999993</v>
      </c>
      <c r="K22" s="38">
        <v>896.30000000000007</v>
      </c>
      <c r="L22" s="38">
        <v>903.59999999999991</v>
      </c>
      <c r="M22" s="28">
        <v>889</v>
      </c>
      <c r="N22" s="28">
        <v>869.85</v>
      </c>
      <c r="O22" s="39">
        <v>71417500</v>
      </c>
      <c r="P22" s="40">
        <v>-8.9935388751571921E-3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3081.25</v>
      </c>
      <c r="F23" s="37">
        <v>3087.4166666666665</v>
      </c>
      <c r="G23" s="38">
        <v>3053.833333333333</v>
      </c>
      <c r="H23" s="38">
        <v>3026.4166666666665</v>
      </c>
      <c r="I23" s="38">
        <v>2992.833333333333</v>
      </c>
      <c r="J23" s="38">
        <v>3114.833333333333</v>
      </c>
      <c r="K23" s="38">
        <v>3148.4166666666661</v>
      </c>
      <c r="L23" s="38">
        <v>3175.833333333333</v>
      </c>
      <c r="M23" s="28">
        <v>3121</v>
      </c>
      <c r="N23" s="28">
        <v>3060</v>
      </c>
      <c r="O23" s="39">
        <v>290600</v>
      </c>
      <c r="P23" s="40">
        <v>-5.6493506493506492E-2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632.9</v>
      </c>
      <c r="F24" s="37">
        <v>635.30000000000007</v>
      </c>
      <c r="G24" s="38">
        <v>626.45000000000016</v>
      </c>
      <c r="H24" s="38">
        <v>620.00000000000011</v>
      </c>
      <c r="I24" s="38">
        <v>611.1500000000002</v>
      </c>
      <c r="J24" s="38">
        <v>641.75000000000011</v>
      </c>
      <c r="K24" s="38">
        <v>650.6</v>
      </c>
      <c r="L24" s="38">
        <v>657.05000000000007</v>
      </c>
      <c r="M24" s="28">
        <v>644.15</v>
      </c>
      <c r="N24" s="28">
        <v>628.85</v>
      </c>
      <c r="O24" s="39">
        <v>7709000</v>
      </c>
      <c r="P24" s="40">
        <v>-4.4851939041011028E-2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565.54999999999995</v>
      </c>
      <c r="F25" s="37">
        <v>568.29999999999995</v>
      </c>
      <c r="G25" s="38">
        <v>561.54999999999995</v>
      </c>
      <c r="H25" s="38">
        <v>557.54999999999995</v>
      </c>
      <c r="I25" s="38">
        <v>550.79999999999995</v>
      </c>
      <c r="J25" s="38">
        <v>572.29999999999995</v>
      </c>
      <c r="K25" s="38">
        <v>579.04999999999995</v>
      </c>
      <c r="L25" s="38">
        <v>583.04999999999995</v>
      </c>
      <c r="M25" s="28">
        <v>575.04999999999995</v>
      </c>
      <c r="N25" s="28">
        <v>564.29999999999995</v>
      </c>
      <c r="O25" s="39">
        <v>73306800</v>
      </c>
      <c r="P25" s="40">
        <v>-6.3800549666274053E-4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4423.3</v>
      </c>
      <c r="F26" s="37">
        <v>4400.6499999999996</v>
      </c>
      <c r="G26" s="38">
        <v>4369.2999999999993</v>
      </c>
      <c r="H26" s="38">
        <v>4315.2999999999993</v>
      </c>
      <c r="I26" s="38">
        <v>4283.9499999999989</v>
      </c>
      <c r="J26" s="38">
        <v>4454.6499999999996</v>
      </c>
      <c r="K26" s="38">
        <v>4486</v>
      </c>
      <c r="L26" s="38">
        <v>4540</v>
      </c>
      <c r="M26" s="28">
        <v>4432</v>
      </c>
      <c r="N26" s="28">
        <v>4346.6499999999996</v>
      </c>
      <c r="O26" s="39">
        <v>1800750</v>
      </c>
      <c r="P26" s="40">
        <v>1.3436510728104116E-2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280.35000000000002</v>
      </c>
      <c r="F27" s="37">
        <v>278.60000000000002</v>
      </c>
      <c r="G27" s="38">
        <v>274.60000000000002</v>
      </c>
      <c r="H27" s="38">
        <v>268.85000000000002</v>
      </c>
      <c r="I27" s="38">
        <v>264.85000000000002</v>
      </c>
      <c r="J27" s="38">
        <v>284.35000000000002</v>
      </c>
      <c r="K27" s="38">
        <v>288.35000000000002</v>
      </c>
      <c r="L27" s="38">
        <v>294.10000000000002</v>
      </c>
      <c r="M27" s="28">
        <v>282.60000000000002</v>
      </c>
      <c r="N27" s="28">
        <v>272.85000000000002</v>
      </c>
      <c r="O27" s="39">
        <v>16331000</v>
      </c>
      <c r="P27" s="40">
        <v>-9.2747423682675481E-2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143.69999999999999</v>
      </c>
      <c r="F28" s="37">
        <v>143.31666666666663</v>
      </c>
      <c r="G28" s="38">
        <v>142.03333333333327</v>
      </c>
      <c r="H28" s="38">
        <v>140.36666666666665</v>
      </c>
      <c r="I28" s="38">
        <v>139.08333333333329</v>
      </c>
      <c r="J28" s="38">
        <v>144.98333333333326</v>
      </c>
      <c r="K28" s="38">
        <v>146.26666666666662</v>
      </c>
      <c r="L28" s="38">
        <v>147.93333333333325</v>
      </c>
      <c r="M28" s="28">
        <v>144.6</v>
      </c>
      <c r="N28" s="28">
        <v>141.65</v>
      </c>
      <c r="O28" s="39">
        <v>76765000</v>
      </c>
      <c r="P28" s="40">
        <v>-3.549440884533233E-2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3097.6</v>
      </c>
      <c r="F29" s="37">
        <v>3098.1166666666668</v>
      </c>
      <c r="G29" s="38">
        <v>3076.2333333333336</v>
      </c>
      <c r="H29" s="38">
        <v>3054.8666666666668</v>
      </c>
      <c r="I29" s="38">
        <v>3032.9833333333336</v>
      </c>
      <c r="J29" s="38">
        <v>3119.4833333333336</v>
      </c>
      <c r="K29" s="38">
        <v>3141.3666666666668</v>
      </c>
      <c r="L29" s="38">
        <v>3162.7333333333336</v>
      </c>
      <c r="M29" s="28">
        <v>3120</v>
      </c>
      <c r="N29" s="28">
        <v>3076.75</v>
      </c>
      <c r="O29" s="39">
        <v>6724200</v>
      </c>
      <c r="P29" s="40">
        <v>-1.0102510771059278E-3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1891.7</v>
      </c>
      <c r="F30" s="37">
        <v>1890.6333333333332</v>
      </c>
      <c r="G30" s="38">
        <v>1871.2166666666665</v>
      </c>
      <c r="H30" s="38">
        <v>1850.7333333333333</v>
      </c>
      <c r="I30" s="38">
        <v>1831.3166666666666</v>
      </c>
      <c r="J30" s="38">
        <v>1911.1166666666663</v>
      </c>
      <c r="K30" s="38">
        <v>1930.5333333333333</v>
      </c>
      <c r="L30" s="38">
        <v>1951.0166666666662</v>
      </c>
      <c r="M30" s="28">
        <v>1910.05</v>
      </c>
      <c r="N30" s="28">
        <v>1870.15</v>
      </c>
      <c r="O30" s="39">
        <v>1336225</v>
      </c>
      <c r="P30" s="40">
        <v>2.337826453243471E-2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8119.9</v>
      </c>
      <c r="F31" s="37">
        <v>8122.4833333333327</v>
      </c>
      <c r="G31" s="38">
        <v>8045.0666666666657</v>
      </c>
      <c r="H31" s="38">
        <v>7970.2333333333327</v>
      </c>
      <c r="I31" s="38">
        <v>7892.8166666666657</v>
      </c>
      <c r="J31" s="38">
        <v>8197.3166666666657</v>
      </c>
      <c r="K31" s="38">
        <v>8274.7333333333318</v>
      </c>
      <c r="L31" s="38">
        <v>8349.5666666666657</v>
      </c>
      <c r="M31" s="28">
        <v>8199.9</v>
      </c>
      <c r="N31" s="28">
        <v>8047.65</v>
      </c>
      <c r="O31" s="39">
        <v>151350</v>
      </c>
      <c r="P31" s="40">
        <v>1.488833746898263E-3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614.70000000000005</v>
      </c>
      <c r="F32" s="37">
        <v>614.36666666666667</v>
      </c>
      <c r="G32" s="38">
        <v>606.93333333333339</v>
      </c>
      <c r="H32" s="38">
        <v>599.16666666666674</v>
      </c>
      <c r="I32" s="38">
        <v>591.73333333333346</v>
      </c>
      <c r="J32" s="38">
        <v>622.13333333333333</v>
      </c>
      <c r="K32" s="38">
        <v>629.56666666666649</v>
      </c>
      <c r="L32" s="38">
        <v>637.33333333333326</v>
      </c>
      <c r="M32" s="28">
        <v>621.79999999999995</v>
      </c>
      <c r="N32" s="28">
        <v>606.6</v>
      </c>
      <c r="O32" s="39">
        <v>8254000</v>
      </c>
      <c r="P32" s="40">
        <v>-0.10593587521663778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464.35</v>
      </c>
      <c r="F33" s="37">
        <v>465.45</v>
      </c>
      <c r="G33" s="38">
        <v>460.9</v>
      </c>
      <c r="H33" s="38">
        <v>457.45</v>
      </c>
      <c r="I33" s="38">
        <v>452.9</v>
      </c>
      <c r="J33" s="38">
        <v>468.9</v>
      </c>
      <c r="K33" s="38">
        <v>473.45000000000005</v>
      </c>
      <c r="L33" s="38">
        <v>476.9</v>
      </c>
      <c r="M33" s="28">
        <v>470</v>
      </c>
      <c r="N33" s="28">
        <v>462</v>
      </c>
      <c r="O33" s="39">
        <v>14811000</v>
      </c>
      <c r="P33" s="40">
        <v>-2.4179733825273421E-2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871.1</v>
      </c>
      <c r="F34" s="37">
        <v>867.6</v>
      </c>
      <c r="G34" s="38">
        <v>863.35</v>
      </c>
      <c r="H34" s="38">
        <v>855.6</v>
      </c>
      <c r="I34" s="38">
        <v>851.35</v>
      </c>
      <c r="J34" s="38">
        <v>875.35</v>
      </c>
      <c r="K34" s="38">
        <v>879.6</v>
      </c>
      <c r="L34" s="38">
        <v>887.35</v>
      </c>
      <c r="M34" s="28">
        <v>871.85</v>
      </c>
      <c r="N34" s="28">
        <v>859.85</v>
      </c>
      <c r="O34" s="39">
        <v>54692400</v>
      </c>
      <c r="P34" s="40">
        <v>-4.4447239868335535E-2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3635.7</v>
      </c>
      <c r="F35" s="37">
        <v>3633.7000000000003</v>
      </c>
      <c r="G35" s="38">
        <v>3617.4000000000005</v>
      </c>
      <c r="H35" s="38">
        <v>3599.1000000000004</v>
      </c>
      <c r="I35" s="38">
        <v>3582.8000000000006</v>
      </c>
      <c r="J35" s="38">
        <v>3652.0000000000005</v>
      </c>
      <c r="K35" s="38">
        <v>3668.3000000000006</v>
      </c>
      <c r="L35" s="38">
        <v>3686.6000000000004</v>
      </c>
      <c r="M35" s="28">
        <v>3650</v>
      </c>
      <c r="N35" s="28">
        <v>3615.4</v>
      </c>
      <c r="O35" s="39">
        <v>1428000</v>
      </c>
      <c r="P35" s="40">
        <v>1.7456359102244388E-2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1643.05</v>
      </c>
      <c r="F36" s="37">
        <v>1643.3500000000001</v>
      </c>
      <c r="G36" s="38">
        <v>1627.7000000000003</v>
      </c>
      <c r="H36" s="38">
        <v>1612.3500000000001</v>
      </c>
      <c r="I36" s="38">
        <v>1596.7000000000003</v>
      </c>
      <c r="J36" s="38">
        <v>1658.7000000000003</v>
      </c>
      <c r="K36" s="38">
        <v>1674.3500000000004</v>
      </c>
      <c r="L36" s="38">
        <v>1689.7000000000003</v>
      </c>
      <c r="M36" s="28">
        <v>1659</v>
      </c>
      <c r="N36" s="28">
        <v>1628</v>
      </c>
      <c r="O36" s="39">
        <v>7601000</v>
      </c>
      <c r="P36" s="40">
        <v>5.8930064084703263E-2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6703.15</v>
      </c>
      <c r="F37" s="37">
        <v>6698.4666666666672</v>
      </c>
      <c r="G37" s="38">
        <v>6621.9333333333343</v>
      </c>
      <c r="H37" s="38">
        <v>6540.7166666666672</v>
      </c>
      <c r="I37" s="38">
        <v>6464.1833333333343</v>
      </c>
      <c r="J37" s="38">
        <v>6779.6833333333343</v>
      </c>
      <c r="K37" s="38">
        <v>6856.2166666666672</v>
      </c>
      <c r="L37" s="38">
        <v>6937.4333333333343</v>
      </c>
      <c r="M37" s="28">
        <v>6775</v>
      </c>
      <c r="N37" s="28">
        <v>6617.25</v>
      </c>
      <c r="O37" s="39">
        <v>5346250</v>
      </c>
      <c r="P37" s="40">
        <v>1.3555144793592114E-2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1950.4</v>
      </c>
      <c r="F38" s="37">
        <v>1953.05</v>
      </c>
      <c r="G38" s="38">
        <v>1936.25</v>
      </c>
      <c r="H38" s="38">
        <v>1922.1000000000001</v>
      </c>
      <c r="I38" s="38">
        <v>1905.3000000000002</v>
      </c>
      <c r="J38" s="38">
        <v>1967.1999999999998</v>
      </c>
      <c r="K38" s="38">
        <v>1983.9999999999995</v>
      </c>
      <c r="L38" s="38">
        <v>1998.1499999999996</v>
      </c>
      <c r="M38" s="28">
        <v>1969.85</v>
      </c>
      <c r="N38" s="28">
        <v>1938.9</v>
      </c>
      <c r="O38" s="39">
        <v>2348100</v>
      </c>
      <c r="P38" s="40">
        <v>-5.3452654492683514E-2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355.45</v>
      </c>
      <c r="F39" s="37">
        <v>354.0333333333333</v>
      </c>
      <c r="G39" s="38">
        <v>351.56666666666661</v>
      </c>
      <c r="H39" s="38">
        <v>347.68333333333328</v>
      </c>
      <c r="I39" s="38">
        <v>345.21666666666658</v>
      </c>
      <c r="J39" s="38">
        <v>357.91666666666663</v>
      </c>
      <c r="K39" s="38">
        <v>360.38333333333333</v>
      </c>
      <c r="L39" s="38">
        <v>364.26666666666665</v>
      </c>
      <c r="M39" s="28">
        <v>356.5</v>
      </c>
      <c r="N39" s="28">
        <v>350.15</v>
      </c>
      <c r="O39" s="39">
        <v>9059200</v>
      </c>
      <c r="P39" s="40">
        <v>-7.4382867418669285E-2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211.85</v>
      </c>
      <c r="F40" s="37">
        <v>213.5</v>
      </c>
      <c r="G40" s="38">
        <v>209.6</v>
      </c>
      <c r="H40" s="38">
        <v>207.35</v>
      </c>
      <c r="I40" s="38">
        <v>203.45</v>
      </c>
      <c r="J40" s="38">
        <v>215.75</v>
      </c>
      <c r="K40" s="38">
        <v>219.64999999999998</v>
      </c>
      <c r="L40" s="38">
        <v>221.9</v>
      </c>
      <c r="M40" s="28">
        <v>217.4</v>
      </c>
      <c r="N40" s="28">
        <v>211.25</v>
      </c>
      <c r="O40" s="39">
        <v>61234200</v>
      </c>
      <c r="P40" s="40">
        <v>-1.5853270460265571E-2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162.4</v>
      </c>
      <c r="F41" s="37">
        <v>162.9</v>
      </c>
      <c r="G41" s="38">
        <v>161.10000000000002</v>
      </c>
      <c r="H41" s="38">
        <v>159.80000000000001</v>
      </c>
      <c r="I41" s="38">
        <v>158.00000000000003</v>
      </c>
      <c r="J41" s="38">
        <v>164.20000000000002</v>
      </c>
      <c r="K41" s="38">
        <v>166.00000000000003</v>
      </c>
      <c r="L41" s="38">
        <v>167.3</v>
      </c>
      <c r="M41" s="28">
        <v>164.7</v>
      </c>
      <c r="N41" s="28">
        <v>161.6</v>
      </c>
      <c r="O41" s="39">
        <v>88147800</v>
      </c>
      <c r="P41" s="40">
        <v>6.0759831742004406E-3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1683</v>
      </c>
      <c r="F42" s="37">
        <v>1682.7166666666665</v>
      </c>
      <c r="G42" s="38">
        <v>1671.4333333333329</v>
      </c>
      <c r="H42" s="38">
        <v>1659.8666666666666</v>
      </c>
      <c r="I42" s="38">
        <v>1648.583333333333</v>
      </c>
      <c r="J42" s="38">
        <v>1694.2833333333328</v>
      </c>
      <c r="K42" s="38">
        <v>1705.5666666666662</v>
      </c>
      <c r="L42" s="38">
        <v>1717.1333333333328</v>
      </c>
      <c r="M42" s="28">
        <v>1694</v>
      </c>
      <c r="N42" s="28">
        <v>1671.15</v>
      </c>
      <c r="O42" s="39">
        <v>2134275</v>
      </c>
      <c r="P42" s="40">
        <v>-5.4574247776830308E-2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106.15</v>
      </c>
      <c r="F43" s="37">
        <v>105.28333333333335</v>
      </c>
      <c r="G43" s="38">
        <v>103.66666666666669</v>
      </c>
      <c r="H43" s="38">
        <v>101.18333333333334</v>
      </c>
      <c r="I43" s="38">
        <v>99.566666666666677</v>
      </c>
      <c r="J43" s="38">
        <v>107.76666666666669</v>
      </c>
      <c r="K43" s="38">
        <v>109.38333333333334</v>
      </c>
      <c r="L43" s="38">
        <v>111.8666666666667</v>
      </c>
      <c r="M43" s="28">
        <v>106.9</v>
      </c>
      <c r="N43" s="28">
        <v>102.8</v>
      </c>
      <c r="O43" s="39">
        <v>91610400</v>
      </c>
      <c r="P43" s="40">
        <v>-1.9760917296901683E-2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606</v>
      </c>
      <c r="F44" s="37">
        <v>605.81666666666672</v>
      </c>
      <c r="G44" s="38">
        <v>602.23333333333346</v>
      </c>
      <c r="H44" s="38">
        <v>598.4666666666667</v>
      </c>
      <c r="I44" s="38">
        <v>594.88333333333344</v>
      </c>
      <c r="J44" s="38">
        <v>609.58333333333348</v>
      </c>
      <c r="K44" s="38">
        <v>613.16666666666674</v>
      </c>
      <c r="L44" s="38">
        <v>616.93333333333351</v>
      </c>
      <c r="M44" s="28">
        <v>609.4</v>
      </c>
      <c r="N44" s="28">
        <v>602.04999999999995</v>
      </c>
      <c r="O44" s="39">
        <v>6508700</v>
      </c>
      <c r="P44" s="40">
        <v>-5.433914016301742E-2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828.55</v>
      </c>
      <c r="F45" s="37">
        <v>826.43333333333339</v>
      </c>
      <c r="G45" s="38">
        <v>819.91666666666674</v>
      </c>
      <c r="H45" s="38">
        <v>811.2833333333333</v>
      </c>
      <c r="I45" s="38">
        <v>804.76666666666665</v>
      </c>
      <c r="J45" s="38">
        <v>835.06666666666683</v>
      </c>
      <c r="K45" s="38">
        <v>841.58333333333348</v>
      </c>
      <c r="L45" s="38">
        <v>850.21666666666692</v>
      </c>
      <c r="M45" s="28">
        <v>832.95</v>
      </c>
      <c r="N45" s="28">
        <v>817.8</v>
      </c>
      <c r="O45" s="39">
        <v>8857000</v>
      </c>
      <c r="P45" s="40">
        <v>-4.0931239848402814E-2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854</v>
      </c>
      <c r="F46" s="37">
        <v>849.05000000000007</v>
      </c>
      <c r="G46" s="38">
        <v>842.90000000000009</v>
      </c>
      <c r="H46" s="38">
        <v>831.80000000000007</v>
      </c>
      <c r="I46" s="38">
        <v>825.65000000000009</v>
      </c>
      <c r="J46" s="38">
        <v>860.15000000000009</v>
      </c>
      <c r="K46" s="38">
        <v>866.3</v>
      </c>
      <c r="L46" s="38">
        <v>877.40000000000009</v>
      </c>
      <c r="M46" s="28">
        <v>855.2</v>
      </c>
      <c r="N46" s="28">
        <v>837.95</v>
      </c>
      <c r="O46" s="39">
        <v>46062650</v>
      </c>
      <c r="P46" s="40">
        <v>7.5600612258479555E-2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72.2</v>
      </c>
      <c r="F47" s="37">
        <v>71.816666666666677</v>
      </c>
      <c r="G47" s="38">
        <v>71.233333333333348</v>
      </c>
      <c r="H47" s="38">
        <v>70.266666666666666</v>
      </c>
      <c r="I47" s="38">
        <v>69.683333333333337</v>
      </c>
      <c r="J47" s="38">
        <v>72.78333333333336</v>
      </c>
      <c r="K47" s="38">
        <v>73.366666666666703</v>
      </c>
      <c r="L47" s="38">
        <v>74.333333333333371</v>
      </c>
      <c r="M47" s="28">
        <v>72.400000000000006</v>
      </c>
      <c r="N47" s="28">
        <v>70.849999999999994</v>
      </c>
      <c r="O47" s="39">
        <v>108381000</v>
      </c>
      <c r="P47" s="40">
        <v>-3.4334362428664986E-2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285.8</v>
      </c>
      <c r="F48" s="37">
        <v>286.7</v>
      </c>
      <c r="G48" s="38">
        <v>282.34999999999997</v>
      </c>
      <c r="H48" s="38">
        <v>278.89999999999998</v>
      </c>
      <c r="I48" s="38">
        <v>274.54999999999995</v>
      </c>
      <c r="J48" s="38">
        <v>290.14999999999998</v>
      </c>
      <c r="K48" s="38">
        <v>294.5</v>
      </c>
      <c r="L48" s="38">
        <v>297.95</v>
      </c>
      <c r="M48" s="28">
        <v>291.05</v>
      </c>
      <c r="N48" s="28">
        <v>283.25</v>
      </c>
      <c r="O48" s="39">
        <v>21712000</v>
      </c>
      <c r="P48" s="40">
        <v>-7.586882036221243E-2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16404.349999999999</v>
      </c>
      <c r="F49" s="37">
        <v>16443.066666666666</v>
      </c>
      <c r="G49" s="38">
        <v>16331.283333333333</v>
      </c>
      <c r="H49" s="38">
        <v>16258.216666666667</v>
      </c>
      <c r="I49" s="38">
        <v>16146.433333333334</v>
      </c>
      <c r="J49" s="38">
        <v>16516.133333333331</v>
      </c>
      <c r="K49" s="38">
        <v>16627.916666666664</v>
      </c>
      <c r="L49" s="38">
        <v>16700.98333333333</v>
      </c>
      <c r="M49" s="28">
        <v>16554.849999999999</v>
      </c>
      <c r="N49" s="28">
        <v>16370</v>
      </c>
      <c r="O49" s="39">
        <v>163600</v>
      </c>
      <c r="P49" s="40">
        <v>-9.3854072055706925E-3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310.55</v>
      </c>
      <c r="F50" s="37">
        <v>308.96666666666664</v>
      </c>
      <c r="G50" s="38">
        <v>306.23333333333329</v>
      </c>
      <c r="H50" s="38">
        <v>301.91666666666663</v>
      </c>
      <c r="I50" s="38">
        <v>299.18333333333328</v>
      </c>
      <c r="J50" s="38">
        <v>313.2833333333333</v>
      </c>
      <c r="K50" s="38">
        <v>316.01666666666665</v>
      </c>
      <c r="L50" s="38">
        <v>320.33333333333331</v>
      </c>
      <c r="M50" s="28">
        <v>311.7</v>
      </c>
      <c r="N50" s="28">
        <v>304.64999999999998</v>
      </c>
      <c r="O50" s="39">
        <v>22145400</v>
      </c>
      <c r="P50" s="40">
        <v>-6.540697674418605E-3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4129.55</v>
      </c>
      <c r="F51" s="37">
        <v>4129.9833333333336</v>
      </c>
      <c r="G51" s="38">
        <v>4107.2666666666673</v>
      </c>
      <c r="H51" s="38">
        <v>4084.9833333333336</v>
      </c>
      <c r="I51" s="38">
        <v>4062.2666666666673</v>
      </c>
      <c r="J51" s="38">
        <v>4152.2666666666673</v>
      </c>
      <c r="K51" s="38">
        <v>4174.9833333333345</v>
      </c>
      <c r="L51" s="38">
        <v>4197.2666666666673</v>
      </c>
      <c r="M51" s="28">
        <v>4152.7</v>
      </c>
      <c r="N51" s="28">
        <v>4107.7</v>
      </c>
      <c r="O51" s="39">
        <v>1690800</v>
      </c>
      <c r="P51" s="40">
        <v>-2.0393974507531866E-2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279.39999999999998</v>
      </c>
      <c r="F52" s="37">
        <v>280.74999999999994</v>
      </c>
      <c r="G52" s="38">
        <v>277.2999999999999</v>
      </c>
      <c r="H52" s="38">
        <v>275.19999999999993</v>
      </c>
      <c r="I52" s="38">
        <v>271.74999999999989</v>
      </c>
      <c r="J52" s="38">
        <v>282.84999999999991</v>
      </c>
      <c r="K52" s="38">
        <v>286.29999999999995</v>
      </c>
      <c r="L52" s="38">
        <v>288.39999999999992</v>
      </c>
      <c r="M52" s="28">
        <v>284.2</v>
      </c>
      <c r="N52" s="28">
        <v>278.64999999999998</v>
      </c>
      <c r="O52" s="39">
        <v>10087600</v>
      </c>
      <c r="P52" s="40">
        <v>-4.0829133783398308E-2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313.75</v>
      </c>
      <c r="F53" s="37">
        <v>312.0333333333333</v>
      </c>
      <c r="G53" s="38">
        <v>308.26666666666659</v>
      </c>
      <c r="H53" s="38">
        <v>302.7833333333333</v>
      </c>
      <c r="I53" s="38">
        <v>299.01666666666659</v>
      </c>
      <c r="J53" s="38">
        <v>317.51666666666659</v>
      </c>
      <c r="K53" s="38">
        <v>321.28333333333325</v>
      </c>
      <c r="L53" s="38">
        <v>326.76666666666659</v>
      </c>
      <c r="M53" s="28">
        <v>315.8</v>
      </c>
      <c r="N53" s="28">
        <v>306.55</v>
      </c>
      <c r="O53" s="39">
        <v>41280300</v>
      </c>
      <c r="P53" s="40">
        <v>3.2621910036471698E-2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512.65</v>
      </c>
      <c r="F54" s="37">
        <v>511.45</v>
      </c>
      <c r="G54" s="38">
        <v>504.94999999999993</v>
      </c>
      <c r="H54" s="38">
        <v>497.24999999999994</v>
      </c>
      <c r="I54" s="38">
        <v>490.74999999999989</v>
      </c>
      <c r="J54" s="38">
        <v>519.15</v>
      </c>
      <c r="K54" s="38">
        <v>525.65000000000009</v>
      </c>
      <c r="L54" s="38">
        <v>533.35</v>
      </c>
      <c r="M54" s="28">
        <v>517.95000000000005</v>
      </c>
      <c r="N54" s="28">
        <v>503.75</v>
      </c>
      <c r="O54" s="39">
        <v>4603950</v>
      </c>
      <c r="P54" s="40">
        <v>-1.9314641744548288E-2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287.2</v>
      </c>
      <c r="F55" s="37">
        <v>285.40000000000003</v>
      </c>
      <c r="G55" s="38">
        <v>282.50000000000006</v>
      </c>
      <c r="H55" s="38">
        <v>277.8</v>
      </c>
      <c r="I55" s="38">
        <v>274.90000000000003</v>
      </c>
      <c r="J55" s="38">
        <v>290.10000000000008</v>
      </c>
      <c r="K55" s="38">
        <v>293.00000000000006</v>
      </c>
      <c r="L55" s="38">
        <v>297.7000000000001</v>
      </c>
      <c r="M55" s="28">
        <v>288.3</v>
      </c>
      <c r="N55" s="28">
        <v>280.7</v>
      </c>
      <c r="O55" s="39">
        <v>8572500</v>
      </c>
      <c r="P55" s="40">
        <v>2.1041557075223566E-3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714.55</v>
      </c>
      <c r="F56" s="37">
        <v>712.69999999999993</v>
      </c>
      <c r="G56" s="38">
        <v>709.39999999999986</v>
      </c>
      <c r="H56" s="38">
        <v>704.24999999999989</v>
      </c>
      <c r="I56" s="38">
        <v>700.94999999999982</v>
      </c>
      <c r="J56" s="38">
        <v>717.84999999999991</v>
      </c>
      <c r="K56" s="38">
        <v>721.14999999999986</v>
      </c>
      <c r="L56" s="38">
        <v>726.3</v>
      </c>
      <c r="M56" s="28">
        <v>716</v>
      </c>
      <c r="N56" s="28">
        <v>707.55</v>
      </c>
      <c r="O56" s="39">
        <v>7876250</v>
      </c>
      <c r="P56" s="40">
        <v>2.545743834526651E-3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1108.75</v>
      </c>
      <c r="F57" s="37">
        <v>1105.6000000000001</v>
      </c>
      <c r="G57" s="38">
        <v>1101.2000000000003</v>
      </c>
      <c r="H57" s="38">
        <v>1093.6500000000001</v>
      </c>
      <c r="I57" s="38">
        <v>1089.2500000000002</v>
      </c>
      <c r="J57" s="38">
        <v>1113.1500000000003</v>
      </c>
      <c r="K57" s="38">
        <v>1117.5500000000004</v>
      </c>
      <c r="L57" s="38">
        <v>1125.1000000000004</v>
      </c>
      <c r="M57" s="28">
        <v>1110</v>
      </c>
      <c r="N57" s="28">
        <v>1098.05</v>
      </c>
      <c r="O57" s="39">
        <v>9413950</v>
      </c>
      <c r="P57" s="40">
        <v>6.4848172928461137E-2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230.45</v>
      </c>
      <c r="F58" s="37">
        <v>229.9</v>
      </c>
      <c r="G58" s="38">
        <v>228.5</v>
      </c>
      <c r="H58" s="38">
        <v>226.54999999999998</v>
      </c>
      <c r="I58" s="38">
        <v>225.14999999999998</v>
      </c>
      <c r="J58" s="38">
        <v>231.85000000000002</v>
      </c>
      <c r="K58" s="38">
        <v>233.25000000000006</v>
      </c>
      <c r="L58" s="38">
        <v>235.20000000000005</v>
      </c>
      <c r="M58" s="28">
        <v>231.3</v>
      </c>
      <c r="N58" s="28">
        <v>227.95</v>
      </c>
      <c r="O58" s="39">
        <v>36414000</v>
      </c>
      <c r="P58" s="40">
        <v>-2.7605244996549345E-3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3771.4</v>
      </c>
      <c r="F59" s="37">
        <v>3770.15</v>
      </c>
      <c r="G59" s="38">
        <v>3743.1000000000004</v>
      </c>
      <c r="H59" s="38">
        <v>3714.8</v>
      </c>
      <c r="I59" s="38">
        <v>3687.7500000000005</v>
      </c>
      <c r="J59" s="38">
        <v>3798.4500000000003</v>
      </c>
      <c r="K59" s="38">
        <v>3825.5000000000005</v>
      </c>
      <c r="L59" s="38">
        <v>3853.8</v>
      </c>
      <c r="M59" s="28">
        <v>3797.2</v>
      </c>
      <c r="N59" s="28">
        <v>3741.85</v>
      </c>
      <c r="O59" s="39">
        <v>824550</v>
      </c>
      <c r="P59" s="40">
        <v>-4.7973675095254589E-2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1583.85</v>
      </c>
      <c r="F60" s="37">
        <v>1584.1833333333334</v>
      </c>
      <c r="G60" s="38">
        <v>1575.3666666666668</v>
      </c>
      <c r="H60" s="38">
        <v>1566.8833333333334</v>
      </c>
      <c r="I60" s="38">
        <v>1558.0666666666668</v>
      </c>
      <c r="J60" s="38">
        <v>1592.6666666666667</v>
      </c>
      <c r="K60" s="38">
        <v>1601.4833333333333</v>
      </c>
      <c r="L60" s="38">
        <v>1609.9666666666667</v>
      </c>
      <c r="M60" s="28">
        <v>1593</v>
      </c>
      <c r="N60" s="28">
        <v>1575.7</v>
      </c>
      <c r="O60" s="39">
        <v>2044000</v>
      </c>
      <c r="P60" s="40">
        <v>-5.1107325383304937E-3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732.95</v>
      </c>
      <c r="F61" s="37">
        <v>735.31666666666661</v>
      </c>
      <c r="G61" s="38">
        <v>727.08333333333326</v>
      </c>
      <c r="H61" s="38">
        <v>721.2166666666667</v>
      </c>
      <c r="I61" s="38">
        <v>712.98333333333335</v>
      </c>
      <c r="J61" s="38">
        <v>741.18333333333317</v>
      </c>
      <c r="K61" s="38">
        <v>749.41666666666652</v>
      </c>
      <c r="L61" s="38">
        <v>755.28333333333308</v>
      </c>
      <c r="M61" s="28">
        <v>743.55</v>
      </c>
      <c r="N61" s="28">
        <v>729.45</v>
      </c>
      <c r="O61" s="39">
        <v>9121000</v>
      </c>
      <c r="P61" s="40">
        <v>-2.4178880924360758E-2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899.4</v>
      </c>
      <c r="F62" s="37">
        <v>897.85</v>
      </c>
      <c r="G62" s="38">
        <v>890.7</v>
      </c>
      <c r="H62" s="38">
        <v>882</v>
      </c>
      <c r="I62" s="38">
        <v>874.85</v>
      </c>
      <c r="J62" s="38">
        <v>906.55000000000007</v>
      </c>
      <c r="K62" s="38">
        <v>913.69999999999993</v>
      </c>
      <c r="L62" s="38">
        <v>922.40000000000009</v>
      </c>
      <c r="M62" s="28">
        <v>905</v>
      </c>
      <c r="N62" s="28">
        <v>889.15</v>
      </c>
      <c r="O62" s="39">
        <v>3028900</v>
      </c>
      <c r="P62" s="40">
        <v>2.0278236265031831E-2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365.25</v>
      </c>
      <c r="F63" s="37">
        <v>364.13333333333338</v>
      </c>
      <c r="G63" s="38">
        <v>361.86666666666679</v>
      </c>
      <c r="H63" s="38">
        <v>358.48333333333341</v>
      </c>
      <c r="I63" s="38">
        <v>356.21666666666681</v>
      </c>
      <c r="J63" s="38">
        <v>367.51666666666677</v>
      </c>
      <c r="K63" s="38">
        <v>369.7833333333333</v>
      </c>
      <c r="L63" s="38">
        <v>373.16666666666674</v>
      </c>
      <c r="M63" s="28">
        <v>366.4</v>
      </c>
      <c r="N63" s="28">
        <v>360.75</v>
      </c>
      <c r="O63" s="39">
        <v>4147500</v>
      </c>
      <c r="P63" s="40">
        <v>-7.4631860776439088E-2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184.55</v>
      </c>
      <c r="F64" s="37">
        <v>183.45000000000002</v>
      </c>
      <c r="G64" s="38">
        <v>181.95000000000005</v>
      </c>
      <c r="H64" s="38">
        <v>179.35000000000002</v>
      </c>
      <c r="I64" s="38">
        <v>177.85000000000005</v>
      </c>
      <c r="J64" s="38">
        <v>186.05000000000004</v>
      </c>
      <c r="K64" s="38">
        <v>187.54999999999998</v>
      </c>
      <c r="L64" s="38">
        <v>190.15000000000003</v>
      </c>
      <c r="M64" s="28">
        <v>184.95</v>
      </c>
      <c r="N64" s="28">
        <v>180.85</v>
      </c>
      <c r="O64" s="39">
        <v>9540000</v>
      </c>
      <c r="P64" s="40">
        <v>-2.9007633587786259E-2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1327.1</v>
      </c>
      <c r="F65" s="37">
        <v>1334.9499999999998</v>
      </c>
      <c r="G65" s="38">
        <v>1315.0999999999997</v>
      </c>
      <c r="H65" s="38">
        <v>1303.0999999999999</v>
      </c>
      <c r="I65" s="38">
        <v>1283.2499999999998</v>
      </c>
      <c r="J65" s="38">
        <v>1346.9499999999996</v>
      </c>
      <c r="K65" s="38">
        <v>1366.8</v>
      </c>
      <c r="L65" s="38">
        <v>1378.7999999999995</v>
      </c>
      <c r="M65" s="28">
        <v>1354.8</v>
      </c>
      <c r="N65" s="28">
        <v>1322.95</v>
      </c>
      <c r="O65" s="39">
        <v>2217600</v>
      </c>
      <c r="P65" s="40">
        <v>9.2845439650464223E-3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551.20000000000005</v>
      </c>
      <c r="F66" s="37">
        <v>549.51666666666677</v>
      </c>
      <c r="G66" s="38">
        <v>546.68333333333351</v>
      </c>
      <c r="H66" s="38">
        <v>542.16666666666674</v>
      </c>
      <c r="I66" s="38">
        <v>539.33333333333348</v>
      </c>
      <c r="J66" s="38">
        <v>554.03333333333353</v>
      </c>
      <c r="K66" s="38">
        <v>556.86666666666679</v>
      </c>
      <c r="L66" s="38">
        <v>561.38333333333355</v>
      </c>
      <c r="M66" s="28">
        <v>552.35</v>
      </c>
      <c r="N66" s="28">
        <v>545</v>
      </c>
      <c r="O66" s="39">
        <v>13430000</v>
      </c>
      <c r="P66" s="40">
        <v>-1.5936984795750137E-2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1675.4</v>
      </c>
      <c r="F67" s="37">
        <v>1672.5</v>
      </c>
      <c r="G67" s="38">
        <v>1653.2</v>
      </c>
      <c r="H67" s="38">
        <v>1631</v>
      </c>
      <c r="I67" s="38">
        <v>1611.7</v>
      </c>
      <c r="J67" s="38">
        <v>1694.7</v>
      </c>
      <c r="K67" s="38">
        <v>1714.0000000000002</v>
      </c>
      <c r="L67" s="38">
        <v>1736.2</v>
      </c>
      <c r="M67" s="28">
        <v>1691.8</v>
      </c>
      <c r="N67" s="28">
        <v>1650.3</v>
      </c>
      <c r="O67" s="39">
        <v>1316500</v>
      </c>
      <c r="P67" s="40">
        <v>-3.0916451969083547E-2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2112.0500000000002</v>
      </c>
      <c r="F68" s="37">
        <v>2110.4666666666667</v>
      </c>
      <c r="G68" s="38">
        <v>2082.9833333333336</v>
      </c>
      <c r="H68" s="38">
        <v>2053.916666666667</v>
      </c>
      <c r="I68" s="38">
        <v>2026.4333333333338</v>
      </c>
      <c r="J68" s="38">
        <v>2139.5333333333333</v>
      </c>
      <c r="K68" s="38">
        <v>2167.016666666666</v>
      </c>
      <c r="L68" s="38">
        <v>2196.083333333333</v>
      </c>
      <c r="M68" s="28">
        <v>2137.9499999999998</v>
      </c>
      <c r="N68" s="28">
        <v>2081.4</v>
      </c>
      <c r="O68" s="39">
        <v>2031500</v>
      </c>
      <c r="P68" s="40">
        <v>-4.7362250879249709E-2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222.9</v>
      </c>
      <c r="F69" s="37">
        <v>220.13333333333333</v>
      </c>
      <c r="G69" s="38">
        <v>217.01666666666665</v>
      </c>
      <c r="H69" s="38">
        <v>211.13333333333333</v>
      </c>
      <c r="I69" s="38">
        <v>208.01666666666665</v>
      </c>
      <c r="J69" s="38">
        <v>226.01666666666665</v>
      </c>
      <c r="K69" s="38">
        <v>229.13333333333333</v>
      </c>
      <c r="L69" s="38">
        <v>235.01666666666665</v>
      </c>
      <c r="M69" s="28">
        <v>223.25</v>
      </c>
      <c r="N69" s="28">
        <v>214.25</v>
      </c>
      <c r="O69" s="39">
        <v>17511100</v>
      </c>
      <c r="P69" s="40">
        <v>-4.1543286572049413E-2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3276.15</v>
      </c>
      <c r="F70" s="37">
        <v>3284.1</v>
      </c>
      <c r="G70" s="38">
        <v>3261.75</v>
      </c>
      <c r="H70" s="38">
        <v>3247.35</v>
      </c>
      <c r="I70" s="38">
        <v>3225</v>
      </c>
      <c r="J70" s="38">
        <v>3298.5</v>
      </c>
      <c r="K70" s="38">
        <v>3320.8499999999995</v>
      </c>
      <c r="L70" s="38">
        <v>3335.25</v>
      </c>
      <c r="M70" s="28">
        <v>3306.45</v>
      </c>
      <c r="N70" s="28">
        <v>3269.7</v>
      </c>
      <c r="O70" s="39">
        <v>3615150</v>
      </c>
      <c r="P70" s="40">
        <v>-6.3274903805044885E-2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4350.95</v>
      </c>
      <c r="F71" s="37">
        <v>4360.3</v>
      </c>
      <c r="G71" s="38">
        <v>4310.6000000000004</v>
      </c>
      <c r="H71" s="38">
        <v>4270.25</v>
      </c>
      <c r="I71" s="38">
        <v>4220.55</v>
      </c>
      <c r="J71" s="38">
        <v>4400.6500000000005</v>
      </c>
      <c r="K71" s="38">
        <v>4450.3499999999995</v>
      </c>
      <c r="L71" s="38">
        <v>4490.7000000000007</v>
      </c>
      <c r="M71" s="28">
        <v>4410</v>
      </c>
      <c r="N71" s="28">
        <v>4319.95</v>
      </c>
      <c r="O71" s="39">
        <v>562625</v>
      </c>
      <c r="P71" s="40">
        <v>-1.0116560369474378E-2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394.55</v>
      </c>
      <c r="F72" s="37">
        <v>396.26666666666671</v>
      </c>
      <c r="G72" s="38">
        <v>391.38333333333344</v>
      </c>
      <c r="H72" s="38">
        <v>388.21666666666675</v>
      </c>
      <c r="I72" s="38">
        <v>383.33333333333348</v>
      </c>
      <c r="J72" s="38">
        <v>399.43333333333339</v>
      </c>
      <c r="K72" s="38">
        <v>404.31666666666672</v>
      </c>
      <c r="L72" s="38">
        <v>407.48333333333335</v>
      </c>
      <c r="M72" s="28">
        <v>401.15</v>
      </c>
      <c r="N72" s="28">
        <v>393.1</v>
      </c>
      <c r="O72" s="39">
        <v>43675500</v>
      </c>
      <c r="P72" s="40">
        <v>2.0821502933939052E-3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4363.3</v>
      </c>
      <c r="F73" s="37">
        <v>4361.3666666666668</v>
      </c>
      <c r="G73" s="38">
        <v>4324.5333333333338</v>
      </c>
      <c r="H73" s="38">
        <v>4285.7666666666673</v>
      </c>
      <c r="I73" s="38">
        <v>4248.9333333333343</v>
      </c>
      <c r="J73" s="38">
        <v>4400.1333333333332</v>
      </c>
      <c r="K73" s="38">
        <v>4436.9666666666653</v>
      </c>
      <c r="L73" s="38">
        <v>4475.7333333333327</v>
      </c>
      <c r="M73" s="28">
        <v>4398.2</v>
      </c>
      <c r="N73" s="28">
        <v>4322.6000000000004</v>
      </c>
      <c r="O73" s="39">
        <v>1798750</v>
      </c>
      <c r="P73" s="40">
        <v>-3.2865111902681633E-2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3390.9</v>
      </c>
      <c r="F74" s="37">
        <v>3396.75</v>
      </c>
      <c r="G74" s="38">
        <v>3372.15</v>
      </c>
      <c r="H74" s="38">
        <v>3353.4</v>
      </c>
      <c r="I74" s="38">
        <v>3328.8</v>
      </c>
      <c r="J74" s="38">
        <v>3415.5</v>
      </c>
      <c r="K74" s="38">
        <v>3440.1000000000004</v>
      </c>
      <c r="L74" s="38">
        <v>3458.85</v>
      </c>
      <c r="M74" s="28">
        <v>3421.35</v>
      </c>
      <c r="N74" s="28">
        <v>3378</v>
      </c>
      <c r="O74" s="39">
        <v>3368225</v>
      </c>
      <c r="P74" s="40">
        <v>-5.6843240064683685E-2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2192.6999999999998</v>
      </c>
      <c r="F75" s="37">
        <v>2136.4</v>
      </c>
      <c r="G75" s="38">
        <v>2069.65</v>
      </c>
      <c r="H75" s="38">
        <v>1946.6</v>
      </c>
      <c r="I75" s="38">
        <v>1879.85</v>
      </c>
      <c r="J75" s="38">
        <v>2259.4500000000003</v>
      </c>
      <c r="K75" s="38">
        <v>2326.2000000000003</v>
      </c>
      <c r="L75" s="38">
        <v>2449.2500000000005</v>
      </c>
      <c r="M75" s="28">
        <v>2203.15</v>
      </c>
      <c r="N75" s="28">
        <v>2013.35</v>
      </c>
      <c r="O75" s="39">
        <v>1930500</v>
      </c>
      <c r="P75" s="40">
        <v>0.61713890808569449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183.1</v>
      </c>
      <c r="F76" s="37">
        <v>183.20000000000002</v>
      </c>
      <c r="G76" s="38">
        <v>181.25000000000003</v>
      </c>
      <c r="H76" s="38">
        <v>179.4</v>
      </c>
      <c r="I76" s="38">
        <v>177.45000000000002</v>
      </c>
      <c r="J76" s="38">
        <v>185.05000000000004</v>
      </c>
      <c r="K76" s="38">
        <v>187.00000000000003</v>
      </c>
      <c r="L76" s="38">
        <v>188.85000000000005</v>
      </c>
      <c r="M76" s="28">
        <v>185.15</v>
      </c>
      <c r="N76" s="28">
        <v>181.35</v>
      </c>
      <c r="O76" s="39">
        <v>30556800</v>
      </c>
      <c r="P76" s="40">
        <v>-1.8955154877484975E-2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132.80000000000001</v>
      </c>
      <c r="F77" s="37">
        <v>132.54999999999998</v>
      </c>
      <c r="G77" s="38">
        <v>131.89999999999998</v>
      </c>
      <c r="H77" s="38">
        <v>131</v>
      </c>
      <c r="I77" s="38">
        <v>130.35</v>
      </c>
      <c r="J77" s="38">
        <v>133.44999999999996</v>
      </c>
      <c r="K77" s="38">
        <v>134.1</v>
      </c>
      <c r="L77" s="38">
        <v>134.99999999999994</v>
      </c>
      <c r="M77" s="28">
        <v>133.19999999999999</v>
      </c>
      <c r="N77" s="28">
        <v>131.65</v>
      </c>
      <c r="O77" s="39">
        <v>86145000</v>
      </c>
      <c r="P77" s="40">
        <v>8.2019719902028512E-2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104.1</v>
      </c>
      <c r="F78" s="37">
        <v>104.18333333333334</v>
      </c>
      <c r="G78" s="38">
        <v>103.36666666666667</v>
      </c>
      <c r="H78" s="38">
        <v>102.63333333333334</v>
      </c>
      <c r="I78" s="38">
        <v>101.81666666666668</v>
      </c>
      <c r="J78" s="38">
        <v>104.91666666666667</v>
      </c>
      <c r="K78" s="38">
        <v>105.73333333333333</v>
      </c>
      <c r="L78" s="38">
        <v>106.46666666666667</v>
      </c>
      <c r="M78" s="28">
        <v>105</v>
      </c>
      <c r="N78" s="28">
        <v>103.45</v>
      </c>
      <c r="O78" s="39">
        <v>17981600</v>
      </c>
      <c r="P78" s="40">
        <v>-3.164379725567068E-2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89.9</v>
      </c>
      <c r="F79" s="37">
        <v>90.2</v>
      </c>
      <c r="G79" s="38">
        <v>89.300000000000011</v>
      </c>
      <c r="H79" s="38">
        <v>88.7</v>
      </c>
      <c r="I79" s="38">
        <v>87.800000000000011</v>
      </c>
      <c r="J79" s="38">
        <v>90.800000000000011</v>
      </c>
      <c r="K79" s="38">
        <v>91.700000000000017</v>
      </c>
      <c r="L79" s="38">
        <v>92.300000000000011</v>
      </c>
      <c r="M79" s="28">
        <v>91.1</v>
      </c>
      <c r="N79" s="28">
        <v>89.6</v>
      </c>
      <c r="O79" s="39">
        <v>60582150</v>
      </c>
      <c r="P79" s="40">
        <v>-7.7855153203342617E-2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412.65</v>
      </c>
      <c r="F80" s="37">
        <v>410.81666666666661</v>
      </c>
      <c r="G80" s="38">
        <v>407.68333333333322</v>
      </c>
      <c r="H80" s="38">
        <v>402.71666666666664</v>
      </c>
      <c r="I80" s="38">
        <v>399.58333333333326</v>
      </c>
      <c r="J80" s="38">
        <v>415.78333333333319</v>
      </c>
      <c r="K80" s="38">
        <v>418.91666666666663</v>
      </c>
      <c r="L80" s="38">
        <v>423.88333333333316</v>
      </c>
      <c r="M80" s="28">
        <v>413.95</v>
      </c>
      <c r="N80" s="28">
        <v>405.85</v>
      </c>
      <c r="O80" s="39">
        <v>7552850</v>
      </c>
      <c r="P80" s="40">
        <v>-6.870389606974267E-3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37.65</v>
      </c>
      <c r="F81" s="37">
        <v>37.516666666666659</v>
      </c>
      <c r="G81" s="38">
        <v>37.23333333333332</v>
      </c>
      <c r="H81" s="38">
        <v>36.816666666666663</v>
      </c>
      <c r="I81" s="38">
        <v>36.533333333333324</v>
      </c>
      <c r="J81" s="38">
        <v>37.933333333333316</v>
      </c>
      <c r="K81" s="38">
        <v>38.216666666666661</v>
      </c>
      <c r="L81" s="38">
        <v>38.633333333333312</v>
      </c>
      <c r="M81" s="28">
        <v>37.799999999999997</v>
      </c>
      <c r="N81" s="28">
        <v>37.1</v>
      </c>
      <c r="O81" s="39">
        <v>129802500</v>
      </c>
      <c r="P81" s="40">
        <v>-5.8583550913838121E-2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580.5</v>
      </c>
      <c r="F82" s="37">
        <v>572.55000000000007</v>
      </c>
      <c r="G82" s="38">
        <v>560.30000000000018</v>
      </c>
      <c r="H82" s="38">
        <v>540.10000000000014</v>
      </c>
      <c r="I82" s="38">
        <v>527.85000000000025</v>
      </c>
      <c r="J82" s="38">
        <v>592.75000000000011</v>
      </c>
      <c r="K82" s="38">
        <v>604.99999999999989</v>
      </c>
      <c r="L82" s="38">
        <v>625.20000000000005</v>
      </c>
      <c r="M82" s="28">
        <v>584.79999999999995</v>
      </c>
      <c r="N82" s="28">
        <v>552.35</v>
      </c>
      <c r="O82" s="39">
        <v>7142200</v>
      </c>
      <c r="P82" s="40">
        <v>-0.10067114093959731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839.65</v>
      </c>
      <c r="F83" s="37">
        <v>845.1</v>
      </c>
      <c r="G83" s="38">
        <v>830.35</v>
      </c>
      <c r="H83" s="38">
        <v>821.05</v>
      </c>
      <c r="I83" s="38">
        <v>806.3</v>
      </c>
      <c r="J83" s="38">
        <v>854.40000000000009</v>
      </c>
      <c r="K83" s="38">
        <v>869.15000000000009</v>
      </c>
      <c r="L83" s="38">
        <v>878.45000000000016</v>
      </c>
      <c r="M83" s="28">
        <v>859.85</v>
      </c>
      <c r="N83" s="28">
        <v>835.8</v>
      </c>
      <c r="O83" s="39">
        <v>7143000</v>
      </c>
      <c r="P83" s="40">
        <v>7.3332393174446479E-3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1260.8</v>
      </c>
      <c r="F84" s="37">
        <v>1265.7666666666667</v>
      </c>
      <c r="G84" s="38">
        <v>1252.6833333333334</v>
      </c>
      <c r="H84" s="38">
        <v>1244.5666666666668</v>
      </c>
      <c r="I84" s="38">
        <v>1231.4833333333336</v>
      </c>
      <c r="J84" s="38">
        <v>1273.8833333333332</v>
      </c>
      <c r="K84" s="38">
        <v>1286.9666666666667</v>
      </c>
      <c r="L84" s="38">
        <v>1295.083333333333</v>
      </c>
      <c r="M84" s="28">
        <v>1278.8499999999999</v>
      </c>
      <c r="N84" s="28">
        <v>1257.6500000000001</v>
      </c>
      <c r="O84" s="39">
        <v>4425700</v>
      </c>
      <c r="P84" s="40">
        <v>-3.1758187305734493E-3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360.25</v>
      </c>
      <c r="F85" s="37">
        <v>360.15000000000003</v>
      </c>
      <c r="G85" s="38">
        <v>357.20000000000005</v>
      </c>
      <c r="H85" s="38">
        <v>354.15000000000003</v>
      </c>
      <c r="I85" s="38">
        <v>351.20000000000005</v>
      </c>
      <c r="J85" s="38">
        <v>363.20000000000005</v>
      </c>
      <c r="K85" s="38">
        <v>366.15</v>
      </c>
      <c r="L85" s="38">
        <v>369.20000000000005</v>
      </c>
      <c r="M85" s="28">
        <v>363.1</v>
      </c>
      <c r="N85" s="28">
        <v>357.1</v>
      </c>
      <c r="O85" s="39">
        <v>7222000</v>
      </c>
      <c r="P85" s="40">
        <v>5.0097411633732254E-3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1688.2</v>
      </c>
      <c r="F86" s="37">
        <v>1692.2666666666667</v>
      </c>
      <c r="G86" s="38">
        <v>1673.0833333333333</v>
      </c>
      <c r="H86" s="38">
        <v>1657.9666666666667</v>
      </c>
      <c r="I86" s="38">
        <v>1638.7833333333333</v>
      </c>
      <c r="J86" s="38">
        <v>1707.3833333333332</v>
      </c>
      <c r="K86" s="38">
        <v>1726.5666666666666</v>
      </c>
      <c r="L86" s="38">
        <v>1741.6833333333332</v>
      </c>
      <c r="M86" s="28">
        <v>1711.45</v>
      </c>
      <c r="N86" s="28">
        <v>1677.15</v>
      </c>
      <c r="O86" s="39">
        <v>7959575</v>
      </c>
      <c r="P86" s="40">
        <v>1.8105595722704902E-2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235.3</v>
      </c>
      <c r="F87" s="37">
        <v>234.36666666666667</v>
      </c>
      <c r="G87" s="38">
        <v>227.83333333333334</v>
      </c>
      <c r="H87" s="38">
        <v>220.36666666666667</v>
      </c>
      <c r="I87" s="38">
        <v>213.83333333333334</v>
      </c>
      <c r="J87" s="38">
        <v>241.83333333333334</v>
      </c>
      <c r="K87" s="38">
        <v>248.36666666666665</v>
      </c>
      <c r="L87" s="38">
        <v>255.83333333333334</v>
      </c>
      <c r="M87" s="28">
        <v>240.9</v>
      </c>
      <c r="N87" s="28">
        <v>226.9</v>
      </c>
      <c r="O87" s="39">
        <v>4177500</v>
      </c>
      <c r="P87" s="40">
        <v>-0.19197292069632496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502.55</v>
      </c>
      <c r="F88" s="37">
        <v>501.2</v>
      </c>
      <c r="G88" s="38">
        <v>497.4</v>
      </c>
      <c r="H88" s="38">
        <v>492.25</v>
      </c>
      <c r="I88" s="38">
        <v>488.45</v>
      </c>
      <c r="J88" s="38">
        <v>506.34999999999997</v>
      </c>
      <c r="K88" s="38">
        <v>510.15000000000003</v>
      </c>
      <c r="L88" s="38">
        <v>515.29999999999995</v>
      </c>
      <c r="M88" s="28">
        <v>505</v>
      </c>
      <c r="N88" s="28">
        <v>496.05</v>
      </c>
      <c r="O88" s="39">
        <v>3996250</v>
      </c>
      <c r="P88" s="40">
        <v>-7.3870220162224803E-2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2655.75</v>
      </c>
      <c r="F89" s="37">
        <v>2636.8666666666668</v>
      </c>
      <c r="G89" s="38">
        <v>2607.3833333333337</v>
      </c>
      <c r="H89" s="38">
        <v>2559.0166666666669</v>
      </c>
      <c r="I89" s="38">
        <v>2529.5333333333338</v>
      </c>
      <c r="J89" s="38">
        <v>2685.2333333333336</v>
      </c>
      <c r="K89" s="38">
        <v>2714.7166666666672</v>
      </c>
      <c r="L89" s="38">
        <v>2763.0833333333335</v>
      </c>
      <c r="M89" s="28">
        <v>2666.35</v>
      </c>
      <c r="N89" s="28">
        <v>2588.5</v>
      </c>
      <c r="O89" s="39">
        <v>4251675</v>
      </c>
      <c r="P89" s="40">
        <v>-2.3921714925244641E-2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1238.3499999999999</v>
      </c>
      <c r="F90" s="37">
        <v>1234.4333333333334</v>
      </c>
      <c r="G90" s="38">
        <v>1224.9166666666667</v>
      </c>
      <c r="H90" s="38">
        <v>1211.4833333333333</v>
      </c>
      <c r="I90" s="38">
        <v>1201.9666666666667</v>
      </c>
      <c r="J90" s="38">
        <v>1247.8666666666668</v>
      </c>
      <c r="K90" s="38">
        <v>1257.3833333333332</v>
      </c>
      <c r="L90" s="38">
        <v>1270.8166666666668</v>
      </c>
      <c r="M90" s="28">
        <v>1243.95</v>
      </c>
      <c r="N90" s="28">
        <v>1221</v>
      </c>
      <c r="O90" s="39">
        <v>4367500</v>
      </c>
      <c r="P90" s="40">
        <v>3.9509698917053436E-2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1094.8499999999999</v>
      </c>
      <c r="F91" s="37">
        <v>1097.8833333333334</v>
      </c>
      <c r="G91" s="38">
        <v>1089.3666666666668</v>
      </c>
      <c r="H91" s="38">
        <v>1083.8833333333334</v>
      </c>
      <c r="I91" s="38">
        <v>1075.3666666666668</v>
      </c>
      <c r="J91" s="38">
        <v>1103.3666666666668</v>
      </c>
      <c r="K91" s="38">
        <v>1111.8833333333337</v>
      </c>
      <c r="L91" s="38">
        <v>1117.3666666666668</v>
      </c>
      <c r="M91" s="28">
        <v>1106.4000000000001</v>
      </c>
      <c r="N91" s="28">
        <v>1092.4000000000001</v>
      </c>
      <c r="O91" s="39">
        <v>13883800</v>
      </c>
      <c r="P91" s="40">
        <v>-3.6950716193250792E-2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2627.15</v>
      </c>
      <c r="F92" s="37">
        <v>2637.0499999999997</v>
      </c>
      <c r="G92" s="38">
        <v>2612.0999999999995</v>
      </c>
      <c r="H92" s="38">
        <v>2597.0499999999997</v>
      </c>
      <c r="I92" s="38">
        <v>2572.0999999999995</v>
      </c>
      <c r="J92" s="38">
        <v>2652.0999999999995</v>
      </c>
      <c r="K92" s="38">
        <v>2677.0499999999993</v>
      </c>
      <c r="L92" s="38">
        <v>2692.0999999999995</v>
      </c>
      <c r="M92" s="28">
        <v>2662</v>
      </c>
      <c r="N92" s="28">
        <v>2622</v>
      </c>
      <c r="O92" s="39">
        <v>17167800</v>
      </c>
      <c r="P92" s="40">
        <v>1.2329954536609528E-2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2071.65</v>
      </c>
      <c r="F93" s="37">
        <v>2068.0333333333333</v>
      </c>
      <c r="G93" s="38">
        <v>2048.0666666666666</v>
      </c>
      <c r="H93" s="38">
        <v>2024.4833333333333</v>
      </c>
      <c r="I93" s="38">
        <v>2004.5166666666667</v>
      </c>
      <c r="J93" s="38">
        <v>2091.6166666666668</v>
      </c>
      <c r="K93" s="38">
        <v>2111.583333333333</v>
      </c>
      <c r="L93" s="38">
        <v>2135.1666666666665</v>
      </c>
      <c r="M93" s="28">
        <v>2088</v>
      </c>
      <c r="N93" s="28">
        <v>2044.45</v>
      </c>
      <c r="O93" s="39">
        <v>1683000</v>
      </c>
      <c r="P93" s="40">
        <v>-0.15307971014492755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1599.3</v>
      </c>
      <c r="F94" s="37">
        <v>1602.7166666666665</v>
      </c>
      <c r="G94" s="38">
        <v>1589.633333333333</v>
      </c>
      <c r="H94" s="38">
        <v>1579.9666666666665</v>
      </c>
      <c r="I94" s="38">
        <v>1566.883333333333</v>
      </c>
      <c r="J94" s="38">
        <v>1612.383333333333</v>
      </c>
      <c r="K94" s="38">
        <v>1625.4666666666665</v>
      </c>
      <c r="L94" s="38">
        <v>1635.133333333333</v>
      </c>
      <c r="M94" s="28">
        <v>1615.8</v>
      </c>
      <c r="N94" s="28">
        <v>1593.05</v>
      </c>
      <c r="O94" s="39">
        <v>68868800</v>
      </c>
      <c r="P94" s="40">
        <v>1.3058041132020517E-2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533.65</v>
      </c>
      <c r="F95" s="37">
        <v>532.79999999999995</v>
      </c>
      <c r="G95" s="38">
        <v>529.89999999999986</v>
      </c>
      <c r="H95" s="38">
        <v>526.14999999999986</v>
      </c>
      <c r="I95" s="38">
        <v>523.24999999999977</v>
      </c>
      <c r="J95" s="38">
        <v>536.54999999999995</v>
      </c>
      <c r="K95" s="38">
        <v>539.45000000000005</v>
      </c>
      <c r="L95" s="38">
        <v>543.20000000000005</v>
      </c>
      <c r="M95" s="28">
        <v>535.70000000000005</v>
      </c>
      <c r="N95" s="28">
        <v>529.04999999999995</v>
      </c>
      <c r="O95" s="39">
        <v>24471700</v>
      </c>
      <c r="P95" s="40">
        <v>-8.777401532703618E-3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2676.75</v>
      </c>
      <c r="F96" s="37">
        <v>2685.6166666666668</v>
      </c>
      <c r="G96" s="38">
        <v>2661.9333333333334</v>
      </c>
      <c r="H96" s="38">
        <v>2647.1166666666668</v>
      </c>
      <c r="I96" s="38">
        <v>2623.4333333333334</v>
      </c>
      <c r="J96" s="38">
        <v>2700.4333333333334</v>
      </c>
      <c r="K96" s="38">
        <v>2724.1166666666668</v>
      </c>
      <c r="L96" s="38">
        <v>2738.9333333333334</v>
      </c>
      <c r="M96" s="28">
        <v>2709.3</v>
      </c>
      <c r="N96" s="28">
        <v>2670.8</v>
      </c>
      <c r="O96" s="39">
        <v>2937900</v>
      </c>
      <c r="P96" s="40">
        <v>-3.5172413793103451E-2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430.55</v>
      </c>
      <c r="F97" s="37">
        <v>433.40000000000003</v>
      </c>
      <c r="G97" s="38">
        <v>426.35000000000008</v>
      </c>
      <c r="H97" s="38">
        <v>422.15000000000003</v>
      </c>
      <c r="I97" s="38">
        <v>415.10000000000008</v>
      </c>
      <c r="J97" s="38">
        <v>437.60000000000008</v>
      </c>
      <c r="K97" s="38">
        <v>444.65000000000003</v>
      </c>
      <c r="L97" s="38">
        <v>448.85000000000008</v>
      </c>
      <c r="M97" s="28">
        <v>440.45</v>
      </c>
      <c r="N97" s="28">
        <v>429.2</v>
      </c>
      <c r="O97" s="39">
        <v>23330550</v>
      </c>
      <c r="P97" s="40">
        <v>-2.2399840771837567E-2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109.15</v>
      </c>
      <c r="F98" s="37">
        <v>109.40000000000002</v>
      </c>
      <c r="G98" s="38">
        <v>107.85000000000004</v>
      </c>
      <c r="H98" s="38">
        <v>106.55000000000001</v>
      </c>
      <c r="I98" s="38">
        <v>105.00000000000003</v>
      </c>
      <c r="J98" s="38">
        <v>110.70000000000005</v>
      </c>
      <c r="K98" s="38">
        <v>112.25000000000003</v>
      </c>
      <c r="L98" s="38">
        <v>113.55000000000005</v>
      </c>
      <c r="M98" s="28">
        <v>110.95</v>
      </c>
      <c r="N98" s="28">
        <v>108.1</v>
      </c>
      <c r="O98" s="39">
        <v>20488800</v>
      </c>
      <c r="P98" s="40">
        <v>-1.4336020936363462E-2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215.75</v>
      </c>
      <c r="F99" s="37">
        <v>214.38333333333333</v>
      </c>
      <c r="G99" s="38">
        <v>211.86666666666665</v>
      </c>
      <c r="H99" s="38">
        <v>207.98333333333332</v>
      </c>
      <c r="I99" s="38">
        <v>205.46666666666664</v>
      </c>
      <c r="J99" s="38">
        <v>218.26666666666665</v>
      </c>
      <c r="K99" s="38">
        <v>220.7833333333333</v>
      </c>
      <c r="L99" s="38">
        <v>224.66666666666666</v>
      </c>
      <c r="M99" s="28">
        <v>216.9</v>
      </c>
      <c r="N99" s="28">
        <v>210.5</v>
      </c>
      <c r="O99" s="39">
        <v>20317500</v>
      </c>
      <c r="P99" s="40">
        <v>-8.6945066526149389E-3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2504.65</v>
      </c>
      <c r="F100" s="37">
        <v>2498.2000000000003</v>
      </c>
      <c r="G100" s="38">
        <v>2482.0500000000006</v>
      </c>
      <c r="H100" s="38">
        <v>2459.4500000000003</v>
      </c>
      <c r="I100" s="38">
        <v>2443.3000000000006</v>
      </c>
      <c r="J100" s="38">
        <v>2520.8000000000006</v>
      </c>
      <c r="K100" s="38">
        <v>2536.9500000000003</v>
      </c>
      <c r="L100" s="38">
        <v>2559.5500000000006</v>
      </c>
      <c r="M100" s="28">
        <v>2514.35</v>
      </c>
      <c r="N100" s="28">
        <v>2475.6</v>
      </c>
      <c r="O100" s="39">
        <v>7740900</v>
      </c>
      <c r="P100" s="40">
        <v>-1.2022820385189724E-2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40753.75</v>
      </c>
      <c r="F101" s="37">
        <v>41012.35</v>
      </c>
      <c r="G101" s="38">
        <v>40373.949999999997</v>
      </c>
      <c r="H101" s="38">
        <v>39994.15</v>
      </c>
      <c r="I101" s="38">
        <v>39355.75</v>
      </c>
      <c r="J101" s="38">
        <v>41392.149999999994</v>
      </c>
      <c r="K101" s="38">
        <v>42030.55</v>
      </c>
      <c r="L101" s="38">
        <v>42410.349999999991</v>
      </c>
      <c r="M101" s="28">
        <v>41650.75</v>
      </c>
      <c r="N101" s="28">
        <v>40632.550000000003</v>
      </c>
      <c r="O101" s="39">
        <v>29415</v>
      </c>
      <c r="P101" s="40">
        <v>2.7777777777777776E-2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125.65</v>
      </c>
      <c r="F102" s="37">
        <v>125.55</v>
      </c>
      <c r="G102" s="38">
        <v>124.1</v>
      </c>
      <c r="H102" s="38">
        <v>122.55</v>
      </c>
      <c r="I102" s="38">
        <v>121.1</v>
      </c>
      <c r="J102" s="38">
        <v>127.1</v>
      </c>
      <c r="K102" s="38">
        <v>128.55000000000001</v>
      </c>
      <c r="L102" s="38">
        <v>130.1</v>
      </c>
      <c r="M102" s="28">
        <v>127</v>
      </c>
      <c r="N102" s="28">
        <v>124</v>
      </c>
      <c r="O102" s="39">
        <v>41844000</v>
      </c>
      <c r="P102" s="40">
        <v>-4.4919200219118049E-2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921.8</v>
      </c>
      <c r="F103" s="37">
        <v>921.31666666666661</v>
      </c>
      <c r="G103" s="38">
        <v>917.33333333333326</v>
      </c>
      <c r="H103" s="38">
        <v>912.86666666666667</v>
      </c>
      <c r="I103" s="38">
        <v>908.88333333333333</v>
      </c>
      <c r="J103" s="38">
        <v>925.78333333333319</v>
      </c>
      <c r="K103" s="38">
        <v>929.76666666666654</v>
      </c>
      <c r="L103" s="38">
        <v>934.23333333333312</v>
      </c>
      <c r="M103" s="28">
        <v>925.3</v>
      </c>
      <c r="N103" s="28">
        <v>916.85</v>
      </c>
      <c r="O103" s="39">
        <v>93161500</v>
      </c>
      <c r="P103" s="40">
        <v>1.7373669925002627E-3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1130.5999999999999</v>
      </c>
      <c r="F104" s="37">
        <v>1130.8666666666668</v>
      </c>
      <c r="G104" s="38">
        <v>1121.7833333333335</v>
      </c>
      <c r="H104" s="38">
        <v>1112.9666666666667</v>
      </c>
      <c r="I104" s="38">
        <v>1103.8833333333334</v>
      </c>
      <c r="J104" s="38">
        <v>1139.6833333333336</v>
      </c>
      <c r="K104" s="38">
        <v>1148.7666666666667</v>
      </c>
      <c r="L104" s="38">
        <v>1157.5833333333337</v>
      </c>
      <c r="M104" s="28">
        <v>1139.95</v>
      </c>
      <c r="N104" s="28">
        <v>1122.05</v>
      </c>
      <c r="O104" s="39">
        <v>4783800</v>
      </c>
      <c r="P104" s="40">
        <v>-4.8625232074971268E-3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466.55</v>
      </c>
      <c r="F105" s="37">
        <v>468.16666666666669</v>
      </c>
      <c r="G105" s="38">
        <v>462.63333333333338</v>
      </c>
      <c r="H105" s="38">
        <v>458.7166666666667</v>
      </c>
      <c r="I105" s="38">
        <v>453.18333333333339</v>
      </c>
      <c r="J105" s="38">
        <v>472.08333333333337</v>
      </c>
      <c r="K105" s="38">
        <v>477.61666666666667</v>
      </c>
      <c r="L105" s="38">
        <v>481.53333333333336</v>
      </c>
      <c r="M105" s="28">
        <v>473.7</v>
      </c>
      <c r="N105" s="28">
        <v>464.25</v>
      </c>
      <c r="O105" s="39">
        <v>11325000</v>
      </c>
      <c r="P105" s="40">
        <v>-7.9407093700370566E-4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8.4499999999999993</v>
      </c>
      <c r="F106" s="37">
        <v>8.4333333333333318</v>
      </c>
      <c r="G106" s="38">
        <v>8.3666666666666636</v>
      </c>
      <c r="H106" s="38">
        <v>8.2833333333333314</v>
      </c>
      <c r="I106" s="38">
        <v>8.2166666666666632</v>
      </c>
      <c r="J106" s="38">
        <v>8.5166666666666639</v>
      </c>
      <c r="K106" s="38">
        <v>8.5833333333333304</v>
      </c>
      <c r="L106" s="38">
        <v>8.6666666666666643</v>
      </c>
      <c r="M106" s="28">
        <v>8.5</v>
      </c>
      <c r="N106" s="28">
        <v>8.35</v>
      </c>
      <c r="O106" s="39">
        <v>698670000</v>
      </c>
      <c r="P106" s="40">
        <v>0.12234341617002137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77.5</v>
      </c>
      <c r="F107" s="37">
        <v>77.63333333333334</v>
      </c>
      <c r="G107" s="38">
        <v>76.966666666666683</v>
      </c>
      <c r="H107" s="38">
        <v>76.433333333333337</v>
      </c>
      <c r="I107" s="38">
        <v>75.76666666666668</v>
      </c>
      <c r="J107" s="38">
        <v>78.166666666666686</v>
      </c>
      <c r="K107" s="38">
        <v>78.833333333333343</v>
      </c>
      <c r="L107" s="38">
        <v>79.366666666666688</v>
      </c>
      <c r="M107" s="28">
        <v>78.3</v>
      </c>
      <c r="N107" s="28">
        <v>77.099999999999994</v>
      </c>
      <c r="O107" s="39">
        <v>104530000</v>
      </c>
      <c r="P107" s="40">
        <v>-8.4424207930184018E-3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56.4</v>
      </c>
      <c r="F108" s="37">
        <v>56.233333333333327</v>
      </c>
      <c r="G108" s="38">
        <v>55.916666666666657</v>
      </c>
      <c r="H108" s="38">
        <v>55.43333333333333</v>
      </c>
      <c r="I108" s="38">
        <v>55.11666666666666</v>
      </c>
      <c r="J108" s="38">
        <v>56.716666666666654</v>
      </c>
      <c r="K108" s="38">
        <v>57.033333333333331</v>
      </c>
      <c r="L108" s="38">
        <v>57.516666666666652</v>
      </c>
      <c r="M108" s="28">
        <v>56.55</v>
      </c>
      <c r="N108" s="28">
        <v>55.75</v>
      </c>
      <c r="O108" s="39">
        <v>188715000</v>
      </c>
      <c r="P108" s="40">
        <v>-5.5331594340368353E-3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145.4</v>
      </c>
      <c r="F109" s="37">
        <v>144.20000000000002</v>
      </c>
      <c r="G109" s="38">
        <v>141.95000000000005</v>
      </c>
      <c r="H109" s="38">
        <v>138.50000000000003</v>
      </c>
      <c r="I109" s="38">
        <v>136.25000000000006</v>
      </c>
      <c r="J109" s="38">
        <v>147.65000000000003</v>
      </c>
      <c r="K109" s="38">
        <v>149.89999999999998</v>
      </c>
      <c r="L109" s="38">
        <v>153.35000000000002</v>
      </c>
      <c r="M109" s="28">
        <v>146.44999999999999</v>
      </c>
      <c r="N109" s="28">
        <v>140.75</v>
      </c>
      <c r="O109" s="39">
        <v>49770000</v>
      </c>
      <c r="P109" s="40">
        <v>-3.2370953630796152E-2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422.45</v>
      </c>
      <c r="F110" s="37">
        <v>415.81666666666666</v>
      </c>
      <c r="G110" s="38">
        <v>406.63333333333333</v>
      </c>
      <c r="H110" s="38">
        <v>390.81666666666666</v>
      </c>
      <c r="I110" s="38">
        <v>381.63333333333333</v>
      </c>
      <c r="J110" s="38">
        <v>431.63333333333333</v>
      </c>
      <c r="K110" s="38">
        <v>440.81666666666661</v>
      </c>
      <c r="L110" s="38">
        <v>456.63333333333333</v>
      </c>
      <c r="M110" s="28">
        <v>425</v>
      </c>
      <c r="N110" s="28">
        <v>400</v>
      </c>
      <c r="O110" s="39">
        <v>13989250</v>
      </c>
      <c r="P110" s="40">
        <v>5.3209109730848858E-2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316.85000000000002</v>
      </c>
      <c r="F111" s="37">
        <v>316.61666666666673</v>
      </c>
      <c r="G111" s="38">
        <v>313.93333333333345</v>
      </c>
      <c r="H111" s="38">
        <v>311.01666666666671</v>
      </c>
      <c r="I111" s="38">
        <v>308.33333333333343</v>
      </c>
      <c r="J111" s="38">
        <v>319.53333333333347</v>
      </c>
      <c r="K111" s="38">
        <v>322.21666666666675</v>
      </c>
      <c r="L111" s="38">
        <v>325.1333333333335</v>
      </c>
      <c r="M111" s="28">
        <v>319.3</v>
      </c>
      <c r="N111" s="28">
        <v>313.7</v>
      </c>
      <c r="O111" s="39">
        <v>44329558</v>
      </c>
      <c r="P111" s="40">
        <v>-2.3793600118176546E-2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234.25</v>
      </c>
      <c r="F112" s="37">
        <v>233.1</v>
      </c>
      <c r="G112" s="38">
        <v>230.64999999999998</v>
      </c>
      <c r="H112" s="38">
        <v>227.04999999999998</v>
      </c>
      <c r="I112" s="38">
        <v>224.59999999999997</v>
      </c>
      <c r="J112" s="38">
        <v>236.7</v>
      </c>
      <c r="K112" s="38">
        <v>239.14999999999998</v>
      </c>
      <c r="L112" s="38">
        <v>242.75</v>
      </c>
      <c r="M112" s="28">
        <v>235.55</v>
      </c>
      <c r="N112" s="28">
        <v>229.5</v>
      </c>
      <c r="O112" s="39">
        <v>15381600</v>
      </c>
      <c r="P112" s="40">
        <v>-2.1763187015861305E-2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4399.1000000000004</v>
      </c>
      <c r="F113" s="37">
        <v>4429.4666666666662</v>
      </c>
      <c r="G113" s="38">
        <v>4353.5333333333328</v>
      </c>
      <c r="H113" s="38">
        <v>4307.9666666666662</v>
      </c>
      <c r="I113" s="38">
        <v>4232.0333333333328</v>
      </c>
      <c r="J113" s="38">
        <v>4475.0333333333328</v>
      </c>
      <c r="K113" s="38">
        <v>4550.9666666666653</v>
      </c>
      <c r="L113" s="38">
        <v>4596.5333333333328</v>
      </c>
      <c r="M113" s="28">
        <v>4505.3999999999996</v>
      </c>
      <c r="N113" s="28">
        <v>4383.8999999999996</v>
      </c>
      <c r="O113" s="39">
        <v>308850</v>
      </c>
      <c r="P113" s="40">
        <v>-1.9056693663649357E-2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1796.95</v>
      </c>
      <c r="F114" s="37">
        <v>1791.9333333333334</v>
      </c>
      <c r="G114" s="38">
        <v>1772.5166666666669</v>
      </c>
      <c r="H114" s="38">
        <v>1748.0833333333335</v>
      </c>
      <c r="I114" s="38">
        <v>1728.666666666667</v>
      </c>
      <c r="J114" s="38">
        <v>1816.3666666666668</v>
      </c>
      <c r="K114" s="38">
        <v>1835.7833333333333</v>
      </c>
      <c r="L114" s="38">
        <v>1860.2166666666667</v>
      </c>
      <c r="M114" s="28">
        <v>1811.35</v>
      </c>
      <c r="N114" s="28">
        <v>1767.5</v>
      </c>
      <c r="O114" s="39">
        <v>4112100</v>
      </c>
      <c r="P114" s="40">
        <v>-1.3742984602101022E-2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1140.05</v>
      </c>
      <c r="F115" s="37">
        <v>1133.9166666666665</v>
      </c>
      <c r="G115" s="38">
        <v>1124.7333333333331</v>
      </c>
      <c r="H115" s="38">
        <v>1109.4166666666665</v>
      </c>
      <c r="I115" s="38">
        <v>1100.2333333333331</v>
      </c>
      <c r="J115" s="38">
        <v>1149.2333333333331</v>
      </c>
      <c r="K115" s="38">
        <v>1158.4166666666665</v>
      </c>
      <c r="L115" s="38">
        <v>1173.7333333333331</v>
      </c>
      <c r="M115" s="28">
        <v>1143.0999999999999</v>
      </c>
      <c r="N115" s="28">
        <v>1118.5999999999999</v>
      </c>
      <c r="O115" s="39">
        <v>29894850</v>
      </c>
      <c r="P115" s="40">
        <v>-6.9211911026070315E-3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202.3</v>
      </c>
      <c r="F116" s="37">
        <v>200.83333333333334</v>
      </c>
      <c r="G116" s="38">
        <v>198.2166666666667</v>
      </c>
      <c r="H116" s="38">
        <v>194.13333333333335</v>
      </c>
      <c r="I116" s="38">
        <v>191.51666666666671</v>
      </c>
      <c r="J116" s="38">
        <v>204.91666666666669</v>
      </c>
      <c r="K116" s="38">
        <v>207.5333333333333</v>
      </c>
      <c r="L116" s="38">
        <v>211.61666666666667</v>
      </c>
      <c r="M116" s="28">
        <v>203.45</v>
      </c>
      <c r="N116" s="28">
        <v>196.75</v>
      </c>
      <c r="O116" s="39">
        <v>13543600</v>
      </c>
      <c r="P116" s="40">
        <v>-7.6379606645025772E-2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1573.6</v>
      </c>
      <c r="F117" s="37">
        <v>1577.0833333333333</v>
      </c>
      <c r="G117" s="38">
        <v>1566.7666666666664</v>
      </c>
      <c r="H117" s="38">
        <v>1559.9333333333332</v>
      </c>
      <c r="I117" s="38">
        <v>1549.6166666666663</v>
      </c>
      <c r="J117" s="38">
        <v>1583.9166666666665</v>
      </c>
      <c r="K117" s="38">
        <v>1594.2333333333336</v>
      </c>
      <c r="L117" s="38">
        <v>1601.0666666666666</v>
      </c>
      <c r="M117" s="28">
        <v>1587.4</v>
      </c>
      <c r="N117" s="28">
        <v>1570.25</v>
      </c>
      <c r="O117" s="39">
        <v>27850400</v>
      </c>
      <c r="P117" s="40">
        <v>1.3958568463974952E-2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444.35</v>
      </c>
      <c r="F118" s="37">
        <v>442.10000000000008</v>
      </c>
      <c r="G118" s="38">
        <v>437.10000000000014</v>
      </c>
      <c r="H118" s="38">
        <v>429.85000000000008</v>
      </c>
      <c r="I118" s="38">
        <v>424.85000000000014</v>
      </c>
      <c r="J118" s="38">
        <v>449.35000000000014</v>
      </c>
      <c r="K118" s="38">
        <v>454.35</v>
      </c>
      <c r="L118" s="38">
        <v>461.60000000000014</v>
      </c>
      <c r="M118" s="28">
        <v>447.1</v>
      </c>
      <c r="N118" s="28">
        <v>434.85</v>
      </c>
      <c r="O118" s="39">
        <v>5255000</v>
      </c>
      <c r="P118" s="40">
        <v>-1.9223590892123926E-2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70.25</v>
      </c>
      <c r="F119" s="37">
        <v>70.066666666666663</v>
      </c>
      <c r="G119" s="38">
        <v>69.48333333333332</v>
      </c>
      <c r="H119" s="38">
        <v>68.716666666666654</v>
      </c>
      <c r="I119" s="38">
        <v>68.133333333333312</v>
      </c>
      <c r="J119" s="38">
        <v>70.833333333333329</v>
      </c>
      <c r="K119" s="38">
        <v>71.416666666666671</v>
      </c>
      <c r="L119" s="38">
        <v>72.183333333333337</v>
      </c>
      <c r="M119" s="28">
        <v>70.650000000000006</v>
      </c>
      <c r="N119" s="28">
        <v>69.3</v>
      </c>
      <c r="O119" s="39">
        <v>84990750</v>
      </c>
      <c r="P119" s="40">
        <v>-2.396148247676632E-2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869.5</v>
      </c>
      <c r="F120" s="37">
        <v>868.61666666666679</v>
      </c>
      <c r="G120" s="38">
        <v>854.8333333333336</v>
      </c>
      <c r="H120" s="38">
        <v>840.16666666666686</v>
      </c>
      <c r="I120" s="38">
        <v>826.38333333333367</v>
      </c>
      <c r="J120" s="38">
        <v>883.28333333333353</v>
      </c>
      <c r="K120" s="38">
        <v>897.06666666666683</v>
      </c>
      <c r="L120" s="38">
        <v>911.73333333333346</v>
      </c>
      <c r="M120" s="28">
        <v>882.4</v>
      </c>
      <c r="N120" s="28">
        <v>853.95</v>
      </c>
      <c r="O120" s="39">
        <v>1924000</v>
      </c>
      <c r="P120" s="40">
        <v>-3.9584685269305649E-2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717</v>
      </c>
      <c r="F121" s="37">
        <v>717.33333333333337</v>
      </c>
      <c r="G121" s="38">
        <v>711.66666666666674</v>
      </c>
      <c r="H121" s="38">
        <v>706.33333333333337</v>
      </c>
      <c r="I121" s="38">
        <v>700.66666666666674</v>
      </c>
      <c r="J121" s="38">
        <v>722.66666666666674</v>
      </c>
      <c r="K121" s="38">
        <v>728.33333333333348</v>
      </c>
      <c r="L121" s="38">
        <v>733.66666666666674</v>
      </c>
      <c r="M121" s="28">
        <v>723</v>
      </c>
      <c r="N121" s="28">
        <v>712</v>
      </c>
      <c r="O121" s="39">
        <v>15302875</v>
      </c>
      <c r="P121" s="40">
        <v>-9.9619028006589783E-2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338.25</v>
      </c>
      <c r="F122" s="37">
        <v>338</v>
      </c>
      <c r="G122" s="38">
        <v>335.65</v>
      </c>
      <c r="H122" s="38">
        <v>333.04999999999995</v>
      </c>
      <c r="I122" s="38">
        <v>330.69999999999993</v>
      </c>
      <c r="J122" s="38">
        <v>340.6</v>
      </c>
      <c r="K122" s="38">
        <v>342.95000000000005</v>
      </c>
      <c r="L122" s="38">
        <v>345.55000000000007</v>
      </c>
      <c r="M122" s="28">
        <v>340.35</v>
      </c>
      <c r="N122" s="28">
        <v>335.4</v>
      </c>
      <c r="O122" s="39">
        <v>78041600</v>
      </c>
      <c r="P122" s="40">
        <v>-1.8448293532848212E-4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517.29999999999995</v>
      </c>
      <c r="F123" s="37">
        <v>518.93333333333328</v>
      </c>
      <c r="G123" s="38">
        <v>510.91666666666652</v>
      </c>
      <c r="H123" s="38">
        <v>504.53333333333319</v>
      </c>
      <c r="I123" s="38">
        <v>496.51666666666642</v>
      </c>
      <c r="J123" s="38">
        <v>525.31666666666661</v>
      </c>
      <c r="K123" s="38">
        <v>533.33333333333326</v>
      </c>
      <c r="L123" s="38">
        <v>539.7166666666667</v>
      </c>
      <c r="M123" s="28">
        <v>526.95000000000005</v>
      </c>
      <c r="N123" s="28">
        <v>512.54999999999995</v>
      </c>
      <c r="O123" s="39">
        <v>25348750</v>
      </c>
      <c r="P123" s="40">
        <v>-1.3235365675636221E-2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2937.35</v>
      </c>
      <c r="F124" s="37">
        <v>2945.4</v>
      </c>
      <c r="G124" s="38">
        <v>2908.7000000000003</v>
      </c>
      <c r="H124" s="38">
        <v>2880.05</v>
      </c>
      <c r="I124" s="38">
        <v>2843.3500000000004</v>
      </c>
      <c r="J124" s="38">
        <v>2974.05</v>
      </c>
      <c r="K124" s="38">
        <v>3010.75</v>
      </c>
      <c r="L124" s="38">
        <v>3039.4</v>
      </c>
      <c r="M124" s="28">
        <v>2982.1</v>
      </c>
      <c r="N124" s="28">
        <v>2916.75</v>
      </c>
      <c r="O124" s="39">
        <v>543750</v>
      </c>
      <c r="P124" s="40">
        <v>7.4108383510884668E-3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697.25</v>
      </c>
      <c r="F125" s="37">
        <v>704.61666666666667</v>
      </c>
      <c r="G125" s="38">
        <v>686.5333333333333</v>
      </c>
      <c r="H125" s="38">
        <v>675.81666666666661</v>
      </c>
      <c r="I125" s="38">
        <v>657.73333333333323</v>
      </c>
      <c r="J125" s="38">
        <v>715.33333333333337</v>
      </c>
      <c r="K125" s="38">
        <v>733.41666666666663</v>
      </c>
      <c r="L125" s="38">
        <v>744.13333333333344</v>
      </c>
      <c r="M125" s="28">
        <v>722.7</v>
      </c>
      <c r="N125" s="28">
        <v>693.9</v>
      </c>
      <c r="O125" s="39">
        <v>24687450</v>
      </c>
      <c r="P125" s="40">
        <v>-1.3699368966075185E-2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539.35</v>
      </c>
      <c r="F126" s="37">
        <v>544.51666666666665</v>
      </c>
      <c r="G126" s="38">
        <v>533.13333333333333</v>
      </c>
      <c r="H126" s="38">
        <v>526.91666666666663</v>
      </c>
      <c r="I126" s="38">
        <v>515.5333333333333</v>
      </c>
      <c r="J126" s="38">
        <v>550.73333333333335</v>
      </c>
      <c r="K126" s="38">
        <v>562.11666666666656</v>
      </c>
      <c r="L126" s="38">
        <v>568.33333333333337</v>
      </c>
      <c r="M126" s="28">
        <v>555.9</v>
      </c>
      <c r="N126" s="28">
        <v>538.29999999999995</v>
      </c>
      <c r="O126" s="39">
        <v>15182500</v>
      </c>
      <c r="P126" s="40">
        <v>5.0328606018678661E-2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1944</v>
      </c>
      <c r="F127" s="37">
        <v>1945.0166666666667</v>
      </c>
      <c r="G127" s="38">
        <v>1931.7833333333333</v>
      </c>
      <c r="H127" s="38">
        <v>1919.5666666666666</v>
      </c>
      <c r="I127" s="38">
        <v>1906.3333333333333</v>
      </c>
      <c r="J127" s="38">
        <v>1957.2333333333333</v>
      </c>
      <c r="K127" s="38">
        <v>1970.4666666666665</v>
      </c>
      <c r="L127" s="38">
        <v>1982.6833333333334</v>
      </c>
      <c r="M127" s="28">
        <v>1958.25</v>
      </c>
      <c r="N127" s="28">
        <v>1932.8</v>
      </c>
      <c r="O127" s="39">
        <v>22386800</v>
      </c>
      <c r="P127" s="40">
        <v>-2.8569940811969521E-2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80.849999999999994</v>
      </c>
      <c r="F128" s="37">
        <v>80.833333333333329</v>
      </c>
      <c r="G128" s="38">
        <v>80.166666666666657</v>
      </c>
      <c r="H128" s="38">
        <v>79.483333333333334</v>
      </c>
      <c r="I128" s="38">
        <v>78.816666666666663</v>
      </c>
      <c r="J128" s="38">
        <v>81.516666666666652</v>
      </c>
      <c r="K128" s="38">
        <v>82.183333333333309</v>
      </c>
      <c r="L128" s="38">
        <v>82.866666666666646</v>
      </c>
      <c r="M128" s="28">
        <v>81.5</v>
      </c>
      <c r="N128" s="28">
        <v>80.150000000000006</v>
      </c>
      <c r="O128" s="39">
        <v>54043744</v>
      </c>
      <c r="P128" s="40">
        <v>-4.7649001415316874E-2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2432.15</v>
      </c>
      <c r="F129" s="37">
        <v>2420.8833333333332</v>
      </c>
      <c r="G129" s="38">
        <v>2374.0166666666664</v>
      </c>
      <c r="H129" s="38">
        <v>2315.8833333333332</v>
      </c>
      <c r="I129" s="38">
        <v>2269.0166666666664</v>
      </c>
      <c r="J129" s="38">
        <v>2479.0166666666664</v>
      </c>
      <c r="K129" s="38">
        <v>2525.8833333333332</v>
      </c>
      <c r="L129" s="38">
        <v>2584.0166666666664</v>
      </c>
      <c r="M129" s="28">
        <v>2467.75</v>
      </c>
      <c r="N129" s="28">
        <v>2362.75</v>
      </c>
      <c r="O129" s="39">
        <v>1319750</v>
      </c>
      <c r="P129" s="40">
        <v>-5.9839715048975957E-2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455.15</v>
      </c>
      <c r="F130" s="37">
        <v>452.5</v>
      </c>
      <c r="G130" s="38">
        <v>449.15</v>
      </c>
      <c r="H130" s="38">
        <v>443.15</v>
      </c>
      <c r="I130" s="38">
        <v>439.79999999999995</v>
      </c>
      <c r="J130" s="38">
        <v>458.5</v>
      </c>
      <c r="K130" s="38">
        <v>461.85</v>
      </c>
      <c r="L130" s="38">
        <v>467.85</v>
      </c>
      <c r="M130" s="28">
        <v>455.85</v>
      </c>
      <c r="N130" s="28">
        <v>446.5</v>
      </c>
      <c r="O130" s="39">
        <v>7935500</v>
      </c>
      <c r="P130" s="40">
        <v>-2.3274991999606136E-2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372.4</v>
      </c>
      <c r="F131" s="37">
        <v>372.7</v>
      </c>
      <c r="G131" s="38">
        <v>368.09999999999997</v>
      </c>
      <c r="H131" s="38">
        <v>363.79999999999995</v>
      </c>
      <c r="I131" s="38">
        <v>359.19999999999993</v>
      </c>
      <c r="J131" s="38">
        <v>377</v>
      </c>
      <c r="K131" s="38">
        <v>381.6</v>
      </c>
      <c r="L131" s="38">
        <v>385.90000000000003</v>
      </c>
      <c r="M131" s="28">
        <v>377.3</v>
      </c>
      <c r="N131" s="28">
        <v>368.4</v>
      </c>
      <c r="O131" s="39">
        <v>16130000</v>
      </c>
      <c r="P131" s="40">
        <v>-9.2392527571460728E-2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2018.7</v>
      </c>
      <c r="F132" s="37">
        <v>2021.4833333333336</v>
      </c>
      <c r="G132" s="38">
        <v>2008.3166666666671</v>
      </c>
      <c r="H132" s="38">
        <v>1997.9333333333334</v>
      </c>
      <c r="I132" s="38">
        <v>1984.7666666666669</v>
      </c>
      <c r="J132" s="38">
        <v>2031.8666666666672</v>
      </c>
      <c r="K132" s="38">
        <v>2045.0333333333338</v>
      </c>
      <c r="L132" s="38">
        <v>2055.4166666666674</v>
      </c>
      <c r="M132" s="28">
        <v>2034.65</v>
      </c>
      <c r="N132" s="28">
        <v>2011.1</v>
      </c>
      <c r="O132" s="39">
        <v>8724600</v>
      </c>
      <c r="P132" s="40">
        <v>-4.1434099236379827E-3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4776.6000000000004</v>
      </c>
      <c r="F133" s="37">
        <v>4822.416666666667</v>
      </c>
      <c r="G133" s="38">
        <v>4722.1833333333343</v>
      </c>
      <c r="H133" s="38">
        <v>4667.7666666666673</v>
      </c>
      <c r="I133" s="38">
        <v>4567.5333333333347</v>
      </c>
      <c r="J133" s="38">
        <v>4876.8333333333339</v>
      </c>
      <c r="K133" s="38">
        <v>4977.0666666666657</v>
      </c>
      <c r="L133" s="38">
        <v>5031.4833333333336</v>
      </c>
      <c r="M133" s="28">
        <v>4922.6499999999996</v>
      </c>
      <c r="N133" s="28">
        <v>4768</v>
      </c>
      <c r="O133" s="39">
        <v>1449300</v>
      </c>
      <c r="P133" s="40">
        <v>0.15257067875462246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3759.35</v>
      </c>
      <c r="F134" s="37">
        <v>3746.5666666666671</v>
      </c>
      <c r="G134" s="38">
        <v>3704.3333333333339</v>
      </c>
      <c r="H134" s="38">
        <v>3649.3166666666671</v>
      </c>
      <c r="I134" s="38">
        <v>3607.0833333333339</v>
      </c>
      <c r="J134" s="38">
        <v>3801.5833333333339</v>
      </c>
      <c r="K134" s="38">
        <v>3843.8166666666666</v>
      </c>
      <c r="L134" s="38">
        <v>3898.8333333333339</v>
      </c>
      <c r="M134" s="28">
        <v>3788.8</v>
      </c>
      <c r="N134" s="28">
        <v>3691.55</v>
      </c>
      <c r="O134" s="39">
        <v>1070400</v>
      </c>
      <c r="P134" s="40">
        <v>-0.13565891472868216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723.1</v>
      </c>
      <c r="F135" s="37">
        <v>720.41666666666663</v>
      </c>
      <c r="G135" s="38">
        <v>716.83333333333326</v>
      </c>
      <c r="H135" s="38">
        <v>710.56666666666661</v>
      </c>
      <c r="I135" s="38">
        <v>706.98333333333323</v>
      </c>
      <c r="J135" s="38">
        <v>726.68333333333328</v>
      </c>
      <c r="K135" s="38">
        <v>730.26666666666654</v>
      </c>
      <c r="L135" s="38">
        <v>736.5333333333333</v>
      </c>
      <c r="M135" s="28">
        <v>724</v>
      </c>
      <c r="N135" s="28">
        <v>714.15</v>
      </c>
      <c r="O135" s="39">
        <v>7562450</v>
      </c>
      <c r="P135" s="40">
        <v>-1.2760763426542388E-2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1222.1500000000001</v>
      </c>
      <c r="F136" s="37">
        <v>1221.6000000000001</v>
      </c>
      <c r="G136" s="38">
        <v>1206.8000000000002</v>
      </c>
      <c r="H136" s="38">
        <v>1191.45</v>
      </c>
      <c r="I136" s="38">
        <v>1176.6500000000001</v>
      </c>
      <c r="J136" s="38">
        <v>1236.9500000000003</v>
      </c>
      <c r="K136" s="38">
        <v>1251.75</v>
      </c>
      <c r="L136" s="38">
        <v>1267.1000000000004</v>
      </c>
      <c r="M136" s="28">
        <v>1236.4000000000001</v>
      </c>
      <c r="N136" s="28">
        <v>1206.25</v>
      </c>
      <c r="O136" s="39">
        <v>12470500</v>
      </c>
      <c r="P136" s="40">
        <v>4.126483137529955E-2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204</v>
      </c>
      <c r="F137" s="37">
        <v>202.98333333333335</v>
      </c>
      <c r="G137" s="38">
        <v>201.01666666666671</v>
      </c>
      <c r="H137" s="38">
        <v>198.03333333333336</v>
      </c>
      <c r="I137" s="38">
        <v>196.06666666666672</v>
      </c>
      <c r="J137" s="38">
        <v>205.9666666666667</v>
      </c>
      <c r="K137" s="38">
        <v>207.93333333333334</v>
      </c>
      <c r="L137" s="38">
        <v>210.91666666666669</v>
      </c>
      <c r="M137" s="28">
        <v>204.95</v>
      </c>
      <c r="N137" s="28">
        <v>200</v>
      </c>
      <c r="O137" s="39">
        <v>20144000</v>
      </c>
      <c r="P137" s="40">
        <v>-4.2403498764023578E-2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111</v>
      </c>
      <c r="F138" s="37">
        <v>110.55</v>
      </c>
      <c r="G138" s="38">
        <v>109.19999999999999</v>
      </c>
      <c r="H138" s="38">
        <v>107.39999999999999</v>
      </c>
      <c r="I138" s="38">
        <v>106.04999999999998</v>
      </c>
      <c r="J138" s="38">
        <v>112.35</v>
      </c>
      <c r="K138" s="38">
        <v>113.69999999999999</v>
      </c>
      <c r="L138" s="38">
        <v>115.5</v>
      </c>
      <c r="M138" s="28">
        <v>111.9</v>
      </c>
      <c r="N138" s="28">
        <v>108.75</v>
      </c>
      <c r="O138" s="39">
        <v>37716000</v>
      </c>
      <c r="P138" s="40">
        <v>2.4779915226605803E-2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491.7</v>
      </c>
      <c r="F139" s="37">
        <v>490.73333333333329</v>
      </c>
      <c r="G139" s="38">
        <v>485.11666666666656</v>
      </c>
      <c r="H139" s="38">
        <v>478.53333333333325</v>
      </c>
      <c r="I139" s="38">
        <v>472.91666666666652</v>
      </c>
      <c r="J139" s="38">
        <v>497.31666666666661</v>
      </c>
      <c r="K139" s="38">
        <v>502.93333333333328</v>
      </c>
      <c r="L139" s="38">
        <v>509.51666666666665</v>
      </c>
      <c r="M139" s="28">
        <v>496.35</v>
      </c>
      <c r="N139" s="28">
        <v>484.15</v>
      </c>
      <c r="O139" s="39">
        <v>9954000</v>
      </c>
      <c r="P139" s="40">
        <v>-4.4685016699297475E-2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8893.15</v>
      </c>
      <c r="F140" s="37">
        <v>8888.6999999999989</v>
      </c>
      <c r="G140" s="38">
        <v>8822.4499999999971</v>
      </c>
      <c r="H140" s="38">
        <v>8751.7499999999982</v>
      </c>
      <c r="I140" s="38">
        <v>8685.4999999999964</v>
      </c>
      <c r="J140" s="38">
        <v>8959.3999999999978</v>
      </c>
      <c r="K140" s="38">
        <v>9025.6500000000015</v>
      </c>
      <c r="L140" s="38">
        <v>9096.3499999999985</v>
      </c>
      <c r="M140" s="28">
        <v>8954.9500000000007</v>
      </c>
      <c r="N140" s="28">
        <v>8818</v>
      </c>
      <c r="O140" s="39">
        <v>3104100</v>
      </c>
      <c r="P140" s="40">
        <v>2.0112392783200237E-2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876.9</v>
      </c>
      <c r="F141" s="37">
        <v>873.26666666666654</v>
      </c>
      <c r="G141" s="38">
        <v>868.23333333333312</v>
      </c>
      <c r="H141" s="38">
        <v>859.56666666666661</v>
      </c>
      <c r="I141" s="38">
        <v>854.53333333333319</v>
      </c>
      <c r="J141" s="38">
        <v>881.93333333333305</v>
      </c>
      <c r="K141" s="38">
        <v>886.96666666666658</v>
      </c>
      <c r="L141" s="38">
        <v>895.63333333333298</v>
      </c>
      <c r="M141" s="28">
        <v>878.3</v>
      </c>
      <c r="N141" s="28">
        <v>864.6</v>
      </c>
      <c r="O141" s="39">
        <v>18374375</v>
      </c>
      <c r="P141" s="40">
        <v>-1.2263136675178067E-2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1502.8</v>
      </c>
      <c r="F142" s="37">
        <v>1507.05</v>
      </c>
      <c r="G142" s="38">
        <v>1492.1</v>
      </c>
      <c r="H142" s="38">
        <v>1481.3999999999999</v>
      </c>
      <c r="I142" s="38">
        <v>1466.4499999999998</v>
      </c>
      <c r="J142" s="38">
        <v>1517.75</v>
      </c>
      <c r="K142" s="38">
        <v>1532.7000000000003</v>
      </c>
      <c r="L142" s="38">
        <v>1543.4</v>
      </c>
      <c r="M142" s="28">
        <v>1522</v>
      </c>
      <c r="N142" s="28">
        <v>1496.35</v>
      </c>
      <c r="O142" s="39">
        <v>2023600</v>
      </c>
      <c r="P142" s="40">
        <v>9.1761420307201278E-3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1445.85</v>
      </c>
      <c r="F143" s="37">
        <v>1451.6666666666667</v>
      </c>
      <c r="G143" s="38">
        <v>1429.3833333333334</v>
      </c>
      <c r="H143" s="38">
        <v>1412.9166666666667</v>
      </c>
      <c r="I143" s="38">
        <v>1390.6333333333334</v>
      </c>
      <c r="J143" s="38">
        <v>1468.1333333333334</v>
      </c>
      <c r="K143" s="38">
        <v>1490.4166666666667</v>
      </c>
      <c r="L143" s="38">
        <v>1506.8833333333334</v>
      </c>
      <c r="M143" s="28">
        <v>1473.95</v>
      </c>
      <c r="N143" s="28">
        <v>1435.2</v>
      </c>
      <c r="O143" s="39">
        <v>1145000</v>
      </c>
      <c r="P143" s="40">
        <v>-0.14907847800237811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656.5</v>
      </c>
      <c r="F144" s="37">
        <v>657.08333333333337</v>
      </c>
      <c r="G144" s="38">
        <v>649.16666666666674</v>
      </c>
      <c r="H144" s="38">
        <v>641.83333333333337</v>
      </c>
      <c r="I144" s="38">
        <v>633.91666666666674</v>
      </c>
      <c r="J144" s="38">
        <v>664.41666666666674</v>
      </c>
      <c r="K144" s="38">
        <v>672.33333333333348</v>
      </c>
      <c r="L144" s="38">
        <v>679.66666666666674</v>
      </c>
      <c r="M144" s="28">
        <v>665</v>
      </c>
      <c r="N144" s="28">
        <v>649.75</v>
      </c>
      <c r="O144" s="39">
        <v>3362450</v>
      </c>
      <c r="P144" s="40">
        <v>-1.9327406262079628E-4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902.25</v>
      </c>
      <c r="F145" s="37">
        <v>900.66666666666663</v>
      </c>
      <c r="G145" s="38">
        <v>891.58333333333326</v>
      </c>
      <c r="H145" s="38">
        <v>880.91666666666663</v>
      </c>
      <c r="I145" s="38">
        <v>871.83333333333326</v>
      </c>
      <c r="J145" s="38">
        <v>911.33333333333326</v>
      </c>
      <c r="K145" s="38">
        <v>920.41666666666652</v>
      </c>
      <c r="L145" s="38">
        <v>931.08333333333326</v>
      </c>
      <c r="M145" s="28">
        <v>909.75</v>
      </c>
      <c r="N145" s="28">
        <v>890</v>
      </c>
      <c r="O145" s="39">
        <v>3012800</v>
      </c>
      <c r="P145" s="40">
        <v>5.13679508654383E-2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3432.05</v>
      </c>
      <c r="F146" s="37">
        <v>3469.1166666666668</v>
      </c>
      <c r="G146" s="38">
        <v>3384.3333333333335</v>
      </c>
      <c r="H146" s="38">
        <v>3336.6166666666668</v>
      </c>
      <c r="I146" s="38">
        <v>3251.8333333333335</v>
      </c>
      <c r="J146" s="38">
        <v>3516.8333333333335</v>
      </c>
      <c r="K146" s="38">
        <v>3601.6166666666663</v>
      </c>
      <c r="L146" s="38">
        <v>3649.3333333333335</v>
      </c>
      <c r="M146" s="28">
        <v>3553.9</v>
      </c>
      <c r="N146" s="28">
        <v>3421.4</v>
      </c>
      <c r="O146" s="39">
        <v>1865800</v>
      </c>
      <c r="P146" s="40">
        <v>-0.18267040476607674</v>
      </c>
    </row>
    <row r="147" spans="1:16" ht="12.75" customHeight="1">
      <c r="A147" s="28">
        <v>137</v>
      </c>
      <c r="B147" s="29" t="s">
        <v>49</v>
      </c>
      <c r="C147" s="30" t="s">
        <v>809</v>
      </c>
      <c r="D147" s="31">
        <v>44889</v>
      </c>
      <c r="E147" s="37">
        <v>71.349999999999994</v>
      </c>
      <c r="F147" s="37">
        <v>71.683333333333323</v>
      </c>
      <c r="G147" s="38">
        <v>70.566666666666649</v>
      </c>
      <c r="H147" s="38">
        <v>69.783333333333331</v>
      </c>
      <c r="I147" s="38">
        <v>68.666666666666657</v>
      </c>
      <c r="J147" s="38">
        <v>72.46666666666664</v>
      </c>
      <c r="K147" s="38">
        <v>73.583333333333314</v>
      </c>
      <c r="L147" s="38">
        <v>74.366666666666632</v>
      </c>
      <c r="M147" s="28">
        <v>72.8</v>
      </c>
      <c r="N147" s="28">
        <v>70.900000000000006</v>
      </c>
      <c r="O147" s="39">
        <v>96045750</v>
      </c>
      <c r="P147" s="40">
        <v>2.3952095808383233E-3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1932.25</v>
      </c>
      <c r="F148" s="37">
        <v>1942.5</v>
      </c>
      <c r="G148" s="38">
        <v>1916.7</v>
      </c>
      <c r="H148" s="38">
        <v>1901.15</v>
      </c>
      <c r="I148" s="38">
        <v>1875.3500000000001</v>
      </c>
      <c r="J148" s="38">
        <v>1958.05</v>
      </c>
      <c r="K148" s="38">
        <v>1983.8500000000001</v>
      </c>
      <c r="L148" s="38">
        <v>1999.3999999999999</v>
      </c>
      <c r="M148" s="28">
        <v>1968.3</v>
      </c>
      <c r="N148" s="28">
        <v>1926.95</v>
      </c>
      <c r="O148" s="39">
        <v>2332775</v>
      </c>
      <c r="P148" s="40">
        <v>3.2041497998097641E-2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89070.85</v>
      </c>
      <c r="F149" s="37">
        <v>88534.166666666672</v>
      </c>
      <c r="G149" s="38">
        <v>87636.683333333349</v>
      </c>
      <c r="H149" s="38">
        <v>86202.516666666677</v>
      </c>
      <c r="I149" s="38">
        <v>85305.033333333355</v>
      </c>
      <c r="J149" s="38">
        <v>89968.333333333343</v>
      </c>
      <c r="K149" s="38">
        <v>90865.816666666651</v>
      </c>
      <c r="L149" s="38">
        <v>92299.983333333337</v>
      </c>
      <c r="M149" s="28">
        <v>89431.65</v>
      </c>
      <c r="N149" s="28">
        <v>87100</v>
      </c>
      <c r="O149" s="39">
        <v>75500</v>
      </c>
      <c r="P149" s="40">
        <v>-6.5131253095591882E-2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1063.0999999999999</v>
      </c>
      <c r="F150" s="37">
        <v>1058.7666666666667</v>
      </c>
      <c r="G150" s="38">
        <v>1051.1333333333332</v>
      </c>
      <c r="H150" s="38">
        <v>1039.1666666666665</v>
      </c>
      <c r="I150" s="38">
        <v>1031.5333333333331</v>
      </c>
      <c r="J150" s="38">
        <v>1070.7333333333333</v>
      </c>
      <c r="K150" s="38">
        <v>1078.366666666667</v>
      </c>
      <c r="L150" s="38">
        <v>1090.3333333333335</v>
      </c>
      <c r="M150" s="28">
        <v>1066.4000000000001</v>
      </c>
      <c r="N150" s="28">
        <v>1046.8</v>
      </c>
      <c r="O150" s="39">
        <v>7870425</v>
      </c>
      <c r="P150" s="40">
        <v>-0.11625106322056879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73.8</v>
      </c>
      <c r="F151" s="37">
        <v>73.816666666666663</v>
      </c>
      <c r="G151" s="38">
        <v>73.23333333333332</v>
      </c>
      <c r="H151" s="38">
        <v>72.666666666666657</v>
      </c>
      <c r="I151" s="38">
        <v>72.083333333333314</v>
      </c>
      <c r="J151" s="38">
        <v>74.383333333333326</v>
      </c>
      <c r="K151" s="38">
        <v>74.966666666666669</v>
      </c>
      <c r="L151" s="38">
        <v>75.533333333333331</v>
      </c>
      <c r="M151" s="28">
        <v>74.400000000000006</v>
      </c>
      <c r="N151" s="28">
        <v>73.25</v>
      </c>
      <c r="O151" s="39">
        <v>71453250</v>
      </c>
      <c r="P151" s="40">
        <v>-3.813082287988791E-3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3882.55</v>
      </c>
      <c r="F152" s="37">
        <v>3899.6333333333332</v>
      </c>
      <c r="G152" s="38">
        <v>3849.2666666666664</v>
      </c>
      <c r="H152" s="38">
        <v>3815.9833333333331</v>
      </c>
      <c r="I152" s="38">
        <v>3765.6166666666663</v>
      </c>
      <c r="J152" s="38">
        <v>3932.9166666666665</v>
      </c>
      <c r="K152" s="38">
        <v>3983.2833333333333</v>
      </c>
      <c r="L152" s="38">
        <v>4016.5666666666666</v>
      </c>
      <c r="M152" s="28">
        <v>3950</v>
      </c>
      <c r="N152" s="28">
        <v>3866.35</v>
      </c>
      <c r="O152" s="39">
        <v>1885125</v>
      </c>
      <c r="P152" s="40">
        <v>-2.0777871566781379E-2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4294.45</v>
      </c>
      <c r="F153" s="37">
        <v>4293.5333333333338</v>
      </c>
      <c r="G153" s="38">
        <v>4257.0666666666675</v>
      </c>
      <c r="H153" s="38">
        <v>4219.6833333333334</v>
      </c>
      <c r="I153" s="38">
        <v>4183.2166666666672</v>
      </c>
      <c r="J153" s="38">
        <v>4330.9166666666679</v>
      </c>
      <c r="K153" s="38">
        <v>4367.3833333333332</v>
      </c>
      <c r="L153" s="38">
        <v>4404.7666666666682</v>
      </c>
      <c r="M153" s="28">
        <v>4330</v>
      </c>
      <c r="N153" s="28">
        <v>4256.1499999999996</v>
      </c>
      <c r="O153" s="39">
        <v>401850</v>
      </c>
      <c r="P153" s="40">
        <v>1.7277387507119803E-2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19831.2</v>
      </c>
      <c r="F154" s="37">
        <v>19829.666666666668</v>
      </c>
      <c r="G154" s="38">
        <v>19740.433333333334</v>
      </c>
      <c r="H154" s="38">
        <v>19649.666666666668</v>
      </c>
      <c r="I154" s="38">
        <v>19560.433333333334</v>
      </c>
      <c r="J154" s="38">
        <v>19920.433333333334</v>
      </c>
      <c r="K154" s="38">
        <v>20009.666666666664</v>
      </c>
      <c r="L154" s="38">
        <v>20100.433333333334</v>
      </c>
      <c r="M154" s="28">
        <v>19918.900000000001</v>
      </c>
      <c r="N154" s="28">
        <v>19738.900000000001</v>
      </c>
      <c r="O154" s="39">
        <v>239200</v>
      </c>
      <c r="P154" s="40">
        <v>1.1844331641285956E-2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115.65</v>
      </c>
      <c r="F155" s="37">
        <v>114.85000000000001</v>
      </c>
      <c r="G155" s="38">
        <v>113.35000000000002</v>
      </c>
      <c r="H155" s="38">
        <v>111.05000000000001</v>
      </c>
      <c r="I155" s="38">
        <v>109.55000000000003</v>
      </c>
      <c r="J155" s="38">
        <v>117.15000000000002</v>
      </c>
      <c r="K155" s="38">
        <v>118.64999999999999</v>
      </c>
      <c r="L155" s="38">
        <v>120.95000000000002</v>
      </c>
      <c r="M155" s="28">
        <v>116.35</v>
      </c>
      <c r="N155" s="28">
        <v>112.55</v>
      </c>
      <c r="O155" s="39">
        <v>34000200</v>
      </c>
      <c r="P155" s="40">
        <v>0.14492280235044533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165</v>
      </c>
      <c r="F156" s="37">
        <v>165.4</v>
      </c>
      <c r="G156" s="38">
        <v>164.3</v>
      </c>
      <c r="H156" s="38">
        <v>163.6</v>
      </c>
      <c r="I156" s="38">
        <v>162.5</v>
      </c>
      <c r="J156" s="38">
        <v>166.10000000000002</v>
      </c>
      <c r="K156" s="38">
        <v>167.2</v>
      </c>
      <c r="L156" s="38">
        <v>167.90000000000003</v>
      </c>
      <c r="M156" s="28">
        <v>166.5</v>
      </c>
      <c r="N156" s="28">
        <v>164.7</v>
      </c>
      <c r="O156" s="39">
        <v>70902300</v>
      </c>
      <c r="P156" s="40">
        <v>4.7671186726185463E-2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892.7</v>
      </c>
      <c r="F157" s="37">
        <v>893.2833333333333</v>
      </c>
      <c r="G157" s="38">
        <v>886.56666666666661</v>
      </c>
      <c r="H157" s="38">
        <v>880.43333333333328</v>
      </c>
      <c r="I157" s="38">
        <v>873.71666666666658</v>
      </c>
      <c r="J157" s="38">
        <v>899.41666666666663</v>
      </c>
      <c r="K157" s="38">
        <v>906.13333333333333</v>
      </c>
      <c r="L157" s="38">
        <v>912.26666666666665</v>
      </c>
      <c r="M157" s="28">
        <v>900</v>
      </c>
      <c r="N157" s="28">
        <v>887.15</v>
      </c>
      <c r="O157" s="39">
        <v>6223000</v>
      </c>
      <c r="P157" s="40">
        <v>3.1595576619273301E-3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3066.25</v>
      </c>
      <c r="F158" s="37">
        <v>3066.4333333333329</v>
      </c>
      <c r="G158" s="38">
        <v>3048.516666666666</v>
      </c>
      <c r="H158" s="38">
        <v>3030.7833333333328</v>
      </c>
      <c r="I158" s="38">
        <v>3012.8666666666659</v>
      </c>
      <c r="J158" s="38">
        <v>3084.1666666666661</v>
      </c>
      <c r="K158" s="38">
        <v>3102.083333333333</v>
      </c>
      <c r="L158" s="38">
        <v>3119.8166666666662</v>
      </c>
      <c r="M158" s="28">
        <v>3084.35</v>
      </c>
      <c r="N158" s="28">
        <v>3048.7</v>
      </c>
      <c r="O158" s="39">
        <v>480600</v>
      </c>
      <c r="P158" s="40">
        <v>-1.8382352941176471E-2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135.94999999999999</v>
      </c>
      <c r="F159" s="37">
        <v>135.81666666666666</v>
      </c>
      <c r="G159" s="38">
        <v>134.83333333333331</v>
      </c>
      <c r="H159" s="38">
        <v>133.71666666666664</v>
      </c>
      <c r="I159" s="38">
        <v>132.73333333333329</v>
      </c>
      <c r="J159" s="38">
        <v>136.93333333333334</v>
      </c>
      <c r="K159" s="38">
        <v>137.91666666666669</v>
      </c>
      <c r="L159" s="38">
        <v>139.03333333333336</v>
      </c>
      <c r="M159" s="28">
        <v>136.80000000000001</v>
      </c>
      <c r="N159" s="28">
        <v>134.69999999999999</v>
      </c>
      <c r="O159" s="39">
        <v>50535100</v>
      </c>
      <c r="P159" s="40">
        <v>-4.028661256123419E-2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46764.65</v>
      </c>
      <c r="F160" s="37">
        <v>46526.799999999996</v>
      </c>
      <c r="G160" s="38">
        <v>46191.44999999999</v>
      </c>
      <c r="H160" s="38">
        <v>45618.249999999993</v>
      </c>
      <c r="I160" s="38">
        <v>45282.899999999987</v>
      </c>
      <c r="J160" s="38">
        <v>47099.999999999993</v>
      </c>
      <c r="K160" s="38">
        <v>47435.35</v>
      </c>
      <c r="L160" s="38">
        <v>48008.549999999996</v>
      </c>
      <c r="M160" s="28">
        <v>46862.15</v>
      </c>
      <c r="N160" s="28">
        <v>45953.599999999999</v>
      </c>
      <c r="O160" s="39">
        <v>121530</v>
      </c>
      <c r="P160" s="40">
        <v>-4.671137780915402E-2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795</v>
      </c>
      <c r="F161" s="37">
        <v>795.80000000000007</v>
      </c>
      <c r="G161" s="38">
        <v>789.05000000000018</v>
      </c>
      <c r="H161" s="38">
        <v>783.10000000000014</v>
      </c>
      <c r="I161" s="38">
        <v>776.35000000000025</v>
      </c>
      <c r="J161" s="38">
        <v>801.75000000000011</v>
      </c>
      <c r="K161" s="38">
        <v>808.49999999999989</v>
      </c>
      <c r="L161" s="38">
        <v>814.45</v>
      </c>
      <c r="M161" s="28">
        <v>802.55</v>
      </c>
      <c r="N161" s="28">
        <v>789.85</v>
      </c>
      <c r="O161" s="39">
        <v>5921850</v>
      </c>
      <c r="P161" s="40">
        <v>1.0037523452157599E-2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3669.4</v>
      </c>
      <c r="F162" s="37">
        <v>3670.25</v>
      </c>
      <c r="G162" s="38">
        <v>3618.3</v>
      </c>
      <c r="H162" s="38">
        <v>3567.2000000000003</v>
      </c>
      <c r="I162" s="38">
        <v>3515.2500000000005</v>
      </c>
      <c r="J162" s="38">
        <v>3721.35</v>
      </c>
      <c r="K162" s="38">
        <v>3773.2999999999997</v>
      </c>
      <c r="L162" s="38">
        <v>3824.3999999999996</v>
      </c>
      <c r="M162" s="28">
        <v>3722.2</v>
      </c>
      <c r="N162" s="28">
        <v>3619.15</v>
      </c>
      <c r="O162" s="39">
        <v>645475</v>
      </c>
      <c r="P162" s="40">
        <v>2.9588866291821191E-2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208.7</v>
      </c>
      <c r="F163" s="37">
        <v>207.93333333333331</v>
      </c>
      <c r="G163" s="38">
        <v>206.51666666666662</v>
      </c>
      <c r="H163" s="38">
        <v>204.33333333333331</v>
      </c>
      <c r="I163" s="38">
        <v>202.91666666666663</v>
      </c>
      <c r="J163" s="38">
        <v>210.11666666666662</v>
      </c>
      <c r="K163" s="38">
        <v>211.5333333333333</v>
      </c>
      <c r="L163" s="38">
        <v>213.71666666666661</v>
      </c>
      <c r="M163" s="28">
        <v>209.35</v>
      </c>
      <c r="N163" s="28">
        <v>205.75</v>
      </c>
      <c r="O163" s="39">
        <v>13836000</v>
      </c>
      <c r="P163" s="40">
        <v>-5.3171833299117226E-2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125</v>
      </c>
      <c r="F164" s="37">
        <v>125.03333333333335</v>
      </c>
      <c r="G164" s="38">
        <v>123.66666666666669</v>
      </c>
      <c r="H164" s="38">
        <v>122.33333333333334</v>
      </c>
      <c r="I164" s="38">
        <v>120.96666666666668</v>
      </c>
      <c r="J164" s="38">
        <v>126.36666666666669</v>
      </c>
      <c r="K164" s="38">
        <v>127.73333333333333</v>
      </c>
      <c r="L164" s="38">
        <v>129.06666666666669</v>
      </c>
      <c r="M164" s="28">
        <v>126.4</v>
      </c>
      <c r="N164" s="28">
        <v>123.7</v>
      </c>
      <c r="O164" s="39">
        <v>43970400</v>
      </c>
      <c r="P164" s="40">
        <v>-2.7827278958190541E-2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2668.55</v>
      </c>
      <c r="F165" s="37">
        <v>2681.3333333333335</v>
      </c>
      <c r="G165" s="38">
        <v>2650.666666666667</v>
      </c>
      <c r="H165" s="38">
        <v>2632.7833333333333</v>
      </c>
      <c r="I165" s="38">
        <v>2602.1166666666668</v>
      </c>
      <c r="J165" s="38">
        <v>2699.2166666666672</v>
      </c>
      <c r="K165" s="38">
        <v>2729.8833333333341</v>
      </c>
      <c r="L165" s="38">
        <v>2747.7666666666673</v>
      </c>
      <c r="M165" s="28">
        <v>2712</v>
      </c>
      <c r="N165" s="28">
        <v>2663.45</v>
      </c>
      <c r="O165" s="39">
        <v>2906000</v>
      </c>
      <c r="P165" s="40">
        <v>-1.3828794434546534E-2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3327.7</v>
      </c>
      <c r="F166" s="37">
        <v>3323.6166666666668</v>
      </c>
      <c r="G166" s="38">
        <v>3296.1833333333334</v>
      </c>
      <c r="H166" s="38">
        <v>3264.6666666666665</v>
      </c>
      <c r="I166" s="38">
        <v>3237.2333333333331</v>
      </c>
      <c r="J166" s="38">
        <v>3355.1333333333337</v>
      </c>
      <c r="K166" s="38">
        <v>3382.5666666666671</v>
      </c>
      <c r="L166" s="38">
        <v>3414.0833333333339</v>
      </c>
      <c r="M166" s="28">
        <v>3351.05</v>
      </c>
      <c r="N166" s="28">
        <v>3292.1</v>
      </c>
      <c r="O166" s="39">
        <v>2041750</v>
      </c>
      <c r="P166" s="40">
        <v>-2.413669494563269E-2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47.6</v>
      </c>
      <c r="F167" s="37">
        <v>46.966666666666669</v>
      </c>
      <c r="G167" s="38">
        <v>46.13333333333334</v>
      </c>
      <c r="H167" s="38">
        <v>44.666666666666671</v>
      </c>
      <c r="I167" s="38">
        <v>43.833333333333343</v>
      </c>
      <c r="J167" s="38">
        <v>48.433333333333337</v>
      </c>
      <c r="K167" s="38">
        <v>49.266666666666666</v>
      </c>
      <c r="L167" s="38">
        <v>50.733333333333334</v>
      </c>
      <c r="M167" s="28">
        <v>47.8</v>
      </c>
      <c r="N167" s="28">
        <v>45.5</v>
      </c>
      <c r="O167" s="39">
        <v>235680000</v>
      </c>
      <c r="P167" s="40">
        <v>-0.16120949832014123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2529.9</v>
      </c>
      <c r="F168" s="37">
        <v>2543.9333333333334</v>
      </c>
      <c r="G168" s="38">
        <v>2507.916666666667</v>
      </c>
      <c r="H168" s="38">
        <v>2485.9333333333334</v>
      </c>
      <c r="I168" s="38">
        <v>2449.916666666667</v>
      </c>
      <c r="J168" s="38">
        <v>2565.916666666667</v>
      </c>
      <c r="K168" s="38">
        <v>2601.9333333333334</v>
      </c>
      <c r="L168" s="38">
        <v>2623.916666666667</v>
      </c>
      <c r="M168" s="28">
        <v>2579.9499999999998</v>
      </c>
      <c r="N168" s="28">
        <v>2521.9499999999998</v>
      </c>
      <c r="O168" s="39">
        <v>1576800</v>
      </c>
      <c r="P168" s="40">
        <v>0.2300491457992043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219.15</v>
      </c>
      <c r="F169" s="37">
        <v>218.98333333333335</v>
      </c>
      <c r="G169" s="38">
        <v>217.16666666666669</v>
      </c>
      <c r="H169" s="38">
        <v>215.18333333333334</v>
      </c>
      <c r="I169" s="38">
        <v>213.36666666666667</v>
      </c>
      <c r="J169" s="38">
        <v>220.9666666666667</v>
      </c>
      <c r="K169" s="38">
        <v>222.78333333333336</v>
      </c>
      <c r="L169" s="38">
        <v>224.76666666666671</v>
      </c>
      <c r="M169" s="28">
        <v>220.8</v>
      </c>
      <c r="N169" s="28">
        <v>217</v>
      </c>
      <c r="O169" s="39">
        <v>35054100</v>
      </c>
      <c r="P169" s="40">
        <v>-2.4641274134174742E-2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1756.5</v>
      </c>
      <c r="F170" s="37">
        <v>1751.0166666666664</v>
      </c>
      <c r="G170" s="38">
        <v>1724.3333333333328</v>
      </c>
      <c r="H170" s="38">
        <v>1692.1666666666663</v>
      </c>
      <c r="I170" s="38">
        <v>1665.4833333333327</v>
      </c>
      <c r="J170" s="38">
        <v>1783.1833333333329</v>
      </c>
      <c r="K170" s="38">
        <v>1809.8666666666663</v>
      </c>
      <c r="L170" s="38">
        <v>1842.0333333333331</v>
      </c>
      <c r="M170" s="28">
        <v>1777.7</v>
      </c>
      <c r="N170" s="28">
        <v>1718.85</v>
      </c>
      <c r="O170" s="39">
        <v>3311759</v>
      </c>
      <c r="P170" s="40">
        <v>-6.428242870285189E-2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168.2</v>
      </c>
      <c r="F171" s="37">
        <v>167.9</v>
      </c>
      <c r="G171" s="38">
        <v>165.9</v>
      </c>
      <c r="H171" s="38">
        <v>163.6</v>
      </c>
      <c r="I171" s="38">
        <v>161.6</v>
      </c>
      <c r="J171" s="38">
        <v>170.20000000000002</v>
      </c>
      <c r="K171" s="38">
        <v>172.20000000000002</v>
      </c>
      <c r="L171" s="38">
        <v>174.50000000000003</v>
      </c>
      <c r="M171" s="28">
        <v>169.9</v>
      </c>
      <c r="N171" s="28">
        <v>165.6</v>
      </c>
      <c r="O171" s="39">
        <v>11588500</v>
      </c>
      <c r="P171" s="40">
        <v>-3.7779715199070037E-2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664.65</v>
      </c>
      <c r="F172" s="37">
        <v>660.81666666666661</v>
      </c>
      <c r="G172" s="38">
        <v>655.18333333333317</v>
      </c>
      <c r="H172" s="38">
        <v>645.71666666666658</v>
      </c>
      <c r="I172" s="38">
        <v>640.08333333333314</v>
      </c>
      <c r="J172" s="38">
        <v>670.28333333333319</v>
      </c>
      <c r="K172" s="38">
        <v>675.91666666666663</v>
      </c>
      <c r="L172" s="38">
        <v>685.38333333333321</v>
      </c>
      <c r="M172" s="28">
        <v>666.45</v>
      </c>
      <c r="N172" s="28">
        <v>651.35</v>
      </c>
      <c r="O172" s="39">
        <v>4712400</v>
      </c>
      <c r="P172" s="40">
        <v>-0.23149431660659828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143.1</v>
      </c>
      <c r="F173" s="37">
        <v>143.71666666666667</v>
      </c>
      <c r="G173" s="38">
        <v>141.63333333333333</v>
      </c>
      <c r="H173" s="38">
        <v>140.16666666666666</v>
      </c>
      <c r="I173" s="38">
        <v>138.08333333333331</v>
      </c>
      <c r="J173" s="38">
        <v>145.18333333333334</v>
      </c>
      <c r="K173" s="38">
        <v>147.26666666666665</v>
      </c>
      <c r="L173" s="38">
        <v>148.73333333333335</v>
      </c>
      <c r="M173" s="28">
        <v>145.80000000000001</v>
      </c>
      <c r="N173" s="28">
        <v>142.25</v>
      </c>
      <c r="O173" s="39">
        <v>47745000</v>
      </c>
      <c r="P173" s="40">
        <v>-5.3242117787031529E-2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99.95</v>
      </c>
      <c r="F174" s="37">
        <v>99.95</v>
      </c>
      <c r="G174" s="38">
        <v>99.5</v>
      </c>
      <c r="H174" s="38">
        <v>99.05</v>
      </c>
      <c r="I174" s="38">
        <v>98.6</v>
      </c>
      <c r="J174" s="38">
        <v>100.4</v>
      </c>
      <c r="K174" s="38">
        <v>100.85000000000002</v>
      </c>
      <c r="L174" s="38">
        <v>101.30000000000001</v>
      </c>
      <c r="M174" s="28">
        <v>100.4</v>
      </c>
      <c r="N174" s="28">
        <v>99.5</v>
      </c>
      <c r="O174" s="39">
        <v>44128000</v>
      </c>
      <c r="P174" s="40">
        <v>3.2378813400711214E-2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2555.8000000000002</v>
      </c>
      <c r="F175" s="37">
        <v>2566.7666666666669</v>
      </c>
      <c r="G175" s="38">
        <v>2537.3333333333339</v>
      </c>
      <c r="H175" s="38">
        <v>2518.8666666666672</v>
      </c>
      <c r="I175" s="38">
        <v>2489.4333333333343</v>
      </c>
      <c r="J175" s="38">
        <v>2585.2333333333336</v>
      </c>
      <c r="K175" s="38">
        <v>2614.666666666667</v>
      </c>
      <c r="L175" s="38">
        <v>2633.1333333333332</v>
      </c>
      <c r="M175" s="28">
        <v>2596.1999999999998</v>
      </c>
      <c r="N175" s="28">
        <v>2548.3000000000002</v>
      </c>
      <c r="O175" s="39">
        <v>30993750</v>
      </c>
      <c r="P175" s="40">
        <v>1.4641611968637978E-2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81.95</v>
      </c>
      <c r="F176" s="37">
        <v>82.1</v>
      </c>
      <c r="G176" s="38">
        <v>80.949999999999989</v>
      </c>
      <c r="H176" s="38">
        <v>79.949999999999989</v>
      </c>
      <c r="I176" s="38">
        <v>78.799999999999983</v>
      </c>
      <c r="J176" s="38">
        <v>83.1</v>
      </c>
      <c r="K176" s="38">
        <v>84.25</v>
      </c>
      <c r="L176" s="38">
        <v>85.25</v>
      </c>
      <c r="M176" s="28">
        <v>83.25</v>
      </c>
      <c r="N176" s="28">
        <v>81.099999999999994</v>
      </c>
      <c r="O176" s="39">
        <v>114350000</v>
      </c>
      <c r="P176" s="40">
        <v>4.0472420884060348E-2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796</v>
      </c>
      <c r="F177" s="37">
        <v>793.48333333333323</v>
      </c>
      <c r="G177" s="38">
        <v>786.26666666666642</v>
      </c>
      <c r="H177" s="38">
        <v>776.53333333333319</v>
      </c>
      <c r="I177" s="38">
        <v>769.31666666666638</v>
      </c>
      <c r="J177" s="38">
        <v>803.21666666666647</v>
      </c>
      <c r="K177" s="38">
        <v>810.43333333333339</v>
      </c>
      <c r="L177" s="38">
        <v>820.16666666666652</v>
      </c>
      <c r="M177" s="28">
        <v>800.7</v>
      </c>
      <c r="N177" s="28">
        <v>783.75</v>
      </c>
      <c r="O177" s="39">
        <v>6452800</v>
      </c>
      <c r="P177" s="40">
        <v>1.5357502517623363E-2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1225.8</v>
      </c>
      <c r="F178" s="37">
        <v>1226.45</v>
      </c>
      <c r="G178" s="38">
        <v>1208.25</v>
      </c>
      <c r="H178" s="38">
        <v>1190.7</v>
      </c>
      <c r="I178" s="38">
        <v>1172.5</v>
      </c>
      <c r="J178" s="38">
        <v>1244</v>
      </c>
      <c r="K178" s="38">
        <v>1262.2000000000003</v>
      </c>
      <c r="L178" s="38">
        <v>1279.75</v>
      </c>
      <c r="M178" s="28">
        <v>1244.6500000000001</v>
      </c>
      <c r="N178" s="28">
        <v>1208.9000000000001</v>
      </c>
      <c r="O178" s="39">
        <v>5106750</v>
      </c>
      <c r="P178" s="40">
        <v>4.224705342109291E-2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598.6</v>
      </c>
      <c r="F179" s="37">
        <v>598.73333333333335</v>
      </c>
      <c r="G179" s="38">
        <v>595.56666666666672</v>
      </c>
      <c r="H179" s="38">
        <v>592.53333333333342</v>
      </c>
      <c r="I179" s="38">
        <v>589.36666666666679</v>
      </c>
      <c r="J179" s="38">
        <v>601.76666666666665</v>
      </c>
      <c r="K179" s="38">
        <v>604.93333333333317</v>
      </c>
      <c r="L179" s="38">
        <v>607.96666666666658</v>
      </c>
      <c r="M179" s="28">
        <v>601.9</v>
      </c>
      <c r="N179" s="28">
        <v>595.70000000000005</v>
      </c>
      <c r="O179" s="39">
        <v>65490000</v>
      </c>
      <c r="P179" s="40">
        <v>1.6507182603431817E-2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23141.25</v>
      </c>
      <c r="F180" s="37">
        <v>23135.266666666663</v>
      </c>
      <c r="G180" s="38">
        <v>22982.083333333325</v>
      </c>
      <c r="H180" s="38">
        <v>22822.916666666661</v>
      </c>
      <c r="I180" s="38">
        <v>22669.733333333323</v>
      </c>
      <c r="J180" s="38">
        <v>23294.433333333327</v>
      </c>
      <c r="K180" s="38">
        <v>23447.616666666661</v>
      </c>
      <c r="L180" s="38">
        <v>23606.783333333329</v>
      </c>
      <c r="M180" s="28">
        <v>23288.45</v>
      </c>
      <c r="N180" s="28">
        <v>22976.1</v>
      </c>
      <c r="O180" s="39">
        <v>297300</v>
      </c>
      <c r="P180" s="40">
        <v>-2.0992837737713016E-2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2824.45</v>
      </c>
      <c r="F181" s="37">
        <v>2772.6166666666668</v>
      </c>
      <c r="G181" s="38">
        <v>2695.8333333333335</v>
      </c>
      <c r="H181" s="38">
        <v>2567.2166666666667</v>
      </c>
      <c r="I181" s="38">
        <v>2490.4333333333334</v>
      </c>
      <c r="J181" s="38">
        <v>2901.2333333333336</v>
      </c>
      <c r="K181" s="38">
        <v>2978.0166666666664</v>
      </c>
      <c r="L181" s="38">
        <v>3106.6333333333337</v>
      </c>
      <c r="M181" s="28">
        <v>2849.4</v>
      </c>
      <c r="N181" s="28">
        <v>2644</v>
      </c>
      <c r="O181" s="39">
        <v>1957450</v>
      </c>
      <c r="P181" s="40">
        <v>0.1302000635122261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2256.75</v>
      </c>
      <c r="F182" s="37">
        <v>2266.75</v>
      </c>
      <c r="G182" s="38">
        <v>2239.5</v>
      </c>
      <c r="H182" s="38">
        <v>2222.25</v>
      </c>
      <c r="I182" s="38">
        <v>2195</v>
      </c>
      <c r="J182" s="38">
        <v>2284</v>
      </c>
      <c r="K182" s="38">
        <v>2311.25</v>
      </c>
      <c r="L182" s="38">
        <v>2328.5</v>
      </c>
      <c r="M182" s="28">
        <v>2294</v>
      </c>
      <c r="N182" s="28">
        <v>2249.5</v>
      </c>
      <c r="O182" s="39">
        <v>4934250</v>
      </c>
      <c r="P182" s="40">
        <v>2.5485153144727612E-2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1298.95</v>
      </c>
      <c r="F183" s="37">
        <v>1284.3666666666668</v>
      </c>
      <c r="G183" s="38">
        <v>1260.8333333333335</v>
      </c>
      <c r="H183" s="38">
        <v>1222.7166666666667</v>
      </c>
      <c r="I183" s="38">
        <v>1199.1833333333334</v>
      </c>
      <c r="J183" s="38">
        <v>1322.4833333333336</v>
      </c>
      <c r="K183" s="38">
        <v>1346.0166666666669</v>
      </c>
      <c r="L183" s="38">
        <v>1384.1333333333337</v>
      </c>
      <c r="M183" s="28">
        <v>1307.9000000000001</v>
      </c>
      <c r="N183" s="28">
        <v>1246.25</v>
      </c>
      <c r="O183" s="39">
        <v>3260400</v>
      </c>
      <c r="P183" s="40">
        <v>1.105379513633014E-3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1005.65</v>
      </c>
      <c r="F184" s="37">
        <v>1005.4499999999999</v>
      </c>
      <c r="G184" s="38">
        <v>996.69999999999982</v>
      </c>
      <c r="H184" s="38">
        <v>987.74999999999989</v>
      </c>
      <c r="I184" s="38">
        <v>978.99999999999977</v>
      </c>
      <c r="J184" s="38">
        <v>1014.3999999999999</v>
      </c>
      <c r="K184" s="38">
        <v>1023.1500000000001</v>
      </c>
      <c r="L184" s="38">
        <v>1032.0999999999999</v>
      </c>
      <c r="M184" s="28">
        <v>1014.2</v>
      </c>
      <c r="N184" s="28">
        <v>996.5</v>
      </c>
      <c r="O184" s="39">
        <v>19696600</v>
      </c>
      <c r="P184" s="40">
        <v>-1.5258507505056598E-3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483.7</v>
      </c>
      <c r="F185" s="37">
        <v>481.5333333333333</v>
      </c>
      <c r="G185" s="38">
        <v>475.31666666666661</v>
      </c>
      <c r="H185" s="38">
        <v>466.93333333333328</v>
      </c>
      <c r="I185" s="38">
        <v>460.71666666666658</v>
      </c>
      <c r="J185" s="38">
        <v>489.91666666666663</v>
      </c>
      <c r="K185" s="38">
        <v>496.13333333333333</v>
      </c>
      <c r="L185" s="38">
        <v>504.51666666666665</v>
      </c>
      <c r="M185" s="28">
        <v>487.75</v>
      </c>
      <c r="N185" s="28">
        <v>473.15</v>
      </c>
      <c r="O185" s="39">
        <v>9699000</v>
      </c>
      <c r="P185" s="40">
        <v>-4.5890512025970193E-2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600.95000000000005</v>
      </c>
      <c r="F186" s="37">
        <v>600</v>
      </c>
      <c r="G186" s="38">
        <v>595.95000000000005</v>
      </c>
      <c r="H186" s="38">
        <v>590.95000000000005</v>
      </c>
      <c r="I186" s="38">
        <v>586.90000000000009</v>
      </c>
      <c r="J186" s="38">
        <v>605</v>
      </c>
      <c r="K186" s="38">
        <v>609.04999999999995</v>
      </c>
      <c r="L186" s="38">
        <v>614.04999999999995</v>
      </c>
      <c r="M186" s="28">
        <v>604.04999999999995</v>
      </c>
      <c r="N186" s="28">
        <v>595</v>
      </c>
      <c r="O186" s="39">
        <v>1842000</v>
      </c>
      <c r="P186" s="40">
        <v>-3.0526315789473683E-2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1037.0999999999999</v>
      </c>
      <c r="F187" s="37">
        <v>1030.6333333333334</v>
      </c>
      <c r="G187" s="38">
        <v>1016.3166666666668</v>
      </c>
      <c r="H187" s="38">
        <v>995.53333333333342</v>
      </c>
      <c r="I187" s="38">
        <v>981.21666666666681</v>
      </c>
      <c r="J187" s="38">
        <v>1051.416666666667</v>
      </c>
      <c r="K187" s="38">
        <v>1065.7333333333336</v>
      </c>
      <c r="L187" s="38">
        <v>1086.5166666666669</v>
      </c>
      <c r="M187" s="28">
        <v>1044.95</v>
      </c>
      <c r="N187" s="28">
        <v>1009.85</v>
      </c>
      <c r="O187" s="39">
        <v>8597000</v>
      </c>
      <c r="P187" s="40">
        <v>-3.1542187676016673E-2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1290.3</v>
      </c>
      <c r="F188" s="37">
        <v>1287.8833333333332</v>
      </c>
      <c r="G188" s="38">
        <v>1277.7166666666665</v>
      </c>
      <c r="H188" s="38">
        <v>1265.1333333333332</v>
      </c>
      <c r="I188" s="38">
        <v>1254.9666666666665</v>
      </c>
      <c r="J188" s="38">
        <v>1300.4666666666665</v>
      </c>
      <c r="K188" s="38">
        <v>1310.6333333333334</v>
      </c>
      <c r="L188" s="38">
        <v>1323.2166666666665</v>
      </c>
      <c r="M188" s="28">
        <v>1298.05</v>
      </c>
      <c r="N188" s="28">
        <v>1275.3</v>
      </c>
      <c r="O188" s="39">
        <v>2524000</v>
      </c>
      <c r="P188" s="40">
        <v>-1.8280824581874758E-2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772.75</v>
      </c>
      <c r="F189" s="37">
        <v>770.80000000000007</v>
      </c>
      <c r="G189" s="38">
        <v>765.35000000000014</v>
      </c>
      <c r="H189" s="38">
        <v>757.95</v>
      </c>
      <c r="I189" s="38">
        <v>752.50000000000011</v>
      </c>
      <c r="J189" s="38">
        <v>778.20000000000016</v>
      </c>
      <c r="K189" s="38">
        <v>783.6500000000002</v>
      </c>
      <c r="L189" s="38">
        <v>791.05000000000018</v>
      </c>
      <c r="M189" s="28">
        <v>776.25</v>
      </c>
      <c r="N189" s="28">
        <v>763.4</v>
      </c>
      <c r="O189" s="39">
        <v>9031500</v>
      </c>
      <c r="P189" s="40">
        <v>-6.2762678621462592E-2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422.3</v>
      </c>
      <c r="F190" s="37">
        <v>423.95</v>
      </c>
      <c r="G190" s="38">
        <v>419</v>
      </c>
      <c r="H190" s="38">
        <v>415.7</v>
      </c>
      <c r="I190" s="38">
        <v>410.75</v>
      </c>
      <c r="J190" s="38">
        <v>427.25</v>
      </c>
      <c r="K190" s="38">
        <v>432.19999999999993</v>
      </c>
      <c r="L190" s="38">
        <v>435.5</v>
      </c>
      <c r="M190" s="28">
        <v>428.9</v>
      </c>
      <c r="N190" s="28">
        <v>420.65</v>
      </c>
      <c r="O190" s="39">
        <v>64840350</v>
      </c>
      <c r="P190" s="40">
        <v>-4.0730277859763041E-2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221.9</v>
      </c>
      <c r="F191" s="37">
        <v>221.06666666666669</v>
      </c>
      <c r="G191" s="38">
        <v>219.53333333333339</v>
      </c>
      <c r="H191" s="38">
        <v>217.16666666666669</v>
      </c>
      <c r="I191" s="38">
        <v>215.63333333333338</v>
      </c>
      <c r="J191" s="38">
        <v>223.43333333333339</v>
      </c>
      <c r="K191" s="38">
        <v>224.9666666666667</v>
      </c>
      <c r="L191" s="38">
        <v>227.3333333333334</v>
      </c>
      <c r="M191" s="28">
        <v>222.6</v>
      </c>
      <c r="N191" s="28">
        <v>218.7</v>
      </c>
      <c r="O191" s="39">
        <v>105090750</v>
      </c>
      <c r="P191" s="40">
        <v>-1.1680314860661461E-2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104.35</v>
      </c>
      <c r="F192" s="37">
        <v>105.46666666666665</v>
      </c>
      <c r="G192" s="38">
        <v>102.93333333333331</v>
      </c>
      <c r="H192" s="38">
        <v>101.51666666666665</v>
      </c>
      <c r="I192" s="38">
        <v>98.983333333333306</v>
      </c>
      <c r="J192" s="38">
        <v>106.88333333333331</v>
      </c>
      <c r="K192" s="38">
        <v>109.41666666666664</v>
      </c>
      <c r="L192" s="38">
        <v>110.83333333333331</v>
      </c>
      <c r="M192" s="28">
        <v>108</v>
      </c>
      <c r="N192" s="28">
        <v>104.05</v>
      </c>
      <c r="O192" s="39">
        <v>216587000</v>
      </c>
      <c r="P192" s="40">
        <v>-6.7219973148699109E-3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3294.8</v>
      </c>
      <c r="F193" s="37">
        <v>3307.4833333333336</v>
      </c>
      <c r="G193" s="38">
        <v>3273.7666666666673</v>
      </c>
      <c r="H193" s="38">
        <v>3252.7333333333336</v>
      </c>
      <c r="I193" s="38">
        <v>3219.0166666666673</v>
      </c>
      <c r="J193" s="38">
        <v>3328.5166666666673</v>
      </c>
      <c r="K193" s="38">
        <v>3362.2333333333336</v>
      </c>
      <c r="L193" s="38">
        <v>3383.2666666666673</v>
      </c>
      <c r="M193" s="28">
        <v>3341.2</v>
      </c>
      <c r="N193" s="28">
        <v>3286.45</v>
      </c>
      <c r="O193" s="39">
        <v>9746100</v>
      </c>
      <c r="P193" s="40">
        <v>7.6534766324702821E-3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1043.3499999999999</v>
      </c>
      <c r="F194" s="37">
        <v>1046.9000000000001</v>
      </c>
      <c r="G194" s="38">
        <v>1037.6000000000001</v>
      </c>
      <c r="H194" s="38">
        <v>1031.8500000000001</v>
      </c>
      <c r="I194" s="38">
        <v>1022.5500000000002</v>
      </c>
      <c r="J194" s="38">
        <v>1052.6500000000001</v>
      </c>
      <c r="K194" s="38">
        <v>1061.9500000000003</v>
      </c>
      <c r="L194" s="38">
        <v>1067.7</v>
      </c>
      <c r="M194" s="28">
        <v>1056.2</v>
      </c>
      <c r="N194" s="28">
        <v>1041.1500000000001</v>
      </c>
      <c r="O194" s="39">
        <v>12384000</v>
      </c>
      <c r="P194" s="40">
        <v>2.0876826722338203E-3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2577.1</v>
      </c>
      <c r="F195" s="37">
        <v>2569.35</v>
      </c>
      <c r="G195" s="38">
        <v>2555.75</v>
      </c>
      <c r="H195" s="38">
        <v>2534.4</v>
      </c>
      <c r="I195" s="38">
        <v>2520.8000000000002</v>
      </c>
      <c r="J195" s="38">
        <v>2590.6999999999998</v>
      </c>
      <c r="K195" s="38">
        <v>2604.2999999999993</v>
      </c>
      <c r="L195" s="38">
        <v>2625.6499999999996</v>
      </c>
      <c r="M195" s="28">
        <v>2582.9499999999998</v>
      </c>
      <c r="N195" s="28">
        <v>2548</v>
      </c>
      <c r="O195" s="39">
        <v>6987750</v>
      </c>
      <c r="P195" s="40">
        <v>2.960331557134399E-3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1632.65</v>
      </c>
      <c r="F196" s="37">
        <v>1627.6000000000001</v>
      </c>
      <c r="G196" s="38">
        <v>1617.8500000000004</v>
      </c>
      <c r="H196" s="38">
        <v>1603.0500000000002</v>
      </c>
      <c r="I196" s="38">
        <v>1593.3000000000004</v>
      </c>
      <c r="J196" s="38">
        <v>1642.4000000000003</v>
      </c>
      <c r="K196" s="38">
        <v>1652.1499999999999</v>
      </c>
      <c r="L196" s="38">
        <v>1666.9500000000003</v>
      </c>
      <c r="M196" s="28">
        <v>1637.35</v>
      </c>
      <c r="N196" s="28">
        <v>1612.8</v>
      </c>
      <c r="O196" s="39">
        <v>1549500</v>
      </c>
      <c r="P196" s="40">
        <v>-8.6372360844529754E-3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526.29999999999995</v>
      </c>
      <c r="F197" s="37">
        <v>521.94999999999993</v>
      </c>
      <c r="G197" s="38">
        <v>514.89999999999986</v>
      </c>
      <c r="H197" s="38">
        <v>503.49999999999994</v>
      </c>
      <c r="I197" s="38">
        <v>496.44999999999987</v>
      </c>
      <c r="J197" s="38">
        <v>533.34999999999991</v>
      </c>
      <c r="K197" s="38">
        <v>540.39999999999986</v>
      </c>
      <c r="L197" s="38">
        <v>551.79999999999984</v>
      </c>
      <c r="M197" s="28">
        <v>529</v>
      </c>
      <c r="N197" s="28">
        <v>510.55</v>
      </c>
      <c r="O197" s="39">
        <v>4644000</v>
      </c>
      <c r="P197" s="40">
        <v>5.3778080326752895E-2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1378.55</v>
      </c>
      <c r="F198" s="37">
        <v>1375.5</v>
      </c>
      <c r="G198" s="38">
        <v>1365.6</v>
      </c>
      <c r="H198" s="38">
        <v>1352.6499999999999</v>
      </c>
      <c r="I198" s="38">
        <v>1342.7499999999998</v>
      </c>
      <c r="J198" s="38">
        <v>1388.45</v>
      </c>
      <c r="K198" s="38">
        <v>1398.3500000000001</v>
      </c>
      <c r="L198" s="38">
        <v>1411.3000000000002</v>
      </c>
      <c r="M198" s="28">
        <v>1385.4</v>
      </c>
      <c r="N198" s="28">
        <v>1362.55</v>
      </c>
      <c r="O198" s="39">
        <v>5188550</v>
      </c>
      <c r="P198" s="40">
        <v>1.3022638304518875E-2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1052.1500000000001</v>
      </c>
      <c r="F199" s="37">
        <v>1059.9833333333333</v>
      </c>
      <c r="G199" s="38">
        <v>1041.3166666666666</v>
      </c>
      <c r="H199" s="38">
        <v>1030.4833333333333</v>
      </c>
      <c r="I199" s="38">
        <v>1011.8166666666666</v>
      </c>
      <c r="J199" s="38">
        <v>1070.8166666666666</v>
      </c>
      <c r="K199" s="38">
        <v>1089.4833333333331</v>
      </c>
      <c r="L199" s="38">
        <v>1100.3166666666666</v>
      </c>
      <c r="M199" s="28">
        <v>1078.6500000000001</v>
      </c>
      <c r="N199" s="28">
        <v>1049.1500000000001</v>
      </c>
      <c r="O199" s="39">
        <v>5084100</v>
      </c>
      <c r="P199" s="40">
        <v>-5.3434119640297144E-2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1658.7</v>
      </c>
      <c r="F200" s="37">
        <v>1654.8</v>
      </c>
      <c r="G200" s="38">
        <v>1645.8999999999999</v>
      </c>
      <c r="H200" s="38">
        <v>1633.1</v>
      </c>
      <c r="I200" s="38">
        <v>1624.1999999999998</v>
      </c>
      <c r="J200" s="38">
        <v>1667.6</v>
      </c>
      <c r="K200" s="38">
        <v>1676.5</v>
      </c>
      <c r="L200" s="38">
        <v>1689.3</v>
      </c>
      <c r="M200" s="28">
        <v>1663.7</v>
      </c>
      <c r="N200" s="28">
        <v>1642</v>
      </c>
      <c r="O200" s="39">
        <v>1055200</v>
      </c>
      <c r="P200" s="40">
        <v>0.10700797314309694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6780.85</v>
      </c>
      <c r="F201" s="37">
        <v>6811.4833333333336</v>
      </c>
      <c r="G201" s="38">
        <v>6723.2166666666672</v>
      </c>
      <c r="H201" s="38">
        <v>6665.5833333333339</v>
      </c>
      <c r="I201" s="38">
        <v>6577.3166666666675</v>
      </c>
      <c r="J201" s="38">
        <v>6869.1166666666668</v>
      </c>
      <c r="K201" s="38">
        <v>6957.3833333333332</v>
      </c>
      <c r="L201" s="38">
        <v>7015.0166666666664</v>
      </c>
      <c r="M201" s="28">
        <v>6899.75</v>
      </c>
      <c r="N201" s="28">
        <v>6753.85</v>
      </c>
      <c r="O201" s="39">
        <v>1961700</v>
      </c>
      <c r="P201" s="40">
        <v>-9.8924948266289805E-3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760.3</v>
      </c>
      <c r="F202" s="37">
        <v>760.65</v>
      </c>
      <c r="G202" s="38">
        <v>756.15</v>
      </c>
      <c r="H202" s="38">
        <v>752</v>
      </c>
      <c r="I202" s="38">
        <v>747.5</v>
      </c>
      <c r="J202" s="38">
        <v>764.8</v>
      </c>
      <c r="K202" s="38">
        <v>769.3</v>
      </c>
      <c r="L202" s="38">
        <v>773.44999999999993</v>
      </c>
      <c r="M202" s="28">
        <v>765.15</v>
      </c>
      <c r="N202" s="28">
        <v>756.5</v>
      </c>
      <c r="O202" s="39">
        <v>17776200</v>
      </c>
      <c r="P202" s="40">
        <v>-2.4679029957203995E-2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308.45</v>
      </c>
      <c r="F203" s="37">
        <v>309.84999999999997</v>
      </c>
      <c r="G203" s="38">
        <v>305.29999999999995</v>
      </c>
      <c r="H203" s="38">
        <v>302.14999999999998</v>
      </c>
      <c r="I203" s="38">
        <v>297.59999999999997</v>
      </c>
      <c r="J203" s="38">
        <v>312.99999999999994</v>
      </c>
      <c r="K203" s="38">
        <v>317.55</v>
      </c>
      <c r="L203" s="38">
        <v>320.69999999999993</v>
      </c>
      <c r="M203" s="28">
        <v>314.39999999999998</v>
      </c>
      <c r="N203" s="28">
        <v>306.7</v>
      </c>
      <c r="O203" s="39">
        <v>41479950</v>
      </c>
      <c r="P203" s="40">
        <v>-7.3361570372554669E-2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812.2</v>
      </c>
      <c r="F204" s="37">
        <v>812.03333333333342</v>
      </c>
      <c r="G204" s="38">
        <v>807.11666666666679</v>
      </c>
      <c r="H204" s="38">
        <v>802.03333333333342</v>
      </c>
      <c r="I204" s="38">
        <v>797.11666666666679</v>
      </c>
      <c r="J204" s="38">
        <v>817.11666666666679</v>
      </c>
      <c r="K204" s="38">
        <v>822.03333333333353</v>
      </c>
      <c r="L204" s="38">
        <v>827.11666666666679</v>
      </c>
      <c r="M204" s="28">
        <v>816.95</v>
      </c>
      <c r="N204" s="28">
        <v>806.95</v>
      </c>
      <c r="O204" s="39">
        <v>7452700</v>
      </c>
      <c r="P204" s="40">
        <v>-1.6664467607863834E-2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1498.95</v>
      </c>
      <c r="F205" s="37">
        <v>1505.0166666666664</v>
      </c>
      <c r="G205" s="38">
        <v>1486.5333333333328</v>
      </c>
      <c r="H205" s="38">
        <v>1474.1166666666663</v>
      </c>
      <c r="I205" s="38">
        <v>1455.6333333333328</v>
      </c>
      <c r="J205" s="38">
        <v>1517.4333333333329</v>
      </c>
      <c r="K205" s="38">
        <v>1535.9166666666665</v>
      </c>
      <c r="L205" s="38">
        <v>1548.333333333333</v>
      </c>
      <c r="M205" s="28">
        <v>1523.5</v>
      </c>
      <c r="N205" s="28">
        <v>1492.6</v>
      </c>
      <c r="O205" s="39">
        <v>725200</v>
      </c>
      <c r="P205" s="40">
        <v>8.2725060827250601E-3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389.15</v>
      </c>
      <c r="F206" s="37">
        <v>390.7</v>
      </c>
      <c r="G206" s="38">
        <v>386.65</v>
      </c>
      <c r="H206" s="38">
        <v>384.15</v>
      </c>
      <c r="I206" s="38">
        <v>380.09999999999997</v>
      </c>
      <c r="J206" s="38">
        <v>393.2</v>
      </c>
      <c r="K206" s="38">
        <v>397.25000000000006</v>
      </c>
      <c r="L206" s="38">
        <v>399.75</v>
      </c>
      <c r="M206" s="28">
        <v>394.75</v>
      </c>
      <c r="N206" s="28">
        <v>388.2</v>
      </c>
      <c r="O206" s="39">
        <v>43218000</v>
      </c>
      <c r="P206" s="40">
        <v>-1.7147275538979351E-2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247.85</v>
      </c>
      <c r="F207" s="37">
        <v>248.61666666666665</v>
      </c>
      <c r="G207" s="38">
        <v>246.2833333333333</v>
      </c>
      <c r="H207" s="38">
        <v>244.71666666666667</v>
      </c>
      <c r="I207" s="38">
        <v>242.38333333333333</v>
      </c>
      <c r="J207" s="38">
        <v>250.18333333333328</v>
      </c>
      <c r="K207" s="38">
        <v>252.51666666666659</v>
      </c>
      <c r="L207" s="38">
        <v>254.08333333333326</v>
      </c>
      <c r="M207" s="28">
        <v>250.95</v>
      </c>
      <c r="N207" s="28">
        <v>247.05</v>
      </c>
      <c r="O207" s="39">
        <v>89196000</v>
      </c>
      <c r="P207" s="40">
        <v>9.1986015410203317E-3</v>
      </c>
    </row>
    <row r="208" spans="1:16" ht="12.75" customHeight="1">
      <c r="A208" s="28">
        <v>198</v>
      </c>
      <c r="B208" s="29" t="s">
        <v>47</v>
      </c>
      <c r="C208" s="30" t="s">
        <v>805</v>
      </c>
      <c r="D208" s="31">
        <v>44889</v>
      </c>
      <c r="E208" s="37">
        <v>397.75</v>
      </c>
      <c r="F208" s="37">
        <v>398.2166666666667</v>
      </c>
      <c r="G208" s="38">
        <v>394.73333333333341</v>
      </c>
      <c r="H208" s="38">
        <v>391.7166666666667</v>
      </c>
      <c r="I208" s="38">
        <v>388.23333333333341</v>
      </c>
      <c r="J208" s="38">
        <v>401.23333333333341</v>
      </c>
      <c r="K208" s="38">
        <v>404.71666666666675</v>
      </c>
      <c r="L208" s="38">
        <v>407.73333333333341</v>
      </c>
      <c r="M208" s="28">
        <v>401.7</v>
      </c>
      <c r="N208" s="28">
        <v>395.2</v>
      </c>
      <c r="O208" s="39">
        <v>12258000</v>
      </c>
      <c r="P208" s="40">
        <v>-3.9627697080806656E-2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G26" sqref="G2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44887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9" t="s">
        <v>16</v>
      </c>
      <c r="B8" s="401"/>
      <c r="C8" s="405" t="s">
        <v>20</v>
      </c>
      <c r="D8" s="405" t="s">
        <v>21</v>
      </c>
      <c r="E8" s="396" t="s">
        <v>22</v>
      </c>
      <c r="F8" s="397"/>
      <c r="G8" s="398"/>
      <c r="H8" s="396" t="s">
        <v>23</v>
      </c>
      <c r="I8" s="397"/>
      <c r="J8" s="398"/>
      <c r="K8" s="23"/>
      <c r="L8" s="50"/>
      <c r="M8" s="50"/>
      <c r="N8" s="1"/>
      <c r="O8" s="1"/>
    </row>
    <row r="9" spans="1:15" ht="36" customHeight="1">
      <c r="A9" s="403"/>
      <c r="B9" s="404"/>
      <c r="C9" s="404"/>
      <c r="D9" s="40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4" t="s">
        <v>230</v>
      </c>
      <c r="C10" s="314">
        <v>18159.95</v>
      </c>
      <c r="D10" s="314">
        <v>18185.2</v>
      </c>
      <c r="E10" s="314">
        <v>18108.100000000002</v>
      </c>
      <c r="F10" s="314">
        <v>18056.25</v>
      </c>
      <c r="G10" s="314">
        <v>17979.150000000001</v>
      </c>
      <c r="H10" s="314">
        <v>18237.050000000003</v>
      </c>
      <c r="I10" s="314">
        <v>18314.150000000001</v>
      </c>
      <c r="J10" s="314">
        <v>18366.000000000004</v>
      </c>
      <c r="K10" s="314">
        <v>18262.3</v>
      </c>
      <c r="L10" s="314">
        <v>18133.349999999999</v>
      </c>
      <c r="M10" s="315"/>
      <c r="N10" s="1"/>
      <c r="O10" s="1"/>
    </row>
    <row r="11" spans="1:15" ht="12.75" customHeight="1">
      <c r="A11" s="227">
        <v>2</v>
      </c>
      <c r="B11" s="321" t="s">
        <v>231</v>
      </c>
      <c r="C11" s="314">
        <v>42346.55</v>
      </c>
      <c r="D11" s="314">
        <v>42311.966666666667</v>
      </c>
      <c r="E11" s="314">
        <v>42237.133333333331</v>
      </c>
      <c r="F11" s="314">
        <v>42127.716666666667</v>
      </c>
      <c r="G11" s="314">
        <v>42052.883333333331</v>
      </c>
      <c r="H11" s="314">
        <v>42421.383333333331</v>
      </c>
      <c r="I11" s="314">
        <v>42496.21666666666</v>
      </c>
      <c r="J11" s="314">
        <v>42605.633333333331</v>
      </c>
      <c r="K11" s="314">
        <v>42386.8</v>
      </c>
      <c r="L11" s="314">
        <v>42202.55</v>
      </c>
      <c r="M11" s="315"/>
      <c r="N11" s="1"/>
      <c r="O11" s="1"/>
    </row>
    <row r="12" spans="1:15" ht="12.75" customHeight="1">
      <c r="A12" s="227">
        <v>3</v>
      </c>
      <c r="B12" s="259" t="s">
        <v>232</v>
      </c>
      <c r="C12" s="260">
        <v>2794.85</v>
      </c>
      <c r="D12" s="260">
        <v>2793.8166666666662</v>
      </c>
      <c r="E12" s="260">
        <v>2782.9333333333325</v>
      </c>
      <c r="F12" s="260">
        <v>2771.0166666666664</v>
      </c>
      <c r="G12" s="260">
        <v>2760.1333333333328</v>
      </c>
      <c r="H12" s="260">
        <v>2805.7333333333322</v>
      </c>
      <c r="I12" s="260">
        <v>2816.6166666666663</v>
      </c>
      <c r="J12" s="260">
        <v>2828.5333333333319</v>
      </c>
      <c r="K12" s="260">
        <v>2804.7</v>
      </c>
      <c r="L12" s="260">
        <v>2781.9</v>
      </c>
      <c r="M12" s="315"/>
      <c r="N12" s="1"/>
      <c r="O12" s="1"/>
    </row>
    <row r="13" spans="1:15" ht="12.75" customHeight="1">
      <c r="A13" s="227">
        <v>4</v>
      </c>
      <c r="B13" s="259" t="s">
        <v>233</v>
      </c>
      <c r="C13" s="260">
        <v>5240.95</v>
      </c>
      <c r="D13" s="260">
        <v>5243.416666666667</v>
      </c>
      <c r="E13" s="260">
        <v>5225.0833333333339</v>
      </c>
      <c r="F13" s="260">
        <v>5209.2166666666672</v>
      </c>
      <c r="G13" s="260">
        <v>5190.8833333333341</v>
      </c>
      <c r="H13" s="260">
        <v>5259.2833333333338</v>
      </c>
      <c r="I13" s="260">
        <v>5277.6166666666677</v>
      </c>
      <c r="J13" s="260">
        <v>5293.4833333333336</v>
      </c>
      <c r="K13" s="260">
        <v>5261.75</v>
      </c>
      <c r="L13" s="260">
        <v>5227.55</v>
      </c>
      <c r="M13" s="315"/>
      <c r="N13" s="1"/>
      <c r="O13" s="1"/>
    </row>
    <row r="14" spans="1:15" ht="12.75" customHeight="1">
      <c r="A14" s="227">
        <v>5</v>
      </c>
      <c r="B14" s="259" t="s">
        <v>234</v>
      </c>
      <c r="C14" s="260">
        <v>29209.55</v>
      </c>
      <c r="D14" s="260">
        <v>29313.200000000001</v>
      </c>
      <c r="E14" s="260">
        <v>29050.25</v>
      </c>
      <c r="F14" s="260">
        <v>28890.95</v>
      </c>
      <c r="G14" s="260">
        <v>28628</v>
      </c>
      <c r="H14" s="260">
        <v>29472.5</v>
      </c>
      <c r="I14" s="260">
        <v>29735.450000000004</v>
      </c>
      <c r="J14" s="260">
        <v>29894.75</v>
      </c>
      <c r="K14" s="260">
        <v>29576.15</v>
      </c>
      <c r="L14" s="260">
        <v>29153.9</v>
      </c>
      <c r="M14" s="315"/>
      <c r="N14" s="1"/>
      <c r="O14" s="1"/>
    </row>
    <row r="15" spans="1:15" ht="12.75" customHeight="1">
      <c r="A15" s="227">
        <v>6</v>
      </c>
      <c r="B15" s="259" t="s">
        <v>235</v>
      </c>
      <c r="C15" s="260">
        <v>4269.6499999999996</v>
      </c>
      <c r="D15" s="260">
        <v>4264.8666666666659</v>
      </c>
      <c r="E15" s="260">
        <v>4254.7333333333318</v>
      </c>
      <c r="F15" s="260">
        <v>4239.8166666666657</v>
      </c>
      <c r="G15" s="260">
        <v>4229.6833333333316</v>
      </c>
      <c r="H15" s="260">
        <v>4279.7833333333319</v>
      </c>
      <c r="I15" s="260">
        <v>4289.9166666666652</v>
      </c>
      <c r="J15" s="260">
        <v>4304.8333333333321</v>
      </c>
      <c r="K15" s="260">
        <v>4275</v>
      </c>
      <c r="L15" s="260">
        <v>4249.95</v>
      </c>
      <c r="M15" s="315"/>
      <c r="N15" s="1"/>
      <c r="O15" s="1"/>
    </row>
    <row r="16" spans="1:15" ht="12.75" customHeight="1">
      <c r="A16" s="227">
        <v>7</v>
      </c>
      <c r="B16" s="259" t="s">
        <v>236</v>
      </c>
      <c r="C16" s="260">
        <v>8536.4500000000007</v>
      </c>
      <c r="D16" s="260">
        <v>8526.1666666666661</v>
      </c>
      <c r="E16" s="260">
        <v>8505.5333333333328</v>
      </c>
      <c r="F16" s="260">
        <v>8474.6166666666668</v>
      </c>
      <c r="G16" s="260">
        <v>8453.9833333333336</v>
      </c>
      <c r="H16" s="260">
        <v>8557.0833333333321</v>
      </c>
      <c r="I16" s="260">
        <v>8577.7166666666672</v>
      </c>
      <c r="J16" s="260">
        <v>8608.6333333333314</v>
      </c>
      <c r="K16" s="260">
        <v>8546.7999999999993</v>
      </c>
      <c r="L16" s="260">
        <v>8495.25</v>
      </c>
      <c r="M16" s="315"/>
      <c r="N16" s="1"/>
      <c r="O16" s="1"/>
    </row>
    <row r="17" spans="1:15" ht="12.75" customHeight="1">
      <c r="A17" s="227">
        <v>8</v>
      </c>
      <c r="B17" s="269" t="s">
        <v>288</v>
      </c>
      <c r="C17" s="259">
        <v>3082.95</v>
      </c>
      <c r="D17" s="260">
        <v>3085.9833333333336</v>
      </c>
      <c r="E17" s="260">
        <v>3051.9666666666672</v>
      </c>
      <c r="F17" s="260">
        <v>3020.9833333333336</v>
      </c>
      <c r="G17" s="260">
        <v>2986.9666666666672</v>
      </c>
      <c r="H17" s="260">
        <v>3116.9666666666672</v>
      </c>
      <c r="I17" s="260">
        <v>3150.9833333333336</v>
      </c>
      <c r="J17" s="260">
        <v>3181.9666666666672</v>
      </c>
      <c r="K17" s="259">
        <v>3120</v>
      </c>
      <c r="L17" s="259">
        <v>3055</v>
      </c>
      <c r="M17" s="259">
        <v>3.7433000000000001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2456.75</v>
      </c>
      <c r="D18" s="260">
        <v>2446.4</v>
      </c>
      <c r="E18" s="260">
        <v>2429.3000000000002</v>
      </c>
      <c r="F18" s="260">
        <v>2401.85</v>
      </c>
      <c r="G18" s="260">
        <v>2384.75</v>
      </c>
      <c r="H18" s="260">
        <v>2473.8500000000004</v>
      </c>
      <c r="I18" s="260">
        <v>2490.9499999999998</v>
      </c>
      <c r="J18" s="260">
        <v>2518.4000000000005</v>
      </c>
      <c r="K18" s="259">
        <v>2463.5</v>
      </c>
      <c r="L18" s="259">
        <v>2418.9499999999998</v>
      </c>
      <c r="M18" s="259">
        <v>4.3318000000000003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615.04999999999995</v>
      </c>
      <c r="D19" s="260">
        <v>615.41666666666663</v>
      </c>
      <c r="E19" s="260">
        <v>608.83333333333326</v>
      </c>
      <c r="F19" s="260">
        <v>602.61666666666667</v>
      </c>
      <c r="G19" s="260">
        <v>596.0333333333333</v>
      </c>
      <c r="H19" s="260">
        <v>621.63333333333321</v>
      </c>
      <c r="I19" s="260">
        <v>628.21666666666647</v>
      </c>
      <c r="J19" s="260">
        <v>634.43333333333317</v>
      </c>
      <c r="K19" s="259">
        <v>622</v>
      </c>
      <c r="L19" s="259">
        <v>609.20000000000005</v>
      </c>
      <c r="M19" s="259">
        <v>7.9131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19592.5</v>
      </c>
      <c r="D20" s="260">
        <v>19634.883333333335</v>
      </c>
      <c r="E20" s="260">
        <v>19319.76666666667</v>
      </c>
      <c r="F20" s="260">
        <v>19047.033333333336</v>
      </c>
      <c r="G20" s="260">
        <v>18731.916666666672</v>
      </c>
      <c r="H20" s="260">
        <v>19907.616666666669</v>
      </c>
      <c r="I20" s="260">
        <v>20222.73333333333</v>
      </c>
      <c r="J20" s="260">
        <v>20495.466666666667</v>
      </c>
      <c r="K20" s="259">
        <v>19950</v>
      </c>
      <c r="L20" s="259">
        <v>19362.150000000001</v>
      </c>
      <c r="M20" s="259">
        <v>0.13838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4001.85</v>
      </c>
      <c r="D21" s="260">
        <v>3981.25</v>
      </c>
      <c r="E21" s="260">
        <v>3942.55</v>
      </c>
      <c r="F21" s="260">
        <v>3883.25</v>
      </c>
      <c r="G21" s="260">
        <v>3844.55</v>
      </c>
      <c r="H21" s="260">
        <v>4040.55</v>
      </c>
      <c r="I21" s="260">
        <v>4079.25</v>
      </c>
      <c r="J21" s="260">
        <v>4138.55</v>
      </c>
      <c r="K21" s="259">
        <v>4019.95</v>
      </c>
      <c r="L21" s="259">
        <v>3921.95</v>
      </c>
      <c r="M21" s="259">
        <v>14.920030000000001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2003.3</v>
      </c>
      <c r="D22" s="260">
        <v>2027.1666666666667</v>
      </c>
      <c r="E22" s="260">
        <v>1969.4333333333334</v>
      </c>
      <c r="F22" s="260">
        <v>1935.5666666666666</v>
      </c>
      <c r="G22" s="260">
        <v>1877.8333333333333</v>
      </c>
      <c r="H22" s="260">
        <v>2061.0333333333338</v>
      </c>
      <c r="I22" s="260">
        <v>2118.7666666666664</v>
      </c>
      <c r="J22" s="260">
        <v>2152.6333333333337</v>
      </c>
      <c r="K22" s="259">
        <v>2084.9</v>
      </c>
      <c r="L22" s="259">
        <v>1993.3</v>
      </c>
      <c r="M22" s="259">
        <v>7.18527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871.6</v>
      </c>
      <c r="D23" s="260">
        <v>876.19999999999993</v>
      </c>
      <c r="E23" s="260">
        <v>864.39999999999986</v>
      </c>
      <c r="F23" s="260">
        <v>857.19999999999993</v>
      </c>
      <c r="G23" s="260">
        <v>845.39999999999986</v>
      </c>
      <c r="H23" s="260">
        <v>883.39999999999986</v>
      </c>
      <c r="I23" s="260">
        <v>895.19999999999982</v>
      </c>
      <c r="J23" s="260">
        <v>902.39999999999986</v>
      </c>
      <c r="K23" s="259">
        <v>888</v>
      </c>
      <c r="L23" s="259">
        <v>869</v>
      </c>
      <c r="M23" s="259">
        <v>61.084530000000001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3661</v>
      </c>
      <c r="D24" s="260">
        <v>3636.3333333333335</v>
      </c>
      <c r="E24" s="260">
        <v>3584.666666666667</v>
      </c>
      <c r="F24" s="260">
        <v>3508.3333333333335</v>
      </c>
      <c r="G24" s="260">
        <v>3456.666666666667</v>
      </c>
      <c r="H24" s="260">
        <v>3712.666666666667</v>
      </c>
      <c r="I24" s="260">
        <v>3764.3333333333339</v>
      </c>
      <c r="J24" s="260">
        <v>3840.666666666667</v>
      </c>
      <c r="K24" s="259">
        <v>3688</v>
      </c>
      <c r="L24" s="259">
        <v>3560</v>
      </c>
      <c r="M24" s="259">
        <v>1.3642700000000001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3018.7</v>
      </c>
      <c r="D25" s="260">
        <v>3043.4333333333329</v>
      </c>
      <c r="E25" s="260">
        <v>2976.9166666666661</v>
      </c>
      <c r="F25" s="260">
        <v>2935.1333333333332</v>
      </c>
      <c r="G25" s="260">
        <v>2868.6166666666663</v>
      </c>
      <c r="H25" s="260">
        <v>3085.2166666666658</v>
      </c>
      <c r="I25" s="260">
        <v>3151.7333333333331</v>
      </c>
      <c r="J25" s="260">
        <v>3193.5166666666655</v>
      </c>
      <c r="K25" s="259">
        <v>3109.95</v>
      </c>
      <c r="L25" s="259">
        <v>3001.65</v>
      </c>
      <c r="M25" s="259">
        <v>9.7647700000000004</v>
      </c>
      <c r="N25" s="1"/>
      <c r="O25" s="1"/>
    </row>
    <row r="26" spans="1:15" ht="12.75" customHeight="1">
      <c r="A26" s="227">
        <v>17</v>
      </c>
      <c r="B26" s="269" t="s">
        <v>861</v>
      </c>
      <c r="C26" s="259">
        <v>621.20000000000005</v>
      </c>
      <c r="D26" s="260">
        <v>625.6</v>
      </c>
      <c r="E26" s="260">
        <v>615.6</v>
      </c>
      <c r="F26" s="260">
        <v>610</v>
      </c>
      <c r="G26" s="260">
        <v>600</v>
      </c>
      <c r="H26" s="260">
        <v>631.20000000000005</v>
      </c>
      <c r="I26" s="260">
        <v>641.20000000000005</v>
      </c>
      <c r="J26" s="260">
        <v>646.80000000000007</v>
      </c>
      <c r="K26" s="259">
        <v>635.6</v>
      </c>
      <c r="L26" s="259">
        <v>620</v>
      </c>
      <c r="M26" s="259">
        <v>14.102880000000001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126.35</v>
      </c>
      <c r="D27" s="260">
        <v>125.56666666666666</v>
      </c>
      <c r="E27" s="260">
        <v>124.38333333333333</v>
      </c>
      <c r="F27" s="260">
        <v>122.41666666666666</v>
      </c>
      <c r="G27" s="260">
        <v>121.23333333333332</v>
      </c>
      <c r="H27" s="260">
        <v>127.53333333333333</v>
      </c>
      <c r="I27" s="260">
        <v>128.71666666666667</v>
      </c>
      <c r="J27" s="260">
        <v>130.68333333333334</v>
      </c>
      <c r="K27" s="259">
        <v>126.75</v>
      </c>
      <c r="L27" s="259">
        <v>123.6</v>
      </c>
      <c r="M27" s="259">
        <v>20.932790000000001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311.10000000000002</v>
      </c>
      <c r="D28" s="260">
        <v>308.41666666666669</v>
      </c>
      <c r="E28" s="260">
        <v>304.38333333333338</v>
      </c>
      <c r="F28" s="260">
        <v>297.66666666666669</v>
      </c>
      <c r="G28" s="260">
        <v>293.63333333333338</v>
      </c>
      <c r="H28" s="260">
        <v>315.13333333333338</v>
      </c>
      <c r="I28" s="260">
        <v>319.16666666666669</v>
      </c>
      <c r="J28" s="260">
        <v>325.88333333333338</v>
      </c>
      <c r="K28" s="259">
        <v>312.45</v>
      </c>
      <c r="L28" s="259">
        <v>301.7</v>
      </c>
      <c r="M28" s="259">
        <v>17.865290000000002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3084.35</v>
      </c>
      <c r="D29" s="260">
        <v>3094.7833333333333</v>
      </c>
      <c r="E29" s="260">
        <v>3059.5666666666666</v>
      </c>
      <c r="F29" s="260">
        <v>3034.7833333333333</v>
      </c>
      <c r="G29" s="260">
        <v>2999.5666666666666</v>
      </c>
      <c r="H29" s="260">
        <v>3119.5666666666666</v>
      </c>
      <c r="I29" s="260">
        <v>3154.7833333333328</v>
      </c>
      <c r="J29" s="260">
        <v>3179.5666666666666</v>
      </c>
      <c r="K29" s="259">
        <v>3130</v>
      </c>
      <c r="L29" s="259">
        <v>3070</v>
      </c>
      <c r="M29" s="259">
        <v>0.73331000000000002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564.04999999999995</v>
      </c>
      <c r="D30" s="260">
        <v>566.85</v>
      </c>
      <c r="E30" s="260">
        <v>559.90000000000009</v>
      </c>
      <c r="F30" s="260">
        <v>555.75000000000011</v>
      </c>
      <c r="G30" s="260">
        <v>548.80000000000018</v>
      </c>
      <c r="H30" s="260">
        <v>571</v>
      </c>
      <c r="I30" s="260">
        <v>577.95000000000005</v>
      </c>
      <c r="J30" s="260">
        <v>582.09999999999991</v>
      </c>
      <c r="K30" s="259">
        <v>573.79999999999995</v>
      </c>
      <c r="L30" s="259">
        <v>562.70000000000005</v>
      </c>
      <c r="M30" s="259">
        <v>34.800759999999997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4418.8500000000004</v>
      </c>
      <c r="D31" s="260">
        <v>4399.95</v>
      </c>
      <c r="E31" s="260">
        <v>4359.8999999999996</v>
      </c>
      <c r="F31" s="260">
        <v>4300.95</v>
      </c>
      <c r="G31" s="260">
        <v>4260.8999999999996</v>
      </c>
      <c r="H31" s="260">
        <v>4458.8999999999996</v>
      </c>
      <c r="I31" s="260">
        <v>4498.9500000000007</v>
      </c>
      <c r="J31" s="260">
        <v>4557.8999999999996</v>
      </c>
      <c r="K31" s="259">
        <v>4440</v>
      </c>
      <c r="L31" s="259">
        <v>4341</v>
      </c>
      <c r="M31" s="259">
        <v>3.3666399999999999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143.69999999999999</v>
      </c>
      <c r="D32" s="260">
        <v>143.31666666666663</v>
      </c>
      <c r="E32" s="260">
        <v>142.03333333333327</v>
      </c>
      <c r="F32" s="260">
        <v>140.36666666666665</v>
      </c>
      <c r="G32" s="260">
        <v>139.08333333333329</v>
      </c>
      <c r="H32" s="260">
        <v>144.98333333333326</v>
      </c>
      <c r="I32" s="260">
        <v>146.26666666666662</v>
      </c>
      <c r="J32" s="260">
        <v>147.93333333333325</v>
      </c>
      <c r="K32" s="259">
        <v>144.6</v>
      </c>
      <c r="L32" s="259">
        <v>141.65</v>
      </c>
      <c r="M32" s="259">
        <v>85.736699999999999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3095.3</v>
      </c>
      <c r="D33" s="260">
        <v>3090.6166666666663</v>
      </c>
      <c r="E33" s="260">
        <v>3070.8833333333328</v>
      </c>
      <c r="F33" s="260">
        <v>3046.4666666666662</v>
      </c>
      <c r="G33" s="260">
        <v>3026.7333333333327</v>
      </c>
      <c r="H33" s="260">
        <v>3115.0333333333328</v>
      </c>
      <c r="I33" s="260">
        <v>3134.7666666666664</v>
      </c>
      <c r="J33" s="260">
        <v>3159.1833333333329</v>
      </c>
      <c r="K33" s="259">
        <v>3110.35</v>
      </c>
      <c r="L33" s="259">
        <v>3066.2</v>
      </c>
      <c r="M33" s="259">
        <v>6.1219400000000004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1889.4</v>
      </c>
      <c r="D34" s="260">
        <v>1888.4166666666667</v>
      </c>
      <c r="E34" s="260">
        <v>1869.8333333333335</v>
      </c>
      <c r="F34" s="260">
        <v>1850.2666666666667</v>
      </c>
      <c r="G34" s="260">
        <v>1831.6833333333334</v>
      </c>
      <c r="H34" s="260">
        <v>1907.9833333333336</v>
      </c>
      <c r="I34" s="260">
        <v>1926.5666666666671</v>
      </c>
      <c r="J34" s="260">
        <v>1946.1333333333337</v>
      </c>
      <c r="K34" s="259">
        <v>1907</v>
      </c>
      <c r="L34" s="259">
        <v>1868.85</v>
      </c>
      <c r="M34" s="259">
        <v>1.5732600000000001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463.85</v>
      </c>
      <c r="D35" s="260">
        <v>465.05</v>
      </c>
      <c r="E35" s="260">
        <v>460.5</v>
      </c>
      <c r="F35" s="260">
        <v>457.15</v>
      </c>
      <c r="G35" s="260">
        <v>452.59999999999997</v>
      </c>
      <c r="H35" s="260">
        <v>468.40000000000003</v>
      </c>
      <c r="I35" s="260">
        <v>472.9500000000001</v>
      </c>
      <c r="J35" s="260">
        <v>476.30000000000007</v>
      </c>
      <c r="K35" s="259">
        <v>469.6</v>
      </c>
      <c r="L35" s="259">
        <v>461.7</v>
      </c>
      <c r="M35" s="259">
        <v>11.19439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3882.3</v>
      </c>
      <c r="D36" s="260">
        <v>3896.4500000000003</v>
      </c>
      <c r="E36" s="260">
        <v>3856.9000000000005</v>
      </c>
      <c r="F36" s="260">
        <v>3831.5000000000005</v>
      </c>
      <c r="G36" s="260">
        <v>3791.9500000000007</v>
      </c>
      <c r="H36" s="260">
        <v>3921.8500000000004</v>
      </c>
      <c r="I36" s="260">
        <v>3961.4000000000005</v>
      </c>
      <c r="J36" s="260">
        <v>3986.8</v>
      </c>
      <c r="K36" s="259">
        <v>3936</v>
      </c>
      <c r="L36" s="259">
        <v>3871.05</v>
      </c>
      <c r="M36" s="259">
        <v>2.04061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870.05</v>
      </c>
      <c r="D37" s="260">
        <v>866.66666666666663</v>
      </c>
      <c r="E37" s="260">
        <v>862.38333333333321</v>
      </c>
      <c r="F37" s="260">
        <v>854.71666666666658</v>
      </c>
      <c r="G37" s="260">
        <v>850.43333333333317</v>
      </c>
      <c r="H37" s="260">
        <v>874.33333333333326</v>
      </c>
      <c r="I37" s="260">
        <v>878.61666666666679</v>
      </c>
      <c r="J37" s="260">
        <v>886.2833333333333</v>
      </c>
      <c r="K37" s="259">
        <v>870.95</v>
      </c>
      <c r="L37" s="259">
        <v>859</v>
      </c>
      <c r="M37" s="259">
        <v>72.092070000000007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3619.5</v>
      </c>
      <c r="D38" s="260">
        <v>3623.9</v>
      </c>
      <c r="E38" s="260">
        <v>3602</v>
      </c>
      <c r="F38" s="260">
        <v>3584.5</v>
      </c>
      <c r="G38" s="260">
        <v>3562.6</v>
      </c>
      <c r="H38" s="260">
        <v>3641.4</v>
      </c>
      <c r="I38" s="260">
        <v>3663.3000000000006</v>
      </c>
      <c r="J38" s="260">
        <v>3680.8</v>
      </c>
      <c r="K38" s="259">
        <v>3645.8</v>
      </c>
      <c r="L38" s="259">
        <v>3606.4</v>
      </c>
      <c r="M38" s="259">
        <v>2.2667299999999999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6679.1</v>
      </c>
      <c r="D39" s="260">
        <v>6678.8166666666666</v>
      </c>
      <c r="E39" s="260">
        <v>6610.6333333333332</v>
      </c>
      <c r="F39" s="260">
        <v>6542.166666666667</v>
      </c>
      <c r="G39" s="260">
        <v>6473.9833333333336</v>
      </c>
      <c r="H39" s="260">
        <v>6747.2833333333328</v>
      </c>
      <c r="I39" s="260">
        <v>6815.4666666666653</v>
      </c>
      <c r="J39" s="260">
        <v>6883.9333333333325</v>
      </c>
      <c r="K39" s="259">
        <v>6747</v>
      </c>
      <c r="L39" s="259">
        <v>6610.35</v>
      </c>
      <c r="M39" s="259">
        <v>10.71748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1635.85</v>
      </c>
      <c r="D40" s="260">
        <v>1639.5166666666667</v>
      </c>
      <c r="E40" s="260">
        <v>1621.3333333333333</v>
      </c>
      <c r="F40" s="260">
        <v>1606.8166666666666</v>
      </c>
      <c r="G40" s="260">
        <v>1588.6333333333332</v>
      </c>
      <c r="H40" s="260">
        <v>1654.0333333333333</v>
      </c>
      <c r="I40" s="260">
        <v>1672.2166666666667</v>
      </c>
      <c r="J40" s="260">
        <v>1686.7333333333333</v>
      </c>
      <c r="K40" s="259">
        <v>1657.7</v>
      </c>
      <c r="L40" s="259">
        <v>1625</v>
      </c>
      <c r="M40" s="259">
        <v>19.4375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6542.95</v>
      </c>
      <c r="D41" s="260">
        <v>6558.416666666667</v>
      </c>
      <c r="E41" s="260">
        <v>6476.8333333333339</v>
      </c>
      <c r="F41" s="260">
        <v>6410.7166666666672</v>
      </c>
      <c r="G41" s="260">
        <v>6329.1333333333341</v>
      </c>
      <c r="H41" s="260">
        <v>6624.5333333333338</v>
      </c>
      <c r="I41" s="260">
        <v>6706.1166666666677</v>
      </c>
      <c r="J41" s="260">
        <v>6772.2333333333336</v>
      </c>
      <c r="K41" s="259">
        <v>6640</v>
      </c>
      <c r="L41" s="259">
        <v>6492.3</v>
      </c>
      <c r="M41" s="259">
        <v>0.90588999999999997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1945.8</v>
      </c>
      <c r="D42" s="260">
        <v>1950.55</v>
      </c>
      <c r="E42" s="260">
        <v>1929.25</v>
      </c>
      <c r="F42" s="260">
        <v>1912.7</v>
      </c>
      <c r="G42" s="260">
        <v>1891.4</v>
      </c>
      <c r="H42" s="260">
        <v>1967.1</v>
      </c>
      <c r="I42" s="260">
        <v>1988.3999999999996</v>
      </c>
      <c r="J42" s="260">
        <v>2004.9499999999998</v>
      </c>
      <c r="K42" s="259">
        <v>1971.85</v>
      </c>
      <c r="L42" s="259">
        <v>1934</v>
      </c>
      <c r="M42" s="259">
        <v>1.9013500000000001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210.9</v>
      </c>
      <c r="D43" s="260">
        <v>212.96666666666667</v>
      </c>
      <c r="E43" s="260">
        <v>208.43333333333334</v>
      </c>
      <c r="F43" s="260">
        <v>205.96666666666667</v>
      </c>
      <c r="G43" s="260">
        <v>201.43333333333334</v>
      </c>
      <c r="H43" s="260">
        <v>215.43333333333334</v>
      </c>
      <c r="I43" s="260">
        <v>219.9666666666667</v>
      </c>
      <c r="J43" s="260">
        <v>222.43333333333334</v>
      </c>
      <c r="K43" s="259">
        <v>217.5</v>
      </c>
      <c r="L43" s="259">
        <v>210.5</v>
      </c>
      <c r="M43" s="259">
        <v>93.660679999999999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161.9</v>
      </c>
      <c r="D44" s="260">
        <v>162.46666666666667</v>
      </c>
      <c r="E44" s="260">
        <v>160.63333333333333</v>
      </c>
      <c r="F44" s="260">
        <v>159.36666666666665</v>
      </c>
      <c r="G44" s="260">
        <v>157.5333333333333</v>
      </c>
      <c r="H44" s="260">
        <v>163.73333333333335</v>
      </c>
      <c r="I44" s="260">
        <v>165.56666666666666</v>
      </c>
      <c r="J44" s="260">
        <v>166.83333333333337</v>
      </c>
      <c r="K44" s="259">
        <v>164.3</v>
      </c>
      <c r="L44" s="259">
        <v>161.19999999999999</v>
      </c>
      <c r="M44" s="259">
        <v>202.37825000000001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77.099999999999994</v>
      </c>
      <c r="D45" s="260">
        <v>76.716666666666669</v>
      </c>
      <c r="E45" s="260">
        <v>75.033333333333331</v>
      </c>
      <c r="F45" s="260">
        <v>72.966666666666669</v>
      </c>
      <c r="G45" s="260">
        <v>71.283333333333331</v>
      </c>
      <c r="H45" s="260">
        <v>78.783333333333331</v>
      </c>
      <c r="I45" s="260">
        <v>80.466666666666669</v>
      </c>
      <c r="J45" s="260">
        <v>82.533333333333331</v>
      </c>
      <c r="K45" s="259">
        <v>78.400000000000006</v>
      </c>
      <c r="L45" s="259">
        <v>74.650000000000006</v>
      </c>
      <c r="M45" s="259">
        <v>199.48869999999999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1675.35</v>
      </c>
      <c r="D46" s="260">
        <v>1676.4666666666665</v>
      </c>
      <c r="E46" s="260">
        <v>1665.383333333333</v>
      </c>
      <c r="F46" s="260">
        <v>1655.4166666666665</v>
      </c>
      <c r="G46" s="260">
        <v>1644.333333333333</v>
      </c>
      <c r="H46" s="260">
        <v>1686.4333333333329</v>
      </c>
      <c r="I46" s="260">
        <v>1697.5166666666664</v>
      </c>
      <c r="J46" s="260">
        <v>1707.4833333333329</v>
      </c>
      <c r="K46" s="259">
        <v>1687.55</v>
      </c>
      <c r="L46" s="259">
        <v>1666.5</v>
      </c>
      <c r="M46" s="259">
        <v>3.2868200000000001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605.1</v>
      </c>
      <c r="D47" s="260">
        <v>604.30000000000007</v>
      </c>
      <c r="E47" s="260">
        <v>600.95000000000016</v>
      </c>
      <c r="F47" s="260">
        <v>596.80000000000007</v>
      </c>
      <c r="G47" s="260">
        <v>593.45000000000016</v>
      </c>
      <c r="H47" s="260">
        <v>608.45000000000016</v>
      </c>
      <c r="I47" s="260">
        <v>611.80000000000007</v>
      </c>
      <c r="J47" s="260">
        <v>615.95000000000016</v>
      </c>
      <c r="K47" s="259">
        <v>607.65</v>
      </c>
      <c r="L47" s="259">
        <v>600.15</v>
      </c>
      <c r="M47" s="259">
        <v>5.0687100000000003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105.8</v>
      </c>
      <c r="D48" s="260">
        <v>105.83333333333333</v>
      </c>
      <c r="E48" s="260">
        <v>104.46666666666665</v>
      </c>
      <c r="F48" s="260">
        <v>103.13333333333333</v>
      </c>
      <c r="G48" s="260">
        <v>101.76666666666665</v>
      </c>
      <c r="H48" s="260">
        <v>107.16666666666666</v>
      </c>
      <c r="I48" s="260">
        <v>108.53333333333333</v>
      </c>
      <c r="J48" s="260">
        <v>109.86666666666666</v>
      </c>
      <c r="K48" s="259">
        <v>107.2</v>
      </c>
      <c r="L48" s="259">
        <v>104.5</v>
      </c>
      <c r="M48" s="259">
        <v>164.07320999999999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826.85</v>
      </c>
      <c r="D49" s="260">
        <v>825.5333333333333</v>
      </c>
      <c r="E49" s="260">
        <v>817.31666666666661</v>
      </c>
      <c r="F49" s="260">
        <v>807.7833333333333</v>
      </c>
      <c r="G49" s="260">
        <v>799.56666666666661</v>
      </c>
      <c r="H49" s="260">
        <v>835.06666666666661</v>
      </c>
      <c r="I49" s="260">
        <v>843.2833333333333</v>
      </c>
      <c r="J49" s="260">
        <v>852.81666666666661</v>
      </c>
      <c r="K49" s="259">
        <v>833.75</v>
      </c>
      <c r="L49" s="259">
        <v>816</v>
      </c>
      <c r="M49" s="259">
        <v>13.553800000000001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72.05</v>
      </c>
      <c r="D50" s="260">
        <v>71.63333333333334</v>
      </c>
      <c r="E50" s="260">
        <v>71.01666666666668</v>
      </c>
      <c r="F50" s="260">
        <v>69.983333333333334</v>
      </c>
      <c r="G50" s="260">
        <v>69.366666666666674</v>
      </c>
      <c r="H50" s="260">
        <v>72.666666666666686</v>
      </c>
      <c r="I50" s="260">
        <v>73.283333333333331</v>
      </c>
      <c r="J50" s="260">
        <v>74.316666666666691</v>
      </c>
      <c r="K50" s="259">
        <v>72.25</v>
      </c>
      <c r="L50" s="259">
        <v>70.599999999999994</v>
      </c>
      <c r="M50" s="259">
        <v>196.13605999999999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310.3</v>
      </c>
      <c r="D51" s="260">
        <v>308.51666666666665</v>
      </c>
      <c r="E51" s="260">
        <v>306.08333333333331</v>
      </c>
      <c r="F51" s="260">
        <v>301.86666666666667</v>
      </c>
      <c r="G51" s="260">
        <v>299.43333333333334</v>
      </c>
      <c r="H51" s="260">
        <v>312.73333333333329</v>
      </c>
      <c r="I51" s="260">
        <v>315.16666666666669</v>
      </c>
      <c r="J51" s="260">
        <v>319.38333333333327</v>
      </c>
      <c r="K51" s="259">
        <v>310.95</v>
      </c>
      <c r="L51" s="259">
        <v>304.3</v>
      </c>
      <c r="M51" s="259">
        <v>38.358530000000002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851.2</v>
      </c>
      <c r="D52" s="260">
        <v>846.33333333333337</v>
      </c>
      <c r="E52" s="260">
        <v>839.86666666666679</v>
      </c>
      <c r="F52" s="260">
        <v>828.53333333333342</v>
      </c>
      <c r="G52" s="260">
        <v>822.06666666666683</v>
      </c>
      <c r="H52" s="260">
        <v>857.66666666666674</v>
      </c>
      <c r="I52" s="260">
        <v>864.13333333333321</v>
      </c>
      <c r="J52" s="260">
        <v>875.4666666666667</v>
      </c>
      <c r="K52" s="259">
        <v>852.8</v>
      </c>
      <c r="L52" s="259">
        <v>835</v>
      </c>
      <c r="M52" s="259">
        <v>55.27122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285.45</v>
      </c>
      <c r="D53" s="260">
        <v>287.83333333333331</v>
      </c>
      <c r="E53" s="260">
        <v>280.66666666666663</v>
      </c>
      <c r="F53" s="260">
        <v>275.88333333333333</v>
      </c>
      <c r="G53" s="260">
        <v>268.71666666666664</v>
      </c>
      <c r="H53" s="260">
        <v>292.61666666666662</v>
      </c>
      <c r="I53" s="260">
        <v>299.78333333333325</v>
      </c>
      <c r="J53" s="260">
        <v>304.56666666666661</v>
      </c>
      <c r="K53" s="259">
        <v>295</v>
      </c>
      <c r="L53" s="259">
        <v>283.05</v>
      </c>
      <c r="M53" s="259">
        <v>19.016739999999999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16357.35</v>
      </c>
      <c r="D54" s="260">
        <v>16395.45</v>
      </c>
      <c r="E54" s="260">
        <v>16270.900000000001</v>
      </c>
      <c r="F54" s="260">
        <v>16184.45</v>
      </c>
      <c r="G54" s="260">
        <v>16059.900000000001</v>
      </c>
      <c r="H54" s="260">
        <v>16481.900000000001</v>
      </c>
      <c r="I54" s="260">
        <v>16606.449999999997</v>
      </c>
      <c r="J54" s="260">
        <v>16692.900000000001</v>
      </c>
      <c r="K54" s="259">
        <v>16520</v>
      </c>
      <c r="L54" s="259">
        <v>16309</v>
      </c>
      <c r="M54" s="259">
        <v>0.19098000000000001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4120.05</v>
      </c>
      <c r="D55" s="260">
        <v>4121.3833333333332</v>
      </c>
      <c r="E55" s="260">
        <v>4093.7666666666664</v>
      </c>
      <c r="F55" s="260">
        <v>4067.4833333333331</v>
      </c>
      <c r="G55" s="260">
        <v>4039.8666666666663</v>
      </c>
      <c r="H55" s="260">
        <v>4147.6666666666661</v>
      </c>
      <c r="I55" s="260">
        <v>4175.2833333333328</v>
      </c>
      <c r="J55" s="260">
        <v>4201.5666666666666</v>
      </c>
      <c r="K55" s="259">
        <v>4149</v>
      </c>
      <c r="L55" s="259">
        <v>4095.1</v>
      </c>
      <c r="M55" s="259">
        <v>2.8852199999999999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313.95</v>
      </c>
      <c r="D56" s="260">
        <v>311.7</v>
      </c>
      <c r="E56" s="260">
        <v>308.45</v>
      </c>
      <c r="F56" s="260">
        <v>302.95</v>
      </c>
      <c r="G56" s="260">
        <v>299.7</v>
      </c>
      <c r="H56" s="260">
        <v>317.2</v>
      </c>
      <c r="I56" s="260">
        <v>320.45</v>
      </c>
      <c r="J56" s="260">
        <v>325.95</v>
      </c>
      <c r="K56" s="259">
        <v>314.95</v>
      </c>
      <c r="L56" s="259">
        <v>306.2</v>
      </c>
      <c r="M56" s="259">
        <v>110.52657000000001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714</v>
      </c>
      <c r="D57" s="260">
        <v>712.06666666666661</v>
      </c>
      <c r="E57" s="260">
        <v>708.28333333333319</v>
      </c>
      <c r="F57" s="260">
        <v>702.56666666666661</v>
      </c>
      <c r="G57" s="260">
        <v>698.78333333333319</v>
      </c>
      <c r="H57" s="260">
        <v>717.78333333333319</v>
      </c>
      <c r="I57" s="260">
        <v>721.56666666666649</v>
      </c>
      <c r="J57" s="260">
        <v>727.28333333333319</v>
      </c>
      <c r="K57" s="259">
        <v>715.85</v>
      </c>
      <c r="L57" s="259">
        <v>706.35</v>
      </c>
      <c r="M57" s="259">
        <v>6.3609200000000001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1104.45</v>
      </c>
      <c r="D58" s="260">
        <v>1102.1333333333334</v>
      </c>
      <c r="E58" s="260">
        <v>1096.0666666666668</v>
      </c>
      <c r="F58" s="260">
        <v>1087.6833333333334</v>
      </c>
      <c r="G58" s="260">
        <v>1081.6166666666668</v>
      </c>
      <c r="H58" s="260">
        <v>1110.5166666666669</v>
      </c>
      <c r="I58" s="260">
        <v>1116.5833333333335</v>
      </c>
      <c r="J58" s="260">
        <v>1124.9666666666669</v>
      </c>
      <c r="K58" s="259">
        <v>1108.2</v>
      </c>
      <c r="L58" s="259">
        <v>1093.75</v>
      </c>
      <c r="M58" s="259">
        <v>14.88424</v>
      </c>
      <c r="N58" s="1"/>
      <c r="O58" s="1"/>
    </row>
    <row r="59" spans="1:15" ht="12.75" customHeight="1">
      <c r="A59" s="227">
        <v>50</v>
      </c>
      <c r="B59" s="269" t="s">
        <v>810</v>
      </c>
      <c r="C59" s="259">
        <v>1505.85</v>
      </c>
      <c r="D59" s="260">
        <v>1512.3999999999999</v>
      </c>
      <c r="E59" s="260">
        <v>1494.7499999999998</v>
      </c>
      <c r="F59" s="260">
        <v>1483.6499999999999</v>
      </c>
      <c r="G59" s="260">
        <v>1465.9999999999998</v>
      </c>
      <c r="H59" s="260">
        <v>1523.4999999999998</v>
      </c>
      <c r="I59" s="260">
        <v>1541.1499999999999</v>
      </c>
      <c r="J59" s="260">
        <v>1552.2499999999998</v>
      </c>
      <c r="K59" s="259">
        <v>1530.05</v>
      </c>
      <c r="L59" s="259">
        <v>1501.3</v>
      </c>
      <c r="M59" s="259">
        <v>0.27550000000000002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229.45</v>
      </c>
      <c r="D60" s="260">
        <v>228.85</v>
      </c>
      <c r="E60" s="260">
        <v>227.29999999999998</v>
      </c>
      <c r="F60" s="260">
        <v>225.14999999999998</v>
      </c>
      <c r="G60" s="260">
        <v>223.59999999999997</v>
      </c>
      <c r="H60" s="260">
        <v>231</v>
      </c>
      <c r="I60" s="260">
        <v>232.55</v>
      </c>
      <c r="J60" s="260">
        <v>234.70000000000002</v>
      </c>
      <c r="K60" s="259">
        <v>230.4</v>
      </c>
      <c r="L60" s="259">
        <v>226.7</v>
      </c>
      <c r="M60" s="259">
        <v>64.308760000000007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3760.75</v>
      </c>
      <c r="D61" s="260">
        <v>3766.5666666666671</v>
      </c>
      <c r="E61" s="260">
        <v>3734.1833333333343</v>
      </c>
      <c r="F61" s="260">
        <v>3707.6166666666672</v>
      </c>
      <c r="G61" s="260">
        <v>3675.2333333333345</v>
      </c>
      <c r="H61" s="260">
        <v>3793.1333333333341</v>
      </c>
      <c r="I61" s="260">
        <v>3825.5166666666664</v>
      </c>
      <c r="J61" s="260">
        <v>3852.0833333333339</v>
      </c>
      <c r="K61" s="259">
        <v>3798.95</v>
      </c>
      <c r="L61" s="259">
        <v>3740</v>
      </c>
      <c r="M61" s="259">
        <v>1.72333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1580.85</v>
      </c>
      <c r="D62" s="260">
        <v>1581.6833333333334</v>
      </c>
      <c r="E62" s="260">
        <v>1571.1666666666667</v>
      </c>
      <c r="F62" s="260">
        <v>1561.4833333333333</v>
      </c>
      <c r="G62" s="260">
        <v>1550.9666666666667</v>
      </c>
      <c r="H62" s="260">
        <v>1591.3666666666668</v>
      </c>
      <c r="I62" s="260">
        <v>1601.8833333333332</v>
      </c>
      <c r="J62" s="260">
        <v>1611.5666666666668</v>
      </c>
      <c r="K62" s="259">
        <v>1592.2</v>
      </c>
      <c r="L62" s="259">
        <v>1572</v>
      </c>
      <c r="M62" s="259">
        <v>2.4508399999999999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733.3</v>
      </c>
      <c r="D63" s="260">
        <v>735.25</v>
      </c>
      <c r="E63" s="260">
        <v>727.15</v>
      </c>
      <c r="F63" s="260">
        <v>721</v>
      </c>
      <c r="G63" s="260">
        <v>712.9</v>
      </c>
      <c r="H63" s="260">
        <v>741.4</v>
      </c>
      <c r="I63" s="260">
        <v>749.49999999999989</v>
      </c>
      <c r="J63" s="260">
        <v>755.65</v>
      </c>
      <c r="K63" s="259">
        <v>743.35</v>
      </c>
      <c r="L63" s="259">
        <v>729.1</v>
      </c>
      <c r="M63" s="259">
        <v>12.20397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895.8</v>
      </c>
      <c r="D64" s="260">
        <v>895.0333333333333</v>
      </c>
      <c r="E64" s="260">
        <v>887.06666666666661</v>
      </c>
      <c r="F64" s="260">
        <v>878.33333333333326</v>
      </c>
      <c r="G64" s="260">
        <v>870.36666666666656</v>
      </c>
      <c r="H64" s="260">
        <v>903.76666666666665</v>
      </c>
      <c r="I64" s="260">
        <v>911.73333333333335</v>
      </c>
      <c r="J64" s="260">
        <v>920.4666666666667</v>
      </c>
      <c r="K64" s="259">
        <v>903</v>
      </c>
      <c r="L64" s="259">
        <v>886.3</v>
      </c>
      <c r="M64" s="259">
        <v>4.8288099999999998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366.5</v>
      </c>
      <c r="D65" s="260">
        <v>365.3</v>
      </c>
      <c r="E65" s="260">
        <v>362.90000000000003</v>
      </c>
      <c r="F65" s="260">
        <v>359.3</v>
      </c>
      <c r="G65" s="260">
        <v>356.90000000000003</v>
      </c>
      <c r="H65" s="260">
        <v>368.90000000000003</v>
      </c>
      <c r="I65" s="260">
        <v>371.3</v>
      </c>
      <c r="J65" s="260">
        <v>374.90000000000003</v>
      </c>
      <c r="K65" s="259">
        <v>367.7</v>
      </c>
      <c r="L65" s="259">
        <v>361.7</v>
      </c>
      <c r="M65" s="259">
        <v>3.7143999999999999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1322.1</v>
      </c>
      <c r="D66" s="260">
        <v>1332.2</v>
      </c>
      <c r="E66" s="260">
        <v>1307.9000000000001</v>
      </c>
      <c r="F66" s="260">
        <v>1293.7</v>
      </c>
      <c r="G66" s="260">
        <v>1269.4000000000001</v>
      </c>
      <c r="H66" s="260">
        <v>1346.4</v>
      </c>
      <c r="I66" s="260">
        <v>1370.6999999999998</v>
      </c>
      <c r="J66" s="260">
        <v>1384.9</v>
      </c>
      <c r="K66" s="259">
        <v>1356.5</v>
      </c>
      <c r="L66" s="259">
        <v>1318</v>
      </c>
      <c r="M66" s="259">
        <v>6.0371899999999998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394.7</v>
      </c>
      <c r="D67" s="260">
        <v>395.59999999999997</v>
      </c>
      <c r="E67" s="260">
        <v>390.89999999999992</v>
      </c>
      <c r="F67" s="260">
        <v>387.09999999999997</v>
      </c>
      <c r="G67" s="260">
        <v>382.39999999999992</v>
      </c>
      <c r="H67" s="260">
        <v>399.39999999999992</v>
      </c>
      <c r="I67" s="260">
        <v>404.09999999999997</v>
      </c>
      <c r="J67" s="260">
        <v>407.89999999999992</v>
      </c>
      <c r="K67" s="259">
        <v>400.3</v>
      </c>
      <c r="L67" s="259">
        <v>391.8</v>
      </c>
      <c r="M67" s="259">
        <v>32.360300000000002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550.79999999999995</v>
      </c>
      <c r="D68" s="260">
        <v>548.98333333333335</v>
      </c>
      <c r="E68" s="260">
        <v>546.01666666666665</v>
      </c>
      <c r="F68" s="260">
        <v>541.23333333333335</v>
      </c>
      <c r="G68" s="260">
        <v>538.26666666666665</v>
      </c>
      <c r="H68" s="260">
        <v>553.76666666666665</v>
      </c>
      <c r="I68" s="260">
        <v>556.73333333333335</v>
      </c>
      <c r="J68" s="260">
        <v>561.51666666666665</v>
      </c>
      <c r="K68" s="259">
        <v>551.95000000000005</v>
      </c>
      <c r="L68" s="259">
        <v>544.20000000000005</v>
      </c>
      <c r="M68" s="259">
        <v>10.2201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1674.95</v>
      </c>
      <c r="D69" s="260">
        <v>1671.4833333333333</v>
      </c>
      <c r="E69" s="260">
        <v>1653.4666666666667</v>
      </c>
      <c r="F69" s="260">
        <v>1631.9833333333333</v>
      </c>
      <c r="G69" s="260">
        <v>1613.9666666666667</v>
      </c>
      <c r="H69" s="260">
        <v>1692.9666666666667</v>
      </c>
      <c r="I69" s="260">
        <v>1710.9833333333336</v>
      </c>
      <c r="J69" s="260">
        <v>1732.4666666666667</v>
      </c>
      <c r="K69" s="259">
        <v>1689.5</v>
      </c>
      <c r="L69" s="259">
        <v>1650</v>
      </c>
      <c r="M69" s="259">
        <v>1.2674000000000001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2105.25</v>
      </c>
      <c r="D70" s="260">
        <v>2111.75</v>
      </c>
      <c r="E70" s="260">
        <v>2083.5</v>
      </c>
      <c r="F70" s="260">
        <v>2061.75</v>
      </c>
      <c r="G70" s="260">
        <v>2033.5</v>
      </c>
      <c r="H70" s="260">
        <v>2133.5</v>
      </c>
      <c r="I70" s="260">
        <v>2161.75</v>
      </c>
      <c r="J70" s="260">
        <v>2183.5</v>
      </c>
      <c r="K70" s="259">
        <v>2140</v>
      </c>
      <c r="L70" s="259">
        <v>2090</v>
      </c>
      <c r="M70" s="259">
        <v>3.1225299999999998</v>
      </c>
      <c r="N70" s="1"/>
      <c r="O70" s="1"/>
    </row>
    <row r="71" spans="1:15" ht="12.75" customHeight="1">
      <c r="A71" s="227">
        <v>62</v>
      </c>
      <c r="B71" s="269" t="s">
        <v>862</v>
      </c>
      <c r="C71" s="259">
        <v>344.55</v>
      </c>
      <c r="D71" s="260">
        <v>348.81666666666661</v>
      </c>
      <c r="E71" s="260">
        <v>325.63333333333321</v>
      </c>
      <c r="F71" s="260">
        <v>306.71666666666658</v>
      </c>
      <c r="G71" s="260">
        <v>283.53333333333319</v>
      </c>
      <c r="H71" s="260">
        <v>367.73333333333323</v>
      </c>
      <c r="I71" s="260">
        <v>390.91666666666663</v>
      </c>
      <c r="J71" s="260">
        <v>409.83333333333326</v>
      </c>
      <c r="K71" s="259">
        <v>372</v>
      </c>
      <c r="L71" s="259">
        <v>329.9</v>
      </c>
      <c r="M71" s="259">
        <v>199.72322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3265.95</v>
      </c>
      <c r="D72" s="260">
        <v>3274.9499999999994</v>
      </c>
      <c r="E72" s="260">
        <v>3246.9499999999989</v>
      </c>
      <c r="F72" s="260">
        <v>3227.9499999999994</v>
      </c>
      <c r="G72" s="260">
        <v>3199.9499999999989</v>
      </c>
      <c r="H72" s="260">
        <v>3293.9499999999989</v>
      </c>
      <c r="I72" s="260">
        <v>3321.95</v>
      </c>
      <c r="J72" s="260">
        <v>3340.9499999999989</v>
      </c>
      <c r="K72" s="259">
        <v>3302.95</v>
      </c>
      <c r="L72" s="259">
        <v>3255.95</v>
      </c>
      <c r="M72" s="259">
        <v>4.6577299999999999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4336.8500000000004</v>
      </c>
      <c r="D73" s="260">
        <v>4345.25</v>
      </c>
      <c r="E73" s="260">
        <v>4296.8999999999996</v>
      </c>
      <c r="F73" s="260">
        <v>4256.95</v>
      </c>
      <c r="G73" s="260">
        <v>4208.5999999999995</v>
      </c>
      <c r="H73" s="260">
        <v>4385.2</v>
      </c>
      <c r="I73" s="260">
        <v>4433.55</v>
      </c>
      <c r="J73" s="260">
        <v>4473.5</v>
      </c>
      <c r="K73" s="259">
        <v>4393.6000000000004</v>
      </c>
      <c r="L73" s="259">
        <v>4305.3</v>
      </c>
      <c r="M73" s="259">
        <v>0.84919999999999995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2428.5500000000002</v>
      </c>
      <c r="D74" s="260">
        <v>2421.7333333333336</v>
      </c>
      <c r="E74" s="260">
        <v>2378.4666666666672</v>
      </c>
      <c r="F74" s="260">
        <v>2328.3833333333337</v>
      </c>
      <c r="G74" s="260">
        <v>2285.1166666666672</v>
      </c>
      <c r="H74" s="260">
        <v>2471.8166666666671</v>
      </c>
      <c r="I74" s="260">
        <v>2515.0833333333335</v>
      </c>
      <c r="J74" s="260">
        <v>2565.166666666667</v>
      </c>
      <c r="K74" s="259">
        <v>2465</v>
      </c>
      <c r="L74" s="259">
        <v>2371.65</v>
      </c>
      <c r="M74" s="259">
        <v>3.2118899999999999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4349.8500000000004</v>
      </c>
      <c r="D75" s="260">
        <v>4353.4666666666672</v>
      </c>
      <c r="E75" s="260">
        <v>4313.9333333333343</v>
      </c>
      <c r="F75" s="260">
        <v>4278.0166666666673</v>
      </c>
      <c r="G75" s="260">
        <v>4238.4833333333345</v>
      </c>
      <c r="H75" s="260">
        <v>4389.3833333333341</v>
      </c>
      <c r="I75" s="260">
        <v>4428.916666666667</v>
      </c>
      <c r="J75" s="260">
        <v>4464.8333333333339</v>
      </c>
      <c r="K75" s="259">
        <v>4393</v>
      </c>
      <c r="L75" s="259">
        <v>4317.55</v>
      </c>
      <c r="M75" s="259">
        <v>4.3060799999999997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3378.6</v>
      </c>
      <c r="D76" s="260">
        <v>3384.8666666666668</v>
      </c>
      <c r="E76" s="260">
        <v>3358.7333333333336</v>
      </c>
      <c r="F76" s="260">
        <v>3338.8666666666668</v>
      </c>
      <c r="G76" s="260">
        <v>3312.7333333333336</v>
      </c>
      <c r="H76" s="260">
        <v>3404.7333333333336</v>
      </c>
      <c r="I76" s="260">
        <v>3430.8666666666668</v>
      </c>
      <c r="J76" s="260">
        <v>3450.7333333333336</v>
      </c>
      <c r="K76" s="259">
        <v>3411</v>
      </c>
      <c r="L76" s="259">
        <v>3365</v>
      </c>
      <c r="M76" s="259">
        <v>6.3129099999999996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429.3</v>
      </c>
      <c r="D77" s="260">
        <v>430.25</v>
      </c>
      <c r="E77" s="260">
        <v>427.05</v>
      </c>
      <c r="F77" s="260">
        <v>424.8</v>
      </c>
      <c r="G77" s="260">
        <v>421.6</v>
      </c>
      <c r="H77" s="260">
        <v>432.5</v>
      </c>
      <c r="I77" s="260">
        <v>435.70000000000005</v>
      </c>
      <c r="J77" s="260">
        <v>437.95</v>
      </c>
      <c r="K77" s="259">
        <v>433.45</v>
      </c>
      <c r="L77" s="259">
        <v>428</v>
      </c>
      <c r="M77" s="259">
        <v>1.9278900000000001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2196.0500000000002</v>
      </c>
      <c r="D78" s="260">
        <v>2138.1</v>
      </c>
      <c r="E78" s="260">
        <v>2069.1999999999998</v>
      </c>
      <c r="F78" s="260">
        <v>1942.35</v>
      </c>
      <c r="G78" s="260">
        <v>1873.4499999999998</v>
      </c>
      <c r="H78" s="260">
        <v>2264.9499999999998</v>
      </c>
      <c r="I78" s="260">
        <v>2333.8500000000004</v>
      </c>
      <c r="J78" s="260">
        <v>2460.6999999999998</v>
      </c>
      <c r="K78" s="259">
        <v>2207</v>
      </c>
      <c r="L78" s="259">
        <v>2011.25</v>
      </c>
      <c r="M78" s="259">
        <v>36.043309999999998</v>
      </c>
      <c r="N78" s="1"/>
      <c r="O78" s="1"/>
    </row>
    <row r="79" spans="1:15" ht="12.75" customHeight="1">
      <c r="A79" s="227">
        <v>70</v>
      </c>
      <c r="B79" s="269" t="s">
        <v>811</v>
      </c>
      <c r="C79" s="259">
        <v>183.5</v>
      </c>
      <c r="D79" s="260">
        <v>185.43333333333331</v>
      </c>
      <c r="E79" s="260">
        <v>178.96666666666661</v>
      </c>
      <c r="F79" s="260">
        <v>174.43333333333331</v>
      </c>
      <c r="G79" s="260">
        <v>167.96666666666661</v>
      </c>
      <c r="H79" s="260">
        <v>189.96666666666661</v>
      </c>
      <c r="I79" s="260">
        <v>196.43333333333331</v>
      </c>
      <c r="J79" s="260">
        <v>200.96666666666661</v>
      </c>
      <c r="K79" s="259">
        <v>191.9</v>
      </c>
      <c r="L79" s="259">
        <v>180.9</v>
      </c>
      <c r="M79" s="259">
        <v>103.52247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132.4</v>
      </c>
      <c r="D80" s="260">
        <v>132.26666666666665</v>
      </c>
      <c r="E80" s="260">
        <v>131.5333333333333</v>
      </c>
      <c r="F80" s="260">
        <v>130.66666666666666</v>
      </c>
      <c r="G80" s="260">
        <v>129.93333333333331</v>
      </c>
      <c r="H80" s="260">
        <v>133.1333333333333</v>
      </c>
      <c r="I80" s="260">
        <v>133.86666666666665</v>
      </c>
      <c r="J80" s="260">
        <v>134.73333333333329</v>
      </c>
      <c r="K80" s="259">
        <v>133</v>
      </c>
      <c r="L80" s="259">
        <v>131.4</v>
      </c>
      <c r="M80" s="259">
        <v>41.970889999999997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283.3</v>
      </c>
      <c r="D81" s="260">
        <v>282.66666666666669</v>
      </c>
      <c r="E81" s="260">
        <v>279.63333333333338</v>
      </c>
      <c r="F81" s="260">
        <v>275.9666666666667</v>
      </c>
      <c r="G81" s="260">
        <v>272.93333333333339</v>
      </c>
      <c r="H81" s="260">
        <v>286.33333333333337</v>
      </c>
      <c r="I81" s="260">
        <v>289.36666666666667</v>
      </c>
      <c r="J81" s="260">
        <v>293.03333333333336</v>
      </c>
      <c r="K81" s="259">
        <v>285.7</v>
      </c>
      <c r="L81" s="259">
        <v>279</v>
      </c>
      <c r="M81" s="259">
        <v>7.9605800000000002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89.65</v>
      </c>
      <c r="D82" s="260">
        <v>89.933333333333337</v>
      </c>
      <c r="E82" s="260">
        <v>89.216666666666669</v>
      </c>
      <c r="F82" s="260">
        <v>88.783333333333331</v>
      </c>
      <c r="G82" s="260">
        <v>88.066666666666663</v>
      </c>
      <c r="H82" s="260">
        <v>90.366666666666674</v>
      </c>
      <c r="I82" s="260">
        <v>91.083333333333343</v>
      </c>
      <c r="J82" s="260">
        <v>91.51666666666668</v>
      </c>
      <c r="K82" s="259">
        <v>90.65</v>
      </c>
      <c r="L82" s="259">
        <v>89.5</v>
      </c>
      <c r="M82" s="259">
        <v>78.457400000000007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1716.1</v>
      </c>
      <c r="D83" s="260">
        <v>1724.0333333333335</v>
      </c>
      <c r="E83" s="260">
        <v>1699.0666666666671</v>
      </c>
      <c r="F83" s="260">
        <v>1682.0333333333335</v>
      </c>
      <c r="G83" s="260">
        <v>1657.0666666666671</v>
      </c>
      <c r="H83" s="260">
        <v>1741.0666666666671</v>
      </c>
      <c r="I83" s="260">
        <v>1766.0333333333338</v>
      </c>
      <c r="J83" s="260">
        <v>1783.0666666666671</v>
      </c>
      <c r="K83" s="259">
        <v>1749</v>
      </c>
      <c r="L83" s="259">
        <v>1707</v>
      </c>
      <c r="M83" s="259">
        <v>0.61877000000000004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839</v>
      </c>
      <c r="D84" s="260">
        <v>839.2833333333333</v>
      </c>
      <c r="E84" s="260">
        <v>831.71666666666658</v>
      </c>
      <c r="F84" s="260">
        <v>824.43333333333328</v>
      </c>
      <c r="G84" s="260">
        <v>816.86666666666656</v>
      </c>
      <c r="H84" s="260">
        <v>846.56666666666661</v>
      </c>
      <c r="I84" s="260">
        <v>854.13333333333321</v>
      </c>
      <c r="J84" s="260">
        <v>861.41666666666663</v>
      </c>
      <c r="K84" s="259">
        <v>846.85</v>
      </c>
      <c r="L84" s="259">
        <v>832</v>
      </c>
      <c r="M84" s="259">
        <v>8.3209800000000005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1257.75</v>
      </c>
      <c r="D85" s="260">
        <v>1263.4166666666667</v>
      </c>
      <c r="E85" s="260">
        <v>1248.8333333333335</v>
      </c>
      <c r="F85" s="260">
        <v>1239.9166666666667</v>
      </c>
      <c r="G85" s="260">
        <v>1225.3333333333335</v>
      </c>
      <c r="H85" s="260">
        <v>1272.3333333333335</v>
      </c>
      <c r="I85" s="260">
        <v>1286.916666666667</v>
      </c>
      <c r="J85" s="260">
        <v>1295.8333333333335</v>
      </c>
      <c r="K85" s="259">
        <v>1278</v>
      </c>
      <c r="L85" s="259">
        <v>1254.5</v>
      </c>
      <c r="M85" s="259">
        <v>2.8040699999999998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1682.4</v>
      </c>
      <c r="D86" s="260">
        <v>1688.8</v>
      </c>
      <c r="E86" s="260">
        <v>1669.6</v>
      </c>
      <c r="F86" s="260">
        <v>1656.8</v>
      </c>
      <c r="G86" s="260">
        <v>1637.6</v>
      </c>
      <c r="H86" s="260">
        <v>1701.6</v>
      </c>
      <c r="I86" s="260">
        <v>1720.8000000000002</v>
      </c>
      <c r="J86" s="260">
        <v>1733.6</v>
      </c>
      <c r="K86" s="259">
        <v>1708</v>
      </c>
      <c r="L86" s="259">
        <v>1676</v>
      </c>
      <c r="M86" s="259">
        <v>4.1589099999999997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503.35</v>
      </c>
      <c r="D87" s="260">
        <v>501.89999999999992</v>
      </c>
      <c r="E87" s="260">
        <v>498.59999999999985</v>
      </c>
      <c r="F87" s="260">
        <v>493.84999999999991</v>
      </c>
      <c r="G87" s="260">
        <v>490.54999999999984</v>
      </c>
      <c r="H87" s="260">
        <v>506.64999999999986</v>
      </c>
      <c r="I87" s="260">
        <v>509.94999999999993</v>
      </c>
      <c r="J87" s="260">
        <v>514.69999999999982</v>
      </c>
      <c r="K87" s="259">
        <v>505.2</v>
      </c>
      <c r="L87" s="259">
        <v>497.15</v>
      </c>
      <c r="M87" s="259">
        <v>7.3911300000000004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235.2</v>
      </c>
      <c r="D88" s="260">
        <v>233.54999999999998</v>
      </c>
      <c r="E88" s="260">
        <v>228.14999999999998</v>
      </c>
      <c r="F88" s="260">
        <v>221.1</v>
      </c>
      <c r="G88" s="260">
        <v>215.7</v>
      </c>
      <c r="H88" s="260">
        <v>240.59999999999997</v>
      </c>
      <c r="I88" s="260">
        <v>246</v>
      </c>
      <c r="J88" s="260">
        <v>253.04999999999995</v>
      </c>
      <c r="K88" s="259">
        <v>238.95</v>
      </c>
      <c r="L88" s="259">
        <v>226.5</v>
      </c>
      <c r="M88" s="259">
        <v>30.901150000000001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1095.5</v>
      </c>
      <c r="D89" s="260">
        <v>1098.1499999999999</v>
      </c>
      <c r="E89" s="260">
        <v>1089.9499999999998</v>
      </c>
      <c r="F89" s="260">
        <v>1084.3999999999999</v>
      </c>
      <c r="G89" s="260">
        <v>1076.1999999999998</v>
      </c>
      <c r="H89" s="260">
        <v>1103.6999999999998</v>
      </c>
      <c r="I89" s="260">
        <v>1111.9000000000001</v>
      </c>
      <c r="J89" s="260">
        <v>1117.4499999999998</v>
      </c>
      <c r="K89" s="259">
        <v>1106.3499999999999</v>
      </c>
      <c r="L89" s="259">
        <v>1092.5999999999999</v>
      </c>
      <c r="M89" s="259">
        <v>17.337409999999998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2071.4499999999998</v>
      </c>
      <c r="D90" s="260">
        <v>2061.7833333333333</v>
      </c>
      <c r="E90" s="260">
        <v>2042.5666666666666</v>
      </c>
      <c r="F90" s="260">
        <v>2013.6833333333334</v>
      </c>
      <c r="G90" s="260">
        <v>1994.4666666666667</v>
      </c>
      <c r="H90" s="260">
        <v>2090.6666666666665</v>
      </c>
      <c r="I90" s="260">
        <v>2109.8833333333328</v>
      </c>
      <c r="J90" s="260">
        <v>2138.7666666666664</v>
      </c>
      <c r="K90" s="259">
        <v>2081</v>
      </c>
      <c r="L90" s="259">
        <v>2032.9</v>
      </c>
      <c r="M90" s="259">
        <v>1.5104599999999999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1597.35</v>
      </c>
      <c r="D91" s="260">
        <v>1599.8500000000001</v>
      </c>
      <c r="E91" s="260">
        <v>1587.7000000000003</v>
      </c>
      <c r="F91" s="260">
        <v>1578.0500000000002</v>
      </c>
      <c r="G91" s="260">
        <v>1565.9000000000003</v>
      </c>
      <c r="H91" s="260">
        <v>1609.5000000000002</v>
      </c>
      <c r="I91" s="260">
        <v>1621.6500000000003</v>
      </c>
      <c r="J91" s="260">
        <v>1631.3000000000002</v>
      </c>
      <c r="K91" s="259">
        <v>1612</v>
      </c>
      <c r="L91" s="259">
        <v>1590.2</v>
      </c>
      <c r="M91" s="259">
        <v>41.724080000000001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532.35</v>
      </c>
      <c r="D92" s="260">
        <v>531.93333333333328</v>
      </c>
      <c r="E92" s="260">
        <v>528.96666666666658</v>
      </c>
      <c r="F92" s="260">
        <v>525.58333333333326</v>
      </c>
      <c r="G92" s="260">
        <v>522.61666666666656</v>
      </c>
      <c r="H92" s="260">
        <v>535.31666666666661</v>
      </c>
      <c r="I92" s="260">
        <v>538.2833333333333</v>
      </c>
      <c r="J92" s="260">
        <v>541.66666666666663</v>
      </c>
      <c r="K92" s="259">
        <v>534.9</v>
      </c>
      <c r="L92" s="259">
        <v>528.54999999999995</v>
      </c>
      <c r="M92" s="259">
        <v>20.633140000000001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1234.5999999999999</v>
      </c>
      <c r="D93" s="260">
        <v>1230.5666666666666</v>
      </c>
      <c r="E93" s="260">
        <v>1219.1333333333332</v>
      </c>
      <c r="F93" s="260">
        <v>1203.6666666666665</v>
      </c>
      <c r="G93" s="260">
        <v>1192.2333333333331</v>
      </c>
      <c r="H93" s="260">
        <v>1246.0333333333333</v>
      </c>
      <c r="I93" s="260">
        <v>1257.4666666666667</v>
      </c>
      <c r="J93" s="260">
        <v>1272.9333333333334</v>
      </c>
      <c r="K93" s="259">
        <v>1242</v>
      </c>
      <c r="L93" s="259">
        <v>1215.0999999999999</v>
      </c>
      <c r="M93" s="259">
        <v>6.9560599999999999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2677.45</v>
      </c>
      <c r="D94" s="260">
        <v>2688.3166666666666</v>
      </c>
      <c r="E94" s="260">
        <v>2654.1333333333332</v>
      </c>
      <c r="F94" s="260">
        <v>2630.8166666666666</v>
      </c>
      <c r="G94" s="260">
        <v>2596.6333333333332</v>
      </c>
      <c r="H94" s="260">
        <v>2711.6333333333332</v>
      </c>
      <c r="I94" s="260">
        <v>2745.8166666666666</v>
      </c>
      <c r="J94" s="260">
        <v>2769.1333333333332</v>
      </c>
      <c r="K94" s="259">
        <v>2722.5</v>
      </c>
      <c r="L94" s="259">
        <v>2665</v>
      </c>
      <c r="M94" s="259">
        <v>4.6760400000000004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430.55</v>
      </c>
      <c r="D95" s="260">
        <v>434.4666666666667</v>
      </c>
      <c r="E95" s="260">
        <v>424.48333333333341</v>
      </c>
      <c r="F95" s="260">
        <v>418.41666666666669</v>
      </c>
      <c r="G95" s="260">
        <v>408.43333333333339</v>
      </c>
      <c r="H95" s="260">
        <v>440.53333333333342</v>
      </c>
      <c r="I95" s="260">
        <v>450.51666666666677</v>
      </c>
      <c r="J95" s="260">
        <v>456.58333333333343</v>
      </c>
      <c r="K95" s="259">
        <v>444.45</v>
      </c>
      <c r="L95" s="259">
        <v>428.4</v>
      </c>
      <c r="M95" s="259">
        <v>63.724699999999999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2654.4</v>
      </c>
      <c r="D96" s="260">
        <v>2636.0499999999997</v>
      </c>
      <c r="E96" s="260">
        <v>2603.4499999999994</v>
      </c>
      <c r="F96" s="260">
        <v>2552.4999999999995</v>
      </c>
      <c r="G96" s="260">
        <v>2519.8999999999992</v>
      </c>
      <c r="H96" s="260">
        <v>2686.9999999999995</v>
      </c>
      <c r="I96" s="260">
        <v>2719.6</v>
      </c>
      <c r="J96" s="260">
        <v>2770.5499999999997</v>
      </c>
      <c r="K96" s="259">
        <v>2668.65</v>
      </c>
      <c r="L96" s="259">
        <v>2585.1</v>
      </c>
      <c r="M96" s="259">
        <v>11.645160000000001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215.3</v>
      </c>
      <c r="D97" s="260">
        <v>213.71666666666667</v>
      </c>
      <c r="E97" s="260">
        <v>211.08333333333334</v>
      </c>
      <c r="F97" s="260">
        <v>206.86666666666667</v>
      </c>
      <c r="G97" s="260">
        <v>204.23333333333335</v>
      </c>
      <c r="H97" s="260">
        <v>217.93333333333334</v>
      </c>
      <c r="I97" s="260">
        <v>220.56666666666666</v>
      </c>
      <c r="J97" s="260">
        <v>224.78333333333333</v>
      </c>
      <c r="K97" s="259">
        <v>216.35</v>
      </c>
      <c r="L97" s="259">
        <v>209.5</v>
      </c>
      <c r="M97" s="259">
        <v>45.840829999999997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2501.4</v>
      </c>
      <c r="D98" s="260">
        <v>2494.4833333333331</v>
      </c>
      <c r="E98" s="260">
        <v>2476.9666666666662</v>
      </c>
      <c r="F98" s="260">
        <v>2452.5333333333333</v>
      </c>
      <c r="G98" s="260">
        <v>2435.0166666666664</v>
      </c>
      <c r="H98" s="260">
        <v>2518.9166666666661</v>
      </c>
      <c r="I98" s="260">
        <v>2536.4333333333334</v>
      </c>
      <c r="J98" s="260">
        <v>2560.8666666666659</v>
      </c>
      <c r="K98" s="259">
        <v>2512</v>
      </c>
      <c r="L98" s="259">
        <v>2470.0500000000002</v>
      </c>
      <c r="M98" s="259">
        <v>13.54881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324.5</v>
      </c>
      <c r="D99" s="260">
        <v>323.38333333333333</v>
      </c>
      <c r="E99" s="260">
        <v>321.76666666666665</v>
      </c>
      <c r="F99" s="260">
        <v>319.0333333333333</v>
      </c>
      <c r="G99" s="260">
        <v>317.41666666666663</v>
      </c>
      <c r="H99" s="260">
        <v>326.11666666666667</v>
      </c>
      <c r="I99" s="260">
        <v>327.73333333333335</v>
      </c>
      <c r="J99" s="260">
        <v>330.4666666666667</v>
      </c>
      <c r="K99" s="259">
        <v>325</v>
      </c>
      <c r="L99" s="259">
        <v>320.64999999999998</v>
      </c>
      <c r="M99" s="259">
        <v>11.52337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40598.5</v>
      </c>
      <c r="D100" s="260">
        <v>40863.066666666673</v>
      </c>
      <c r="E100" s="260">
        <v>40235.533333333347</v>
      </c>
      <c r="F100" s="260">
        <v>39872.566666666673</v>
      </c>
      <c r="G100" s="260">
        <v>39245.033333333347</v>
      </c>
      <c r="H100" s="260">
        <v>41226.033333333347</v>
      </c>
      <c r="I100" s="260">
        <v>41853.566666666673</v>
      </c>
      <c r="J100" s="260">
        <v>42216.533333333347</v>
      </c>
      <c r="K100" s="259">
        <v>41490.6</v>
      </c>
      <c r="L100" s="259">
        <v>40500.1</v>
      </c>
      <c r="M100" s="259">
        <v>4.5929999999999999E-2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2618.9</v>
      </c>
      <c r="D101" s="260">
        <v>2629.2000000000003</v>
      </c>
      <c r="E101" s="260">
        <v>2603.5000000000005</v>
      </c>
      <c r="F101" s="260">
        <v>2588.1000000000004</v>
      </c>
      <c r="G101" s="260">
        <v>2562.4000000000005</v>
      </c>
      <c r="H101" s="260">
        <v>2644.6000000000004</v>
      </c>
      <c r="I101" s="260">
        <v>2670.3</v>
      </c>
      <c r="J101" s="260">
        <v>2685.7000000000003</v>
      </c>
      <c r="K101" s="259">
        <v>2654.9</v>
      </c>
      <c r="L101" s="259">
        <v>2613.8000000000002</v>
      </c>
      <c r="M101" s="259">
        <v>27.634789999999999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921.4</v>
      </c>
      <c r="D102" s="260">
        <v>920.08333333333337</v>
      </c>
      <c r="E102" s="260">
        <v>915.36666666666679</v>
      </c>
      <c r="F102" s="260">
        <v>909.33333333333337</v>
      </c>
      <c r="G102" s="260">
        <v>904.61666666666679</v>
      </c>
      <c r="H102" s="260">
        <v>926.11666666666679</v>
      </c>
      <c r="I102" s="260">
        <v>930.83333333333326</v>
      </c>
      <c r="J102" s="260">
        <v>936.86666666666679</v>
      </c>
      <c r="K102" s="259">
        <v>924.8</v>
      </c>
      <c r="L102" s="259">
        <v>914.05</v>
      </c>
      <c r="M102" s="259">
        <v>92.457040000000006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1127.75</v>
      </c>
      <c r="D103" s="260">
        <v>1129.3333333333333</v>
      </c>
      <c r="E103" s="260">
        <v>1119.4166666666665</v>
      </c>
      <c r="F103" s="260">
        <v>1111.0833333333333</v>
      </c>
      <c r="G103" s="260">
        <v>1101.1666666666665</v>
      </c>
      <c r="H103" s="260">
        <v>1137.6666666666665</v>
      </c>
      <c r="I103" s="260">
        <v>1147.583333333333</v>
      </c>
      <c r="J103" s="260">
        <v>1155.9166666666665</v>
      </c>
      <c r="K103" s="259">
        <v>1139.25</v>
      </c>
      <c r="L103" s="259">
        <v>1121</v>
      </c>
      <c r="M103" s="259">
        <v>10.305479999999999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465.3</v>
      </c>
      <c r="D104" s="260">
        <v>466.61666666666662</v>
      </c>
      <c r="E104" s="260">
        <v>461.23333333333323</v>
      </c>
      <c r="F104" s="260">
        <v>457.16666666666663</v>
      </c>
      <c r="G104" s="260">
        <v>451.78333333333325</v>
      </c>
      <c r="H104" s="260">
        <v>470.68333333333322</v>
      </c>
      <c r="I104" s="260">
        <v>476.06666666666655</v>
      </c>
      <c r="J104" s="260">
        <v>480.13333333333321</v>
      </c>
      <c r="K104" s="259">
        <v>472</v>
      </c>
      <c r="L104" s="259">
        <v>462.55</v>
      </c>
      <c r="M104" s="259">
        <v>9.0439900000000009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530.79999999999995</v>
      </c>
      <c r="D105" s="260">
        <v>535.15</v>
      </c>
      <c r="E105" s="260">
        <v>525.65</v>
      </c>
      <c r="F105" s="260">
        <v>520.5</v>
      </c>
      <c r="G105" s="260">
        <v>511</v>
      </c>
      <c r="H105" s="260">
        <v>540.29999999999995</v>
      </c>
      <c r="I105" s="260">
        <v>549.79999999999995</v>
      </c>
      <c r="J105" s="260">
        <v>554.94999999999993</v>
      </c>
      <c r="K105" s="259">
        <v>544.65</v>
      </c>
      <c r="L105" s="259">
        <v>530</v>
      </c>
      <c r="M105" s="259">
        <v>1.34643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56.35</v>
      </c>
      <c r="D106" s="260">
        <v>56.133333333333326</v>
      </c>
      <c r="E106" s="260">
        <v>55.766666666666652</v>
      </c>
      <c r="F106" s="260">
        <v>55.183333333333323</v>
      </c>
      <c r="G106" s="260">
        <v>54.816666666666649</v>
      </c>
      <c r="H106" s="260">
        <v>56.716666666666654</v>
      </c>
      <c r="I106" s="260">
        <v>57.083333333333329</v>
      </c>
      <c r="J106" s="260">
        <v>57.666666666666657</v>
      </c>
      <c r="K106" s="259">
        <v>56.5</v>
      </c>
      <c r="L106" s="259">
        <v>55.55</v>
      </c>
      <c r="M106" s="259">
        <v>201.55600000000001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337.2</v>
      </c>
      <c r="D107" s="260">
        <v>337.2</v>
      </c>
      <c r="E107" s="260">
        <v>334.4</v>
      </c>
      <c r="F107" s="260">
        <v>331.59999999999997</v>
      </c>
      <c r="G107" s="260">
        <v>328.79999999999995</v>
      </c>
      <c r="H107" s="260">
        <v>340</v>
      </c>
      <c r="I107" s="260">
        <v>342.80000000000007</v>
      </c>
      <c r="J107" s="260">
        <v>345.6</v>
      </c>
      <c r="K107" s="259">
        <v>340</v>
      </c>
      <c r="L107" s="259">
        <v>334.4</v>
      </c>
      <c r="M107" s="259">
        <v>91.988159999999993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4404.7</v>
      </c>
      <c r="D108" s="260">
        <v>4432.4000000000005</v>
      </c>
      <c r="E108" s="260">
        <v>4352.3000000000011</v>
      </c>
      <c r="F108" s="260">
        <v>4299.9000000000005</v>
      </c>
      <c r="G108" s="260">
        <v>4219.8000000000011</v>
      </c>
      <c r="H108" s="260">
        <v>4484.8000000000011</v>
      </c>
      <c r="I108" s="260">
        <v>4564.9000000000015</v>
      </c>
      <c r="J108" s="260">
        <v>4617.3000000000011</v>
      </c>
      <c r="K108" s="259">
        <v>4512.5</v>
      </c>
      <c r="L108" s="259">
        <v>4380</v>
      </c>
      <c r="M108" s="259">
        <v>0.43020000000000003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268.60000000000002</v>
      </c>
      <c r="D109" s="260">
        <v>269.56666666666666</v>
      </c>
      <c r="E109" s="260">
        <v>264.13333333333333</v>
      </c>
      <c r="F109" s="260">
        <v>259.66666666666669</v>
      </c>
      <c r="G109" s="260">
        <v>254.23333333333335</v>
      </c>
      <c r="H109" s="260">
        <v>274.0333333333333</v>
      </c>
      <c r="I109" s="260">
        <v>279.46666666666658</v>
      </c>
      <c r="J109" s="260">
        <v>283.93333333333328</v>
      </c>
      <c r="K109" s="259">
        <v>275</v>
      </c>
      <c r="L109" s="259">
        <v>265.10000000000002</v>
      </c>
      <c r="M109" s="259">
        <v>19.434429999999999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145.25</v>
      </c>
      <c r="D110" s="260">
        <v>144.26666666666668</v>
      </c>
      <c r="E110" s="260">
        <v>142.18333333333337</v>
      </c>
      <c r="F110" s="260">
        <v>139.11666666666667</v>
      </c>
      <c r="G110" s="260">
        <v>137.03333333333336</v>
      </c>
      <c r="H110" s="260">
        <v>147.33333333333337</v>
      </c>
      <c r="I110" s="260">
        <v>149.41666666666669</v>
      </c>
      <c r="J110" s="260">
        <v>152.48333333333338</v>
      </c>
      <c r="K110" s="259">
        <v>146.35</v>
      </c>
      <c r="L110" s="259">
        <v>141.19999999999999</v>
      </c>
      <c r="M110" s="259">
        <v>179.82196999999999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316.5</v>
      </c>
      <c r="D111" s="260">
        <v>315.91666666666669</v>
      </c>
      <c r="E111" s="260">
        <v>313.58333333333337</v>
      </c>
      <c r="F111" s="260">
        <v>310.66666666666669</v>
      </c>
      <c r="G111" s="260">
        <v>308.33333333333337</v>
      </c>
      <c r="H111" s="260">
        <v>318.83333333333337</v>
      </c>
      <c r="I111" s="260">
        <v>321.16666666666674</v>
      </c>
      <c r="J111" s="260">
        <v>324.08333333333337</v>
      </c>
      <c r="K111" s="259">
        <v>318.25</v>
      </c>
      <c r="L111" s="259">
        <v>313</v>
      </c>
      <c r="M111" s="259">
        <v>57.103160000000003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70.05</v>
      </c>
      <c r="D112" s="260">
        <v>69.86666666666666</v>
      </c>
      <c r="E112" s="260">
        <v>69.333333333333314</v>
      </c>
      <c r="F112" s="260">
        <v>68.61666666666666</v>
      </c>
      <c r="G112" s="260">
        <v>68.083333333333314</v>
      </c>
      <c r="H112" s="260">
        <v>70.583333333333314</v>
      </c>
      <c r="I112" s="260">
        <v>71.116666666666646</v>
      </c>
      <c r="J112" s="260">
        <v>71.833333333333314</v>
      </c>
      <c r="K112" s="259">
        <v>70.400000000000006</v>
      </c>
      <c r="L112" s="259">
        <v>69.150000000000006</v>
      </c>
      <c r="M112" s="259">
        <v>148.20946000000001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715.55</v>
      </c>
      <c r="D113" s="260">
        <v>716.06666666666661</v>
      </c>
      <c r="E113" s="260">
        <v>710.08333333333326</v>
      </c>
      <c r="F113" s="260">
        <v>704.61666666666667</v>
      </c>
      <c r="G113" s="260">
        <v>698.63333333333333</v>
      </c>
      <c r="H113" s="260">
        <v>721.53333333333319</v>
      </c>
      <c r="I113" s="260">
        <v>727.51666666666654</v>
      </c>
      <c r="J113" s="260">
        <v>732.98333333333312</v>
      </c>
      <c r="K113" s="259">
        <v>722.05</v>
      </c>
      <c r="L113" s="259">
        <v>710.6</v>
      </c>
      <c r="M113" s="259">
        <v>11.543329999999999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420.9</v>
      </c>
      <c r="D114" s="260">
        <v>419.86666666666662</v>
      </c>
      <c r="E114" s="260">
        <v>416.03333333333325</v>
      </c>
      <c r="F114" s="260">
        <v>411.16666666666663</v>
      </c>
      <c r="G114" s="260">
        <v>407.33333333333326</v>
      </c>
      <c r="H114" s="260">
        <v>424.73333333333323</v>
      </c>
      <c r="I114" s="260">
        <v>428.56666666666661</v>
      </c>
      <c r="J114" s="260">
        <v>433.43333333333322</v>
      </c>
      <c r="K114" s="259">
        <v>423.7</v>
      </c>
      <c r="L114" s="259">
        <v>415</v>
      </c>
      <c r="M114" s="259">
        <v>18.119399999999999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201.65</v>
      </c>
      <c r="D115" s="260">
        <v>200.38333333333333</v>
      </c>
      <c r="E115" s="260">
        <v>198.16666666666666</v>
      </c>
      <c r="F115" s="260">
        <v>194.68333333333334</v>
      </c>
      <c r="G115" s="260">
        <v>192.46666666666667</v>
      </c>
      <c r="H115" s="260">
        <v>203.86666666666665</v>
      </c>
      <c r="I115" s="260">
        <v>206.08333333333334</v>
      </c>
      <c r="J115" s="260">
        <v>209.56666666666663</v>
      </c>
      <c r="K115" s="259">
        <v>202.6</v>
      </c>
      <c r="L115" s="259">
        <v>196.9</v>
      </c>
      <c r="M115" s="259">
        <v>40.355609999999999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1139</v>
      </c>
      <c r="D116" s="260">
        <v>1132.6833333333334</v>
      </c>
      <c r="E116" s="260">
        <v>1123.3166666666668</v>
      </c>
      <c r="F116" s="260">
        <v>1107.6333333333334</v>
      </c>
      <c r="G116" s="260">
        <v>1098.2666666666669</v>
      </c>
      <c r="H116" s="260">
        <v>1148.3666666666668</v>
      </c>
      <c r="I116" s="260">
        <v>1157.7333333333336</v>
      </c>
      <c r="J116" s="260">
        <v>1173.4166666666667</v>
      </c>
      <c r="K116" s="259">
        <v>1142.05</v>
      </c>
      <c r="L116" s="259">
        <v>1117</v>
      </c>
      <c r="M116" s="259">
        <v>26.022639999999999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3878.35</v>
      </c>
      <c r="D117" s="260">
        <v>3891.0499999999997</v>
      </c>
      <c r="E117" s="260">
        <v>3837.2999999999993</v>
      </c>
      <c r="F117" s="260">
        <v>3796.2499999999995</v>
      </c>
      <c r="G117" s="260">
        <v>3742.4999999999991</v>
      </c>
      <c r="H117" s="260">
        <v>3932.0999999999995</v>
      </c>
      <c r="I117" s="260">
        <v>3985.8500000000004</v>
      </c>
      <c r="J117" s="260">
        <v>4026.8999999999996</v>
      </c>
      <c r="K117" s="259">
        <v>3944.8</v>
      </c>
      <c r="L117" s="259">
        <v>3850</v>
      </c>
      <c r="M117" s="259">
        <v>4.04216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1568.2</v>
      </c>
      <c r="D118" s="260">
        <v>1573.3666666666668</v>
      </c>
      <c r="E118" s="260">
        <v>1558.8833333333337</v>
      </c>
      <c r="F118" s="260">
        <v>1549.5666666666668</v>
      </c>
      <c r="G118" s="260">
        <v>1535.0833333333337</v>
      </c>
      <c r="H118" s="260">
        <v>1582.6833333333336</v>
      </c>
      <c r="I118" s="260">
        <v>1597.1666666666667</v>
      </c>
      <c r="J118" s="260">
        <v>1606.4833333333336</v>
      </c>
      <c r="K118" s="259">
        <v>1587.85</v>
      </c>
      <c r="L118" s="259">
        <v>1564.05</v>
      </c>
      <c r="M118" s="259">
        <v>30.717639999999999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1792.45</v>
      </c>
      <c r="D119" s="260">
        <v>1789.1833333333332</v>
      </c>
      <c r="E119" s="260">
        <v>1769.3666666666663</v>
      </c>
      <c r="F119" s="260">
        <v>1746.2833333333331</v>
      </c>
      <c r="G119" s="260">
        <v>1726.4666666666662</v>
      </c>
      <c r="H119" s="260">
        <v>1812.2666666666664</v>
      </c>
      <c r="I119" s="260">
        <v>1832.0833333333335</v>
      </c>
      <c r="J119" s="260">
        <v>1855.1666666666665</v>
      </c>
      <c r="K119" s="259">
        <v>1809</v>
      </c>
      <c r="L119" s="259">
        <v>1766.1</v>
      </c>
      <c r="M119" s="259">
        <v>3.76851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868.5</v>
      </c>
      <c r="D120" s="260">
        <v>868.9</v>
      </c>
      <c r="E120" s="260">
        <v>855.84999999999991</v>
      </c>
      <c r="F120" s="260">
        <v>843.19999999999993</v>
      </c>
      <c r="G120" s="260">
        <v>830.14999999999986</v>
      </c>
      <c r="H120" s="260">
        <v>881.55</v>
      </c>
      <c r="I120" s="260">
        <v>894.59999999999991</v>
      </c>
      <c r="J120" s="260">
        <v>907.25</v>
      </c>
      <c r="K120" s="259">
        <v>881.95</v>
      </c>
      <c r="L120" s="259">
        <v>856.25</v>
      </c>
      <c r="M120" s="259">
        <v>3.6763300000000001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304</v>
      </c>
      <c r="D121" s="260">
        <v>304.40000000000003</v>
      </c>
      <c r="E121" s="260">
        <v>301.30000000000007</v>
      </c>
      <c r="F121" s="260">
        <v>298.60000000000002</v>
      </c>
      <c r="G121" s="260">
        <v>295.50000000000006</v>
      </c>
      <c r="H121" s="260">
        <v>307.10000000000008</v>
      </c>
      <c r="I121" s="260">
        <v>310.2000000000001</v>
      </c>
      <c r="J121" s="260">
        <v>312.90000000000009</v>
      </c>
      <c r="K121" s="259">
        <v>307.5</v>
      </c>
      <c r="L121" s="259">
        <v>301.7</v>
      </c>
      <c r="M121" s="259">
        <v>3.35832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696.55</v>
      </c>
      <c r="D122" s="260">
        <v>704.01666666666677</v>
      </c>
      <c r="E122" s="260">
        <v>685.18333333333351</v>
      </c>
      <c r="F122" s="260">
        <v>673.81666666666672</v>
      </c>
      <c r="G122" s="260">
        <v>654.98333333333346</v>
      </c>
      <c r="H122" s="260">
        <v>715.38333333333355</v>
      </c>
      <c r="I122" s="260">
        <v>734.21666666666681</v>
      </c>
      <c r="J122" s="260">
        <v>745.5833333333336</v>
      </c>
      <c r="K122" s="259">
        <v>722.85</v>
      </c>
      <c r="L122" s="259">
        <v>692.65</v>
      </c>
      <c r="M122" s="259">
        <v>33.603160000000003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516.5</v>
      </c>
      <c r="D123" s="260">
        <v>518.4</v>
      </c>
      <c r="E123" s="260">
        <v>510.29999999999995</v>
      </c>
      <c r="F123" s="260">
        <v>504.1</v>
      </c>
      <c r="G123" s="260">
        <v>496</v>
      </c>
      <c r="H123" s="260">
        <v>524.59999999999991</v>
      </c>
      <c r="I123" s="260">
        <v>532.70000000000005</v>
      </c>
      <c r="J123" s="260">
        <v>538.89999999999986</v>
      </c>
      <c r="K123" s="259">
        <v>526.5</v>
      </c>
      <c r="L123" s="259">
        <v>512.20000000000005</v>
      </c>
      <c r="M123" s="259">
        <v>37.18235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536.65</v>
      </c>
      <c r="D124" s="260">
        <v>541.88333333333333</v>
      </c>
      <c r="E124" s="260">
        <v>530.01666666666665</v>
      </c>
      <c r="F124" s="260">
        <v>523.38333333333333</v>
      </c>
      <c r="G124" s="260">
        <v>511.51666666666665</v>
      </c>
      <c r="H124" s="260">
        <v>548.51666666666665</v>
      </c>
      <c r="I124" s="260">
        <v>560.38333333333321</v>
      </c>
      <c r="J124" s="260">
        <v>567.01666666666665</v>
      </c>
      <c r="K124" s="259">
        <v>553.75</v>
      </c>
      <c r="L124" s="259">
        <v>535.25</v>
      </c>
      <c r="M124" s="259">
        <v>28.165489999999998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1944.1</v>
      </c>
      <c r="D125" s="260">
        <v>1943.8166666666666</v>
      </c>
      <c r="E125" s="260">
        <v>1933.0833333333333</v>
      </c>
      <c r="F125" s="260">
        <v>1922.0666666666666</v>
      </c>
      <c r="G125" s="260">
        <v>1911.3333333333333</v>
      </c>
      <c r="H125" s="260">
        <v>1954.8333333333333</v>
      </c>
      <c r="I125" s="260">
        <v>1965.5666666666668</v>
      </c>
      <c r="J125" s="260">
        <v>1976.5833333333333</v>
      </c>
      <c r="K125" s="259">
        <v>1954.55</v>
      </c>
      <c r="L125" s="259">
        <v>1932.8</v>
      </c>
      <c r="M125" s="259">
        <v>11.9261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80.5</v>
      </c>
      <c r="D126" s="260">
        <v>80.55</v>
      </c>
      <c r="E126" s="260">
        <v>79.949999999999989</v>
      </c>
      <c r="F126" s="260">
        <v>79.399999999999991</v>
      </c>
      <c r="G126" s="260">
        <v>78.799999999999983</v>
      </c>
      <c r="H126" s="260">
        <v>81.099999999999994</v>
      </c>
      <c r="I126" s="260">
        <v>81.699999999999989</v>
      </c>
      <c r="J126" s="260">
        <v>82.25</v>
      </c>
      <c r="K126" s="259">
        <v>81.150000000000006</v>
      </c>
      <c r="L126" s="259">
        <v>80</v>
      </c>
      <c r="M126" s="259">
        <v>36.95431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3809.2</v>
      </c>
      <c r="D127" s="260">
        <v>3786.8833333333332</v>
      </c>
      <c r="E127" s="260">
        <v>3753.9166666666665</v>
      </c>
      <c r="F127" s="260">
        <v>3698.6333333333332</v>
      </c>
      <c r="G127" s="260">
        <v>3665.6666666666665</v>
      </c>
      <c r="H127" s="260">
        <v>3842.1666666666665</v>
      </c>
      <c r="I127" s="260">
        <v>3875.1333333333337</v>
      </c>
      <c r="J127" s="260">
        <v>3930.4166666666665</v>
      </c>
      <c r="K127" s="259">
        <v>3819.85</v>
      </c>
      <c r="L127" s="259">
        <v>3731.6</v>
      </c>
      <c r="M127" s="259">
        <v>2.6900499999999998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372.1</v>
      </c>
      <c r="D128" s="260">
        <v>372.45</v>
      </c>
      <c r="E128" s="260">
        <v>367.7</v>
      </c>
      <c r="F128" s="260">
        <v>363.3</v>
      </c>
      <c r="G128" s="260">
        <v>358.55</v>
      </c>
      <c r="H128" s="260">
        <v>376.84999999999997</v>
      </c>
      <c r="I128" s="260">
        <v>381.59999999999997</v>
      </c>
      <c r="J128" s="260">
        <v>385.99999999999994</v>
      </c>
      <c r="K128" s="259">
        <v>377.2</v>
      </c>
      <c r="L128" s="259">
        <v>368.05</v>
      </c>
      <c r="M128" s="259">
        <v>14.137729999999999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4766.8500000000004</v>
      </c>
      <c r="D129" s="260">
        <v>4807.5666666666666</v>
      </c>
      <c r="E129" s="260">
        <v>4716.1333333333332</v>
      </c>
      <c r="F129" s="260">
        <v>4665.416666666667</v>
      </c>
      <c r="G129" s="260">
        <v>4573.9833333333336</v>
      </c>
      <c r="H129" s="260">
        <v>4858.2833333333328</v>
      </c>
      <c r="I129" s="260">
        <v>4949.7166666666653</v>
      </c>
      <c r="J129" s="260">
        <v>5000.4333333333325</v>
      </c>
      <c r="K129" s="259">
        <v>4899</v>
      </c>
      <c r="L129" s="259">
        <v>4756.8500000000004</v>
      </c>
      <c r="M129" s="259">
        <v>3.0487099999999998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2011.45</v>
      </c>
      <c r="D130" s="260">
        <v>2017.1499999999999</v>
      </c>
      <c r="E130" s="260">
        <v>2001.2999999999997</v>
      </c>
      <c r="F130" s="260">
        <v>1991.1499999999999</v>
      </c>
      <c r="G130" s="260">
        <v>1975.2999999999997</v>
      </c>
      <c r="H130" s="260">
        <v>2027.2999999999997</v>
      </c>
      <c r="I130" s="260">
        <v>2043.1499999999996</v>
      </c>
      <c r="J130" s="260">
        <v>2053.2999999999997</v>
      </c>
      <c r="K130" s="259">
        <v>2033</v>
      </c>
      <c r="L130" s="259">
        <v>2007</v>
      </c>
      <c r="M130" s="259">
        <v>7.1468699999999998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454.65</v>
      </c>
      <c r="D131" s="260">
        <v>451.76666666666665</v>
      </c>
      <c r="E131" s="260">
        <v>448.13333333333333</v>
      </c>
      <c r="F131" s="260">
        <v>441.61666666666667</v>
      </c>
      <c r="G131" s="260">
        <v>437.98333333333335</v>
      </c>
      <c r="H131" s="260">
        <v>458.2833333333333</v>
      </c>
      <c r="I131" s="260">
        <v>461.91666666666663</v>
      </c>
      <c r="J131" s="260">
        <v>468.43333333333328</v>
      </c>
      <c r="K131" s="259">
        <v>455.4</v>
      </c>
      <c r="L131" s="259">
        <v>445.25</v>
      </c>
      <c r="M131" s="259">
        <v>8.3159799999999997</v>
      </c>
      <c r="N131" s="1"/>
      <c r="O131" s="1"/>
    </row>
    <row r="132" spans="1:15" ht="12.75" customHeight="1">
      <c r="A132" s="227">
        <v>123</v>
      </c>
      <c r="B132" s="269" t="s">
        <v>863</v>
      </c>
      <c r="C132" s="259">
        <v>627.04999999999995</v>
      </c>
      <c r="D132" s="260">
        <v>630.88333333333333</v>
      </c>
      <c r="E132" s="260">
        <v>621.4666666666667</v>
      </c>
      <c r="F132" s="260">
        <v>615.88333333333333</v>
      </c>
      <c r="G132" s="260">
        <v>606.4666666666667</v>
      </c>
      <c r="H132" s="260">
        <v>636.4666666666667</v>
      </c>
      <c r="I132" s="260">
        <v>645.88333333333344</v>
      </c>
      <c r="J132" s="260">
        <v>651.4666666666667</v>
      </c>
      <c r="K132" s="259">
        <v>640.29999999999995</v>
      </c>
      <c r="L132" s="259">
        <v>625.29999999999995</v>
      </c>
      <c r="M132" s="259">
        <v>8.8008900000000008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3076.9</v>
      </c>
      <c r="D133" s="260">
        <v>3072.2999999999997</v>
      </c>
      <c r="E133" s="260">
        <v>3049.5999999999995</v>
      </c>
      <c r="F133" s="260">
        <v>3022.2999999999997</v>
      </c>
      <c r="G133" s="260">
        <v>2999.5999999999995</v>
      </c>
      <c r="H133" s="260">
        <v>3099.5999999999995</v>
      </c>
      <c r="I133" s="260">
        <v>3122.2999999999993</v>
      </c>
      <c r="J133" s="260">
        <v>3149.5999999999995</v>
      </c>
      <c r="K133" s="259">
        <v>3095</v>
      </c>
      <c r="L133" s="259">
        <v>3045</v>
      </c>
      <c r="M133" s="259">
        <v>0.12806000000000001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720.9</v>
      </c>
      <c r="D134" s="260">
        <v>719.5</v>
      </c>
      <c r="E134" s="260">
        <v>714.4</v>
      </c>
      <c r="F134" s="260">
        <v>707.9</v>
      </c>
      <c r="G134" s="260">
        <v>702.8</v>
      </c>
      <c r="H134" s="260">
        <v>726</v>
      </c>
      <c r="I134" s="260">
        <v>731.09999999999991</v>
      </c>
      <c r="J134" s="260">
        <v>737.6</v>
      </c>
      <c r="K134" s="259">
        <v>724.6</v>
      </c>
      <c r="L134" s="259">
        <v>713</v>
      </c>
      <c r="M134" s="259">
        <v>7.06128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89097.2</v>
      </c>
      <c r="D135" s="260">
        <v>88571.400000000009</v>
      </c>
      <c r="E135" s="260">
        <v>87745.800000000017</v>
      </c>
      <c r="F135" s="260">
        <v>86394.400000000009</v>
      </c>
      <c r="G135" s="260">
        <v>85568.800000000017</v>
      </c>
      <c r="H135" s="260">
        <v>89922.800000000017</v>
      </c>
      <c r="I135" s="260">
        <v>90748.400000000023</v>
      </c>
      <c r="J135" s="260">
        <v>92099.800000000017</v>
      </c>
      <c r="K135" s="259">
        <v>89397</v>
      </c>
      <c r="L135" s="259">
        <v>87220</v>
      </c>
      <c r="M135" s="259">
        <v>0.11462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203.15</v>
      </c>
      <c r="D136" s="260">
        <v>202.29999999999998</v>
      </c>
      <c r="E136" s="260">
        <v>200.09999999999997</v>
      </c>
      <c r="F136" s="260">
        <v>197.04999999999998</v>
      </c>
      <c r="G136" s="260">
        <v>194.84999999999997</v>
      </c>
      <c r="H136" s="260">
        <v>205.34999999999997</v>
      </c>
      <c r="I136" s="260">
        <v>207.54999999999995</v>
      </c>
      <c r="J136" s="260">
        <v>210.59999999999997</v>
      </c>
      <c r="K136" s="259">
        <v>204.5</v>
      </c>
      <c r="L136" s="259">
        <v>199.25</v>
      </c>
      <c r="M136" s="259">
        <v>24.993919999999999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1218.25</v>
      </c>
      <c r="D137" s="260">
        <v>1218.3833333333334</v>
      </c>
      <c r="E137" s="260">
        <v>1201.8666666666668</v>
      </c>
      <c r="F137" s="260">
        <v>1185.4833333333333</v>
      </c>
      <c r="G137" s="260">
        <v>1168.9666666666667</v>
      </c>
      <c r="H137" s="260">
        <v>1234.7666666666669</v>
      </c>
      <c r="I137" s="260">
        <v>1251.2833333333338</v>
      </c>
      <c r="J137" s="260">
        <v>1267.666666666667</v>
      </c>
      <c r="K137" s="259">
        <v>1234.9000000000001</v>
      </c>
      <c r="L137" s="259">
        <v>1202</v>
      </c>
      <c r="M137" s="259">
        <v>41.207360000000001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489.5</v>
      </c>
      <c r="D138" s="260">
        <v>488.73333333333335</v>
      </c>
      <c r="E138" s="260">
        <v>483.11666666666667</v>
      </c>
      <c r="F138" s="260">
        <v>476.73333333333335</v>
      </c>
      <c r="G138" s="260">
        <v>471.11666666666667</v>
      </c>
      <c r="H138" s="260">
        <v>495.11666666666667</v>
      </c>
      <c r="I138" s="260">
        <v>500.73333333333335</v>
      </c>
      <c r="J138" s="260">
        <v>507.11666666666667</v>
      </c>
      <c r="K138" s="259">
        <v>494.35</v>
      </c>
      <c r="L138" s="259">
        <v>482.35</v>
      </c>
      <c r="M138" s="259">
        <v>11.91076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8865.2000000000007</v>
      </c>
      <c r="D139" s="260">
        <v>8860.1333333333332</v>
      </c>
      <c r="E139" s="260">
        <v>8791.0666666666657</v>
      </c>
      <c r="F139" s="260">
        <v>8716.9333333333325</v>
      </c>
      <c r="G139" s="260">
        <v>8647.866666666665</v>
      </c>
      <c r="H139" s="260">
        <v>8934.2666666666664</v>
      </c>
      <c r="I139" s="260">
        <v>9003.3333333333358</v>
      </c>
      <c r="J139" s="260">
        <v>9077.4666666666672</v>
      </c>
      <c r="K139" s="259">
        <v>8929.2000000000007</v>
      </c>
      <c r="L139" s="259">
        <v>8786</v>
      </c>
      <c r="M139" s="259">
        <v>5.2064399999999997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655.75</v>
      </c>
      <c r="D140" s="260">
        <v>657.56666666666672</v>
      </c>
      <c r="E140" s="260">
        <v>647.43333333333339</v>
      </c>
      <c r="F140" s="260">
        <v>639.11666666666667</v>
      </c>
      <c r="G140" s="260">
        <v>628.98333333333335</v>
      </c>
      <c r="H140" s="260">
        <v>665.88333333333344</v>
      </c>
      <c r="I140" s="260">
        <v>676.01666666666688</v>
      </c>
      <c r="J140" s="260">
        <v>684.33333333333348</v>
      </c>
      <c r="K140" s="259">
        <v>667.7</v>
      </c>
      <c r="L140" s="259">
        <v>649.25</v>
      </c>
      <c r="M140" s="259">
        <v>4.0533099999999997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432.85</v>
      </c>
      <c r="D141" s="260">
        <v>433.88333333333338</v>
      </c>
      <c r="E141" s="260">
        <v>426.06666666666678</v>
      </c>
      <c r="F141" s="260">
        <v>419.28333333333342</v>
      </c>
      <c r="G141" s="260">
        <v>411.46666666666681</v>
      </c>
      <c r="H141" s="260">
        <v>440.66666666666674</v>
      </c>
      <c r="I141" s="260">
        <v>448.48333333333335</v>
      </c>
      <c r="J141" s="260">
        <v>455.26666666666671</v>
      </c>
      <c r="K141" s="259">
        <v>441.7</v>
      </c>
      <c r="L141" s="259">
        <v>427.1</v>
      </c>
      <c r="M141" s="259">
        <v>57.638309999999997</v>
      </c>
      <c r="N141" s="1"/>
      <c r="O141" s="1"/>
    </row>
    <row r="142" spans="1:15" ht="12.75" customHeight="1">
      <c r="A142" s="227">
        <v>133</v>
      </c>
      <c r="B142" s="269" t="s">
        <v>864</v>
      </c>
      <c r="C142" s="259">
        <v>57.95</v>
      </c>
      <c r="D142" s="260">
        <v>58.25</v>
      </c>
      <c r="E142" s="260">
        <v>57.2</v>
      </c>
      <c r="F142" s="260">
        <v>56.45</v>
      </c>
      <c r="G142" s="260">
        <v>55.400000000000006</v>
      </c>
      <c r="H142" s="260">
        <v>59</v>
      </c>
      <c r="I142" s="260">
        <v>60.05</v>
      </c>
      <c r="J142" s="260">
        <v>60.8</v>
      </c>
      <c r="K142" s="259">
        <v>59.3</v>
      </c>
      <c r="L142" s="259">
        <v>57.5</v>
      </c>
      <c r="M142" s="259">
        <v>42.107750000000003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1925.4</v>
      </c>
      <c r="D143" s="260">
        <v>1933.1499999999999</v>
      </c>
      <c r="E143" s="260">
        <v>1914.2999999999997</v>
      </c>
      <c r="F143" s="260">
        <v>1903.1999999999998</v>
      </c>
      <c r="G143" s="260">
        <v>1884.3499999999997</v>
      </c>
      <c r="H143" s="260">
        <v>1944.2499999999998</v>
      </c>
      <c r="I143" s="260">
        <v>1963.0999999999997</v>
      </c>
      <c r="J143" s="260">
        <v>1974.1999999999998</v>
      </c>
      <c r="K143" s="259">
        <v>1952</v>
      </c>
      <c r="L143" s="259">
        <v>1922.05</v>
      </c>
      <c r="M143" s="259">
        <v>4.2867100000000002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1059.3</v>
      </c>
      <c r="D144" s="260">
        <v>1058.6666666666667</v>
      </c>
      <c r="E144" s="260">
        <v>1049.6333333333334</v>
      </c>
      <c r="F144" s="260">
        <v>1039.9666666666667</v>
      </c>
      <c r="G144" s="260">
        <v>1030.9333333333334</v>
      </c>
      <c r="H144" s="260">
        <v>1068.3333333333335</v>
      </c>
      <c r="I144" s="260">
        <v>1077.3666666666668</v>
      </c>
      <c r="J144" s="260">
        <v>1087.0333333333335</v>
      </c>
      <c r="K144" s="259">
        <v>1067.7</v>
      </c>
      <c r="L144" s="259">
        <v>1049</v>
      </c>
      <c r="M144" s="259">
        <v>4.4703999999999997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164.4</v>
      </c>
      <c r="D145" s="260">
        <v>164.91666666666666</v>
      </c>
      <c r="E145" s="260">
        <v>163.63333333333333</v>
      </c>
      <c r="F145" s="260">
        <v>162.86666666666667</v>
      </c>
      <c r="G145" s="260">
        <v>161.58333333333334</v>
      </c>
      <c r="H145" s="260">
        <v>165.68333333333331</v>
      </c>
      <c r="I145" s="260">
        <v>166.96666666666667</v>
      </c>
      <c r="J145" s="260">
        <v>167.73333333333329</v>
      </c>
      <c r="K145" s="259">
        <v>166.2</v>
      </c>
      <c r="L145" s="259">
        <v>164.15</v>
      </c>
      <c r="M145" s="259">
        <v>127.88632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73.8</v>
      </c>
      <c r="D146" s="260">
        <v>73.766666666666666</v>
      </c>
      <c r="E146" s="260">
        <v>73.233333333333334</v>
      </c>
      <c r="F146" s="260">
        <v>72.666666666666671</v>
      </c>
      <c r="G146" s="260">
        <v>72.13333333333334</v>
      </c>
      <c r="H146" s="260">
        <v>74.333333333333329</v>
      </c>
      <c r="I146" s="260">
        <v>74.86666666666666</v>
      </c>
      <c r="J146" s="260">
        <v>75.433333333333323</v>
      </c>
      <c r="K146" s="259">
        <v>74.3</v>
      </c>
      <c r="L146" s="259">
        <v>73.2</v>
      </c>
      <c r="M146" s="259">
        <v>78.068489999999997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4302.6000000000004</v>
      </c>
      <c r="D147" s="260">
        <v>4300.8166666666666</v>
      </c>
      <c r="E147" s="260">
        <v>4261.833333333333</v>
      </c>
      <c r="F147" s="260">
        <v>4221.0666666666666</v>
      </c>
      <c r="G147" s="260">
        <v>4182.083333333333</v>
      </c>
      <c r="H147" s="260">
        <v>4341.583333333333</v>
      </c>
      <c r="I147" s="260">
        <v>4380.5666666666666</v>
      </c>
      <c r="J147" s="260">
        <v>4421.333333333333</v>
      </c>
      <c r="K147" s="259">
        <v>4339.8</v>
      </c>
      <c r="L147" s="259">
        <v>4260.05</v>
      </c>
      <c r="M147" s="259">
        <v>0.75468999999999997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19761.7</v>
      </c>
      <c r="D148" s="260">
        <v>19762.3</v>
      </c>
      <c r="E148" s="260">
        <v>19665</v>
      </c>
      <c r="F148" s="260">
        <v>19568.3</v>
      </c>
      <c r="G148" s="260">
        <v>19471</v>
      </c>
      <c r="H148" s="260">
        <v>19859</v>
      </c>
      <c r="I148" s="260">
        <v>19956.299999999996</v>
      </c>
      <c r="J148" s="260">
        <v>20053</v>
      </c>
      <c r="K148" s="259">
        <v>19859.599999999999</v>
      </c>
      <c r="L148" s="259">
        <v>19665.599999999999</v>
      </c>
      <c r="M148" s="259">
        <v>0.49843999999999999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258.05</v>
      </c>
      <c r="D149" s="260">
        <v>257.58333333333337</v>
      </c>
      <c r="E149" s="260">
        <v>256.06666666666672</v>
      </c>
      <c r="F149" s="260">
        <v>254.08333333333334</v>
      </c>
      <c r="G149" s="260">
        <v>252.56666666666669</v>
      </c>
      <c r="H149" s="260">
        <v>259.56666666666672</v>
      </c>
      <c r="I149" s="260">
        <v>261.08333333333337</v>
      </c>
      <c r="J149" s="260">
        <v>263.06666666666678</v>
      </c>
      <c r="K149" s="259">
        <v>259.10000000000002</v>
      </c>
      <c r="L149" s="259">
        <v>255.6</v>
      </c>
      <c r="M149" s="259">
        <v>2.1853799999999999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889.55</v>
      </c>
      <c r="D150" s="260">
        <v>889.80000000000007</v>
      </c>
      <c r="E150" s="260">
        <v>881.90000000000009</v>
      </c>
      <c r="F150" s="260">
        <v>874.25</v>
      </c>
      <c r="G150" s="260">
        <v>866.35</v>
      </c>
      <c r="H150" s="260">
        <v>897.45000000000016</v>
      </c>
      <c r="I150" s="260">
        <v>905.35</v>
      </c>
      <c r="J150" s="260">
        <v>913.00000000000023</v>
      </c>
      <c r="K150" s="259">
        <v>897.7</v>
      </c>
      <c r="L150" s="259">
        <v>882.15</v>
      </c>
      <c r="M150" s="259">
        <v>3.3078599999999998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135.44999999999999</v>
      </c>
      <c r="D151" s="260">
        <v>135.39999999999998</v>
      </c>
      <c r="E151" s="260">
        <v>134.44999999999996</v>
      </c>
      <c r="F151" s="260">
        <v>133.44999999999999</v>
      </c>
      <c r="G151" s="260">
        <v>132.49999999999997</v>
      </c>
      <c r="H151" s="260">
        <v>136.39999999999995</v>
      </c>
      <c r="I151" s="260">
        <v>137.35</v>
      </c>
      <c r="J151" s="260">
        <v>138.34999999999994</v>
      </c>
      <c r="K151" s="259">
        <v>136.35</v>
      </c>
      <c r="L151" s="259">
        <v>134.4</v>
      </c>
      <c r="M151" s="259">
        <v>163.48881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199.55</v>
      </c>
      <c r="D152" s="260">
        <v>199.41666666666666</v>
      </c>
      <c r="E152" s="260">
        <v>196.88333333333333</v>
      </c>
      <c r="F152" s="260">
        <v>194.21666666666667</v>
      </c>
      <c r="G152" s="260">
        <v>191.68333333333334</v>
      </c>
      <c r="H152" s="260">
        <v>202.08333333333331</v>
      </c>
      <c r="I152" s="260">
        <v>204.61666666666667</v>
      </c>
      <c r="J152" s="260">
        <v>207.2833333333333</v>
      </c>
      <c r="K152" s="259">
        <v>201.95</v>
      </c>
      <c r="L152" s="259">
        <v>196.75</v>
      </c>
      <c r="M152" s="259">
        <v>9.6827299999999994</v>
      </c>
      <c r="N152" s="1"/>
      <c r="O152" s="1"/>
    </row>
    <row r="153" spans="1:15" ht="12.75" customHeight="1">
      <c r="A153" s="227">
        <v>144</v>
      </c>
      <c r="B153" s="269" t="s">
        <v>812</v>
      </c>
      <c r="C153" s="259">
        <v>537</v>
      </c>
      <c r="D153" s="260">
        <v>540.58333333333337</v>
      </c>
      <c r="E153" s="260">
        <v>528.16666666666674</v>
      </c>
      <c r="F153" s="260">
        <v>519.33333333333337</v>
      </c>
      <c r="G153" s="260">
        <v>506.91666666666674</v>
      </c>
      <c r="H153" s="260">
        <v>549.41666666666674</v>
      </c>
      <c r="I153" s="260">
        <v>561.83333333333348</v>
      </c>
      <c r="J153" s="260">
        <v>570.66666666666674</v>
      </c>
      <c r="K153" s="259">
        <v>553</v>
      </c>
      <c r="L153" s="259">
        <v>531.75</v>
      </c>
      <c r="M153" s="259">
        <v>29.86439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3064.35</v>
      </c>
      <c r="D154" s="260">
        <v>3063.7666666666664</v>
      </c>
      <c r="E154" s="260">
        <v>3045.833333333333</v>
      </c>
      <c r="F154" s="260">
        <v>3027.3166666666666</v>
      </c>
      <c r="G154" s="260">
        <v>3009.3833333333332</v>
      </c>
      <c r="H154" s="260">
        <v>3082.2833333333328</v>
      </c>
      <c r="I154" s="260">
        <v>3100.2166666666662</v>
      </c>
      <c r="J154" s="260">
        <v>3118.7333333333327</v>
      </c>
      <c r="K154" s="259">
        <v>3081.7</v>
      </c>
      <c r="L154" s="259">
        <v>3045.25</v>
      </c>
      <c r="M154" s="259">
        <v>0.50953000000000004</v>
      </c>
      <c r="N154" s="1"/>
      <c r="O154" s="1"/>
    </row>
    <row r="155" spans="1:15" ht="12.75" customHeight="1">
      <c r="A155" s="227">
        <v>146</v>
      </c>
      <c r="B155" s="269" t="s">
        <v>813</v>
      </c>
      <c r="C155" s="259">
        <v>411.55</v>
      </c>
      <c r="D155" s="260">
        <v>409.2833333333333</v>
      </c>
      <c r="E155" s="260">
        <v>399.16666666666663</v>
      </c>
      <c r="F155" s="260">
        <v>386.7833333333333</v>
      </c>
      <c r="G155" s="260">
        <v>376.66666666666663</v>
      </c>
      <c r="H155" s="260">
        <v>421.66666666666663</v>
      </c>
      <c r="I155" s="260">
        <v>431.7833333333333</v>
      </c>
      <c r="J155" s="260">
        <v>444.16666666666663</v>
      </c>
      <c r="K155" s="259">
        <v>419.4</v>
      </c>
      <c r="L155" s="259">
        <v>396.9</v>
      </c>
      <c r="M155" s="259">
        <v>55.616410000000002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3326.45</v>
      </c>
      <c r="D156" s="260">
        <v>3321.5</v>
      </c>
      <c r="E156" s="260">
        <v>3293</v>
      </c>
      <c r="F156" s="260">
        <v>3259.55</v>
      </c>
      <c r="G156" s="260">
        <v>3231.05</v>
      </c>
      <c r="H156" s="260">
        <v>3354.95</v>
      </c>
      <c r="I156" s="260">
        <v>3383.45</v>
      </c>
      <c r="J156" s="260">
        <v>3416.8999999999996</v>
      </c>
      <c r="K156" s="259">
        <v>3350</v>
      </c>
      <c r="L156" s="259">
        <v>3288.05</v>
      </c>
      <c r="M156" s="259">
        <v>2.08297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46687.3</v>
      </c>
      <c r="D157" s="260">
        <v>46440.383333333331</v>
      </c>
      <c r="E157" s="260">
        <v>46068.416666666664</v>
      </c>
      <c r="F157" s="260">
        <v>45449.533333333333</v>
      </c>
      <c r="G157" s="260">
        <v>45077.566666666666</v>
      </c>
      <c r="H157" s="260">
        <v>47059.266666666663</v>
      </c>
      <c r="I157" s="260">
        <v>47431.233333333337</v>
      </c>
      <c r="J157" s="260">
        <v>48050.116666666661</v>
      </c>
      <c r="K157" s="259">
        <v>46812.35</v>
      </c>
      <c r="L157" s="259">
        <v>45821.5</v>
      </c>
      <c r="M157" s="259">
        <v>0.15859999999999999</v>
      </c>
      <c r="N157" s="1"/>
      <c r="O157" s="1"/>
    </row>
    <row r="158" spans="1:15" ht="12.75" customHeight="1">
      <c r="A158" s="227">
        <v>149</v>
      </c>
      <c r="B158" s="269" t="s">
        <v>865</v>
      </c>
      <c r="C158" s="259">
        <v>1207.55</v>
      </c>
      <c r="D158" s="260">
        <v>1215.4833333333333</v>
      </c>
      <c r="E158" s="260">
        <v>1195.9666666666667</v>
      </c>
      <c r="F158" s="260">
        <v>1184.3833333333334</v>
      </c>
      <c r="G158" s="260">
        <v>1164.8666666666668</v>
      </c>
      <c r="H158" s="260">
        <v>1227.0666666666666</v>
      </c>
      <c r="I158" s="260">
        <v>1246.5833333333335</v>
      </c>
      <c r="J158" s="260">
        <v>1258.1666666666665</v>
      </c>
      <c r="K158" s="259">
        <v>1235</v>
      </c>
      <c r="L158" s="259">
        <v>1203.9000000000001</v>
      </c>
      <c r="M158" s="259">
        <v>1.4888300000000001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3659.4</v>
      </c>
      <c r="D159" s="260">
        <v>3669.0666666666671</v>
      </c>
      <c r="E159" s="260">
        <v>3608.1333333333341</v>
      </c>
      <c r="F159" s="260">
        <v>3556.8666666666672</v>
      </c>
      <c r="G159" s="260">
        <v>3495.9333333333343</v>
      </c>
      <c r="H159" s="260">
        <v>3720.3333333333339</v>
      </c>
      <c r="I159" s="260">
        <v>3781.2666666666673</v>
      </c>
      <c r="J159" s="260">
        <v>3832.5333333333338</v>
      </c>
      <c r="K159" s="259">
        <v>3730</v>
      </c>
      <c r="L159" s="259">
        <v>3617.8</v>
      </c>
      <c r="M159" s="259">
        <v>2.6276999999999999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208.3</v>
      </c>
      <c r="D160" s="260">
        <v>207.36666666666667</v>
      </c>
      <c r="E160" s="260">
        <v>205.98333333333335</v>
      </c>
      <c r="F160" s="260">
        <v>203.66666666666669</v>
      </c>
      <c r="G160" s="260">
        <v>202.28333333333336</v>
      </c>
      <c r="H160" s="260">
        <v>209.68333333333334</v>
      </c>
      <c r="I160" s="260">
        <v>211.06666666666666</v>
      </c>
      <c r="J160" s="260">
        <v>213.38333333333333</v>
      </c>
      <c r="K160" s="259">
        <v>208.75</v>
      </c>
      <c r="L160" s="259">
        <v>205.05</v>
      </c>
      <c r="M160" s="259">
        <v>12.93895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2662</v>
      </c>
      <c r="D161" s="260">
        <v>2679.1166666666663</v>
      </c>
      <c r="E161" s="260">
        <v>2639.8333333333326</v>
      </c>
      <c r="F161" s="260">
        <v>2617.6666666666661</v>
      </c>
      <c r="G161" s="260">
        <v>2578.3833333333323</v>
      </c>
      <c r="H161" s="260">
        <v>2701.2833333333328</v>
      </c>
      <c r="I161" s="260">
        <v>2740.5666666666666</v>
      </c>
      <c r="J161" s="260">
        <v>2762.7333333333331</v>
      </c>
      <c r="K161" s="259">
        <v>2718.4</v>
      </c>
      <c r="L161" s="259">
        <v>2656.95</v>
      </c>
      <c r="M161" s="259">
        <v>2.2077800000000001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2524.85</v>
      </c>
      <c r="D162" s="260">
        <v>2539.8666666666668</v>
      </c>
      <c r="E162" s="260">
        <v>2501.8333333333335</v>
      </c>
      <c r="F162" s="260">
        <v>2478.8166666666666</v>
      </c>
      <c r="G162" s="260">
        <v>2440.7833333333333</v>
      </c>
      <c r="H162" s="260">
        <v>2562.8833333333337</v>
      </c>
      <c r="I162" s="260">
        <v>2600.9166666666665</v>
      </c>
      <c r="J162" s="260">
        <v>2623.9333333333338</v>
      </c>
      <c r="K162" s="259">
        <v>2577.9</v>
      </c>
      <c r="L162" s="259">
        <v>2516.85</v>
      </c>
      <c r="M162" s="259">
        <v>5.7521000000000004</v>
      </c>
      <c r="N162" s="1"/>
      <c r="O162" s="1"/>
    </row>
    <row r="163" spans="1:15" ht="12.75" customHeight="1">
      <c r="A163" s="227">
        <v>154</v>
      </c>
      <c r="B163" s="269" t="s">
        <v>789</v>
      </c>
      <c r="C163" s="259">
        <v>305.85000000000002</v>
      </c>
      <c r="D163" s="260">
        <v>306.40000000000003</v>
      </c>
      <c r="E163" s="260">
        <v>303.95000000000005</v>
      </c>
      <c r="F163" s="260">
        <v>302.05</v>
      </c>
      <c r="G163" s="260">
        <v>299.60000000000002</v>
      </c>
      <c r="H163" s="260">
        <v>308.30000000000007</v>
      </c>
      <c r="I163" s="260">
        <v>310.75</v>
      </c>
      <c r="J163" s="260">
        <v>312.65000000000009</v>
      </c>
      <c r="K163" s="259">
        <v>308.85000000000002</v>
      </c>
      <c r="L163" s="259">
        <v>304.5</v>
      </c>
      <c r="M163" s="259">
        <v>11.41207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125.05</v>
      </c>
      <c r="D164" s="260">
        <v>125</v>
      </c>
      <c r="E164" s="260">
        <v>123.65</v>
      </c>
      <c r="F164" s="260">
        <v>122.25</v>
      </c>
      <c r="G164" s="260">
        <v>120.9</v>
      </c>
      <c r="H164" s="260">
        <v>126.4</v>
      </c>
      <c r="I164" s="260">
        <v>127.75</v>
      </c>
      <c r="J164" s="260">
        <v>129.15</v>
      </c>
      <c r="K164" s="259">
        <v>126.35</v>
      </c>
      <c r="L164" s="259">
        <v>123.6</v>
      </c>
      <c r="M164" s="259">
        <v>74.701570000000004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219.05</v>
      </c>
      <c r="D165" s="260">
        <v>218.35</v>
      </c>
      <c r="E165" s="260">
        <v>217.2</v>
      </c>
      <c r="F165" s="260">
        <v>215.35</v>
      </c>
      <c r="G165" s="260">
        <v>214.2</v>
      </c>
      <c r="H165" s="260">
        <v>220.2</v>
      </c>
      <c r="I165" s="260">
        <v>221.35000000000002</v>
      </c>
      <c r="J165" s="260">
        <v>223.2</v>
      </c>
      <c r="K165" s="259">
        <v>219.5</v>
      </c>
      <c r="L165" s="259">
        <v>216.5</v>
      </c>
      <c r="M165" s="259">
        <v>35.340389999999999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468.6</v>
      </c>
      <c r="D166" s="260">
        <v>469.55</v>
      </c>
      <c r="E166" s="260">
        <v>459.20000000000005</v>
      </c>
      <c r="F166" s="260">
        <v>449.8</v>
      </c>
      <c r="G166" s="260">
        <v>439.45000000000005</v>
      </c>
      <c r="H166" s="260">
        <v>478.95000000000005</v>
      </c>
      <c r="I166" s="260">
        <v>489.30000000000007</v>
      </c>
      <c r="J166" s="260">
        <v>498.70000000000005</v>
      </c>
      <c r="K166" s="259">
        <v>479.9</v>
      </c>
      <c r="L166" s="259">
        <v>460.15</v>
      </c>
      <c r="M166" s="259">
        <v>2.8481900000000002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13980.85</v>
      </c>
      <c r="D167" s="260">
        <v>13950.283333333333</v>
      </c>
      <c r="E167" s="260">
        <v>13850.566666666666</v>
      </c>
      <c r="F167" s="260">
        <v>13720.283333333333</v>
      </c>
      <c r="G167" s="260">
        <v>13620.566666666666</v>
      </c>
      <c r="H167" s="260">
        <v>14080.566666666666</v>
      </c>
      <c r="I167" s="260">
        <v>14180.283333333333</v>
      </c>
      <c r="J167" s="260">
        <v>14310.566666666666</v>
      </c>
      <c r="K167" s="259">
        <v>14050</v>
      </c>
      <c r="L167" s="259">
        <v>13820</v>
      </c>
      <c r="M167" s="259">
        <v>2.81E-2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47.6</v>
      </c>
      <c r="D168" s="260">
        <v>46.983333333333327</v>
      </c>
      <c r="E168" s="260">
        <v>46.166666666666657</v>
      </c>
      <c r="F168" s="260">
        <v>44.733333333333327</v>
      </c>
      <c r="G168" s="260">
        <v>43.916666666666657</v>
      </c>
      <c r="H168" s="260">
        <v>48.416666666666657</v>
      </c>
      <c r="I168" s="260">
        <v>49.233333333333334</v>
      </c>
      <c r="J168" s="260">
        <v>50.666666666666657</v>
      </c>
      <c r="K168" s="259">
        <v>47.8</v>
      </c>
      <c r="L168" s="259">
        <v>45.55</v>
      </c>
      <c r="M168" s="259">
        <v>1724.9229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99.65</v>
      </c>
      <c r="D169" s="260">
        <v>99.666666666666671</v>
      </c>
      <c r="E169" s="260">
        <v>99.033333333333346</v>
      </c>
      <c r="F169" s="260">
        <v>98.416666666666671</v>
      </c>
      <c r="G169" s="260">
        <v>97.783333333333346</v>
      </c>
      <c r="H169" s="260">
        <v>100.28333333333335</v>
      </c>
      <c r="I169" s="260">
        <v>100.91666666666667</v>
      </c>
      <c r="J169" s="260">
        <v>101.53333333333335</v>
      </c>
      <c r="K169" s="259">
        <v>100.3</v>
      </c>
      <c r="L169" s="259">
        <v>99.05</v>
      </c>
      <c r="M169" s="259">
        <v>56.184440000000002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2550.9</v>
      </c>
      <c r="D170" s="260">
        <v>2560.6666666666665</v>
      </c>
      <c r="E170" s="260">
        <v>2533.333333333333</v>
      </c>
      <c r="F170" s="260">
        <v>2515.7666666666664</v>
      </c>
      <c r="G170" s="260">
        <v>2488.4333333333329</v>
      </c>
      <c r="H170" s="260">
        <v>2578.2333333333331</v>
      </c>
      <c r="I170" s="260">
        <v>2605.5666666666662</v>
      </c>
      <c r="J170" s="260">
        <v>2623.1333333333332</v>
      </c>
      <c r="K170" s="259">
        <v>2588</v>
      </c>
      <c r="L170" s="259">
        <v>2543.1</v>
      </c>
      <c r="M170" s="259">
        <v>29.49108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793.95</v>
      </c>
      <c r="D171" s="260">
        <v>791.30000000000007</v>
      </c>
      <c r="E171" s="260">
        <v>783.90000000000009</v>
      </c>
      <c r="F171" s="260">
        <v>773.85</v>
      </c>
      <c r="G171" s="260">
        <v>766.45</v>
      </c>
      <c r="H171" s="260">
        <v>801.35000000000014</v>
      </c>
      <c r="I171" s="260">
        <v>808.75</v>
      </c>
      <c r="J171" s="260">
        <v>818.80000000000018</v>
      </c>
      <c r="K171" s="259">
        <v>798.7</v>
      </c>
      <c r="L171" s="259">
        <v>781.25</v>
      </c>
      <c r="M171" s="259">
        <v>6.8271100000000002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1226.5999999999999</v>
      </c>
      <c r="D172" s="260">
        <v>1227</v>
      </c>
      <c r="E172" s="260">
        <v>1205.0999999999999</v>
      </c>
      <c r="F172" s="260">
        <v>1183.5999999999999</v>
      </c>
      <c r="G172" s="260">
        <v>1161.6999999999998</v>
      </c>
      <c r="H172" s="260">
        <v>1248.5</v>
      </c>
      <c r="I172" s="260">
        <v>1270.4000000000001</v>
      </c>
      <c r="J172" s="260">
        <v>1291.9000000000001</v>
      </c>
      <c r="K172" s="259">
        <v>1248.9000000000001</v>
      </c>
      <c r="L172" s="259">
        <v>1205.5</v>
      </c>
      <c r="M172" s="259">
        <v>10.401070000000001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2246.35</v>
      </c>
      <c r="D173" s="260">
        <v>2257.0166666666669</v>
      </c>
      <c r="E173" s="260">
        <v>2227.0333333333338</v>
      </c>
      <c r="F173" s="260">
        <v>2207.7166666666667</v>
      </c>
      <c r="G173" s="260">
        <v>2177.7333333333336</v>
      </c>
      <c r="H173" s="260">
        <v>2276.3333333333339</v>
      </c>
      <c r="I173" s="260">
        <v>2306.3166666666666</v>
      </c>
      <c r="J173" s="260">
        <v>2325.6333333333341</v>
      </c>
      <c r="K173" s="259">
        <v>2287</v>
      </c>
      <c r="L173" s="259">
        <v>2237.6999999999998</v>
      </c>
      <c r="M173" s="259">
        <v>8.7197200000000006</v>
      </c>
      <c r="N173" s="1"/>
      <c r="O173" s="1"/>
    </row>
    <row r="174" spans="1:15" ht="12.75" customHeight="1">
      <c r="A174" s="227">
        <v>165</v>
      </c>
      <c r="B174" s="269" t="s">
        <v>809</v>
      </c>
      <c r="C174" s="259">
        <v>71.5</v>
      </c>
      <c r="D174" s="260">
        <v>71.666666666666671</v>
      </c>
      <c r="E174" s="260">
        <v>70.733333333333348</v>
      </c>
      <c r="F174" s="260">
        <v>69.966666666666683</v>
      </c>
      <c r="G174" s="260">
        <v>69.03333333333336</v>
      </c>
      <c r="H174" s="260">
        <v>72.433333333333337</v>
      </c>
      <c r="I174" s="260">
        <v>73.366666666666646</v>
      </c>
      <c r="J174" s="260">
        <v>74.133333333333326</v>
      </c>
      <c r="K174" s="259">
        <v>72.599999999999994</v>
      </c>
      <c r="L174" s="259">
        <v>70.900000000000006</v>
      </c>
      <c r="M174" s="259">
        <v>63.240859999999998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23223.5</v>
      </c>
      <c r="D175" s="260">
        <v>23175.866666666669</v>
      </c>
      <c r="E175" s="260">
        <v>23065.633333333339</v>
      </c>
      <c r="F175" s="260">
        <v>22907.76666666667</v>
      </c>
      <c r="G175" s="260">
        <v>22797.53333333334</v>
      </c>
      <c r="H175" s="260">
        <v>23333.733333333337</v>
      </c>
      <c r="I175" s="260">
        <v>23443.966666666667</v>
      </c>
      <c r="J175" s="260">
        <v>23601.833333333336</v>
      </c>
      <c r="K175" s="259">
        <v>23286.1</v>
      </c>
      <c r="L175" s="259">
        <v>23018</v>
      </c>
      <c r="M175" s="259">
        <v>0.21914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1300.1500000000001</v>
      </c>
      <c r="D176" s="260">
        <v>1282.7166666666667</v>
      </c>
      <c r="E176" s="260">
        <v>1260.4333333333334</v>
      </c>
      <c r="F176" s="260">
        <v>1220.7166666666667</v>
      </c>
      <c r="G176" s="260">
        <v>1198.4333333333334</v>
      </c>
      <c r="H176" s="260">
        <v>1322.4333333333334</v>
      </c>
      <c r="I176" s="260">
        <v>1344.7166666666667</v>
      </c>
      <c r="J176" s="260">
        <v>1384.4333333333334</v>
      </c>
      <c r="K176" s="259">
        <v>1305</v>
      </c>
      <c r="L176" s="259">
        <v>1243</v>
      </c>
      <c r="M176" s="259">
        <v>22.85464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2811.55</v>
      </c>
      <c r="D177" s="260">
        <v>2815.85</v>
      </c>
      <c r="E177" s="260">
        <v>2786.7</v>
      </c>
      <c r="F177" s="260">
        <v>2761.85</v>
      </c>
      <c r="G177" s="260">
        <v>2732.7</v>
      </c>
      <c r="H177" s="260">
        <v>2840.7</v>
      </c>
      <c r="I177" s="260">
        <v>2869.8500000000004</v>
      </c>
      <c r="J177" s="260">
        <v>2894.7</v>
      </c>
      <c r="K177" s="259">
        <v>2845</v>
      </c>
      <c r="L177" s="259">
        <v>2791</v>
      </c>
      <c r="M177" s="259">
        <v>4.9817600000000004</v>
      </c>
      <c r="N177" s="1"/>
      <c r="O177" s="1"/>
    </row>
    <row r="178" spans="1:15" ht="12.75" customHeight="1">
      <c r="A178" s="227">
        <v>169</v>
      </c>
      <c r="B178" s="269" t="s">
        <v>804</v>
      </c>
      <c r="C178" s="259">
        <v>437.8</v>
      </c>
      <c r="D178" s="260">
        <v>439.86666666666662</v>
      </c>
      <c r="E178" s="260">
        <v>432.93333333333322</v>
      </c>
      <c r="F178" s="260">
        <v>428.06666666666661</v>
      </c>
      <c r="G178" s="260">
        <v>421.13333333333321</v>
      </c>
      <c r="H178" s="260">
        <v>444.73333333333323</v>
      </c>
      <c r="I178" s="260">
        <v>451.66666666666663</v>
      </c>
      <c r="J178" s="260">
        <v>456.53333333333325</v>
      </c>
      <c r="K178" s="259">
        <v>446.8</v>
      </c>
      <c r="L178" s="259">
        <v>435</v>
      </c>
      <c r="M178" s="259">
        <v>6.48285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598.1</v>
      </c>
      <c r="D179" s="260">
        <v>598.51666666666677</v>
      </c>
      <c r="E179" s="260">
        <v>594.93333333333351</v>
      </c>
      <c r="F179" s="260">
        <v>591.76666666666677</v>
      </c>
      <c r="G179" s="260">
        <v>588.18333333333351</v>
      </c>
      <c r="H179" s="260">
        <v>601.68333333333351</v>
      </c>
      <c r="I179" s="260">
        <v>605.26666666666677</v>
      </c>
      <c r="J179" s="260">
        <v>608.43333333333351</v>
      </c>
      <c r="K179" s="259">
        <v>602.1</v>
      </c>
      <c r="L179" s="259">
        <v>595.35</v>
      </c>
      <c r="M179" s="259">
        <v>74.124189999999999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81.7</v>
      </c>
      <c r="D180" s="260">
        <v>81.899999999999991</v>
      </c>
      <c r="E180" s="260">
        <v>80.799999999999983</v>
      </c>
      <c r="F180" s="260">
        <v>79.899999999999991</v>
      </c>
      <c r="G180" s="260">
        <v>78.799999999999983</v>
      </c>
      <c r="H180" s="260">
        <v>82.799999999999983</v>
      </c>
      <c r="I180" s="260">
        <v>83.899999999999977</v>
      </c>
      <c r="J180" s="260">
        <v>84.799999999999983</v>
      </c>
      <c r="K180" s="259">
        <v>83</v>
      </c>
      <c r="L180" s="259">
        <v>81</v>
      </c>
      <c r="M180" s="259">
        <v>269.33769999999998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1003.15</v>
      </c>
      <c r="D181" s="260">
        <v>1003.15</v>
      </c>
      <c r="E181" s="260">
        <v>993.5</v>
      </c>
      <c r="F181" s="260">
        <v>983.85</v>
      </c>
      <c r="G181" s="260">
        <v>974.2</v>
      </c>
      <c r="H181" s="260">
        <v>1012.8</v>
      </c>
      <c r="I181" s="260">
        <v>1022.4499999999998</v>
      </c>
      <c r="J181" s="260">
        <v>1032.0999999999999</v>
      </c>
      <c r="K181" s="259">
        <v>1012.8</v>
      </c>
      <c r="L181" s="259">
        <v>993.5</v>
      </c>
      <c r="M181" s="259">
        <v>11.089219999999999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482.55</v>
      </c>
      <c r="D182" s="260">
        <v>480.33333333333331</v>
      </c>
      <c r="E182" s="260">
        <v>475.41666666666663</v>
      </c>
      <c r="F182" s="260">
        <v>468.2833333333333</v>
      </c>
      <c r="G182" s="260">
        <v>463.36666666666662</v>
      </c>
      <c r="H182" s="260">
        <v>487.46666666666664</v>
      </c>
      <c r="I182" s="260">
        <v>492.38333333333327</v>
      </c>
      <c r="J182" s="260">
        <v>499.51666666666665</v>
      </c>
      <c r="K182" s="259">
        <v>485.25</v>
      </c>
      <c r="L182" s="259">
        <v>473.2</v>
      </c>
      <c r="M182" s="259">
        <v>10.627190000000001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600.20000000000005</v>
      </c>
      <c r="D183" s="260">
        <v>599.91666666666663</v>
      </c>
      <c r="E183" s="260">
        <v>595.13333333333321</v>
      </c>
      <c r="F183" s="260">
        <v>590.06666666666661</v>
      </c>
      <c r="G183" s="260">
        <v>585.28333333333319</v>
      </c>
      <c r="H183" s="260">
        <v>604.98333333333323</v>
      </c>
      <c r="I183" s="260">
        <v>609.76666666666677</v>
      </c>
      <c r="J183" s="260">
        <v>614.83333333333326</v>
      </c>
      <c r="K183" s="259">
        <v>604.70000000000005</v>
      </c>
      <c r="L183" s="259">
        <v>594.85</v>
      </c>
      <c r="M183" s="259">
        <v>2.4801899999999999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1048.45</v>
      </c>
      <c r="D184" s="260">
        <v>1057.8333333333335</v>
      </c>
      <c r="E184" s="260">
        <v>1035.7666666666669</v>
      </c>
      <c r="F184" s="260">
        <v>1023.0833333333335</v>
      </c>
      <c r="G184" s="260">
        <v>1001.0166666666669</v>
      </c>
      <c r="H184" s="260">
        <v>1070.5166666666669</v>
      </c>
      <c r="I184" s="260">
        <v>1092.5833333333335</v>
      </c>
      <c r="J184" s="260">
        <v>1105.2666666666669</v>
      </c>
      <c r="K184" s="259">
        <v>1079.9000000000001</v>
      </c>
      <c r="L184" s="259">
        <v>1045.1500000000001</v>
      </c>
      <c r="M184" s="259">
        <v>26.578240000000001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1036.3</v>
      </c>
      <c r="D185" s="260">
        <v>1029.9333333333334</v>
      </c>
      <c r="E185" s="260">
        <v>1015.4166666666667</v>
      </c>
      <c r="F185" s="260">
        <v>994.5333333333333</v>
      </c>
      <c r="G185" s="260">
        <v>980.01666666666665</v>
      </c>
      <c r="H185" s="260">
        <v>1050.8166666666668</v>
      </c>
      <c r="I185" s="260">
        <v>1065.3333333333333</v>
      </c>
      <c r="J185" s="260">
        <v>1086.2166666666669</v>
      </c>
      <c r="K185" s="259">
        <v>1044.45</v>
      </c>
      <c r="L185" s="259">
        <v>1009.05</v>
      </c>
      <c r="M185" s="259">
        <v>13.002079999999999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1289.25</v>
      </c>
      <c r="D186" s="260">
        <v>1280.8833333333334</v>
      </c>
      <c r="E186" s="260">
        <v>1263.3666666666668</v>
      </c>
      <c r="F186" s="260">
        <v>1237.4833333333333</v>
      </c>
      <c r="G186" s="260">
        <v>1219.9666666666667</v>
      </c>
      <c r="H186" s="260">
        <v>1306.7666666666669</v>
      </c>
      <c r="I186" s="260">
        <v>1324.2833333333338</v>
      </c>
      <c r="J186" s="260">
        <v>1350.166666666667</v>
      </c>
      <c r="K186" s="259">
        <v>1298.4000000000001</v>
      </c>
      <c r="L186" s="259">
        <v>1255</v>
      </c>
      <c r="M186" s="259">
        <v>1.8919999999999999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3283.5</v>
      </c>
      <c r="D187" s="260">
        <v>3296.7333333333336</v>
      </c>
      <c r="E187" s="260">
        <v>3259.7666666666673</v>
      </c>
      <c r="F187" s="260">
        <v>3236.0333333333338</v>
      </c>
      <c r="G187" s="260">
        <v>3199.0666666666675</v>
      </c>
      <c r="H187" s="260">
        <v>3320.4666666666672</v>
      </c>
      <c r="I187" s="260">
        <v>3357.4333333333334</v>
      </c>
      <c r="J187" s="260">
        <v>3381.166666666667</v>
      </c>
      <c r="K187" s="259">
        <v>3333.7</v>
      </c>
      <c r="L187" s="259">
        <v>3273</v>
      </c>
      <c r="M187" s="259">
        <v>13.04194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770.95</v>
      </c>
      <c r="D188" s="260">
        <v>769.56666666666661</v>
      </c>
      <c r="E188" s="260">
        <v>763.68333333333317</v>
      </c>
      <c r="F188" s="260">
        <v>756.41666666666652</v>
      </c>
      <c r="G188" s="260">
        <v>750.53333333333308</v>
      </c>
      <c r="H188" s="260">
        <v>776.83333333333326</v>
      </c>
      <c r="I188" s="260">
        <v>782.7166666666667</v>
      </c>
      <c r="J188" s="260">
        <v>789.98333333333335</v>
      </c>
      <c r="K188" s="259">
        <v>775.45</v>
      </c>
      <c r="L188" s="259">
        <v>762.3</v>
      </c>
      <c r="M188" s="259">
        <v>7.6066399999999996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6855.75</v>
      </c>
      <c r="D189" s="260">
        <v>6866.8666666666659</v>
      </c>
      <c r="E189" s="260">
        <v>6822.8833333333314</v>
      </c>
      <c r="F189" s="260">
        <v>6790.0166666666655</v>
      </c>
      <c r="G189" s="260">
        <v>6746.033333333331</v>
      </c>
      <c r="H189" s="260">
        <v>6899.7333333333318</v>
      </c>
      <c r="I189" s="260">
        <v>6943.7166666666672</v>
      </c>
      <c r="J189" s="260">
        <v>6976.5833333333321</v>
      </c>
      <c r="K189" s="259">
        <v>6910.85</v>
      </c>
      <c r="L189" s="259">
        <v>6834</v>
      </c>
      <c r="M189" s="259">
        <v>0.73792999999999997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421.1</v>
      </c>
      <c r="D190" s="260">
        <v>422.90000000000003</v>
      </c>
      <c r="E190" s="260">
        <v>418.20000000000005</v>
      </c>
      <c r="F190" s="260">
        <v>415.3</v>
      </c>
      <c r="G190" s="260">
        <v>410.6</v>
      </c>
      <c r="H190" s="260">
        <v>425.80000000000007</v>
      </c>
      <c r="I190" s="260">
        <v>430.5</v>
      </c>
      <c r="J190" s="260">
        <v>433.40000000000009</v>
      </c>
      <c r="K190" s="259">
        <v>427.6</v>
      </c>
      <c r="L190" s="259">
        <v>420</v>
      </c>
      <c r="M190" s="259">
        <v>94.978120000000004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221.4</v>
      </c>
      <c r="D191" s="260">
        <v>220.73333333333335</v>
      </c>
      <c r="E191" s="260">
        <v>219.06666666666669</v>
      </c>
      <c r="F191" s="260">
        <v>216.73333333333335</v>
      </c>
      <c r="G191" s="260">
        <v>215.06666666666669</v>
      </c>
      <c r="H191" s="260">
        <v>223.06666666666669</v>
      </c>
      <c r="I191" s="260">
        <v>224.73333333333332</v>
      </c>
      <c r="J191" s="260">
        <v>227.06666666666669</v>
      </c>
      <c r="K191" s="259">
        <v>222.4</v>
      </c>
      <c r="L191" s="259">
        <v>218.4</v>
      </c>
      <c r="M191" s="259">
        <v>62.269559999999998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104.25</v>
      </c>
      <c r="D192" s="260">
        <v>105.26666666666665</v>
      </c>
      <c r="E192" s="260">
        <v>102.8333333333333</v>
      </c>
      <c r="F192" s="260">
        <v>101.41666666666664</v>
      </c>
      <c r="G192" s="260">
        <v>98.983333333333292</v>
      </c>
      <c r="H192" s="260">
        <v>106.68333333333331</v>
      </c>
      <c r="I192" s="260">
        <v>109.11666666666665</v>
      </c>
      <c r="J192" s="260">
        <v>110.53333333333332</v>
      </c>
      <c r="K192" s="259">
        <v>107.7</v>
      </c>
      <c r="L192" s="259">
        <v>103.85</v>
      </c>
      <c r="M192" s="259">
        <v>584.04309000000001</v>
      </c>
      <c r="N192" s="1"/>
      <c r="O192" s="1"/>
    </row>
    <row r="193" spans="1:15" ht="12.75" customHeight="1">
      <c r="A193" s="227">
        <v>184</v>
      </c>
      <c r="B193" s="269" t="s">
        <v>792</v>
      </c>
      <c r="C193" s="259">
        <v>99.15</v>
      </c>
      <c r="D193" s="260">
        <v>99.616666666666674</v>
      </c>
      <c r="E193" s="260">
        <v>97.933333333333351</v>
      </c>
      <c r="F193" s="260">
        <v>96.716666666666683</v>
      </c>
      <c r="G193" s="260">
        <v>95.03333333333336</v>
      </c>
      <c r="H193" s="260">
        <v>100.83333333333334</v>
      </c>
      <c r="I193" s="260">
        <v>102.51666666666668</v>
      </c>
      <c r="J193" s="260">
        <v>103.73333333333333</v>
      </c>
      <c r="K193" s="259">
        <v>101.3</v>
      </c>
      <c r="L193" s="259">
        <v>98.4</v>
      </c>
      <c r="M193" s="259">
        <v>5.8082500000000001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1042.5999999999999</v>
      </c>
      <c r="D194" s="260">
        <v>1046.1000000000001</v>
      </c>
      <c r="E194" s="260">
        <v>1034.3000000000002</v>
      </c>
      <c r="F194" s="260">
        <v>1026</v>
      </c>
      <c r="G194" s="260">
        <v>1014.2</v>
      </c>
      <c r="H194" s="260">
        <v>1054.4000000000003</v>
      </c>
      <c r="I194" s="260">
        <v>1066.2</v>
      </c>
      <c r="J194" s="260">
        <v>1074.5000000000005</v>
      </c>
      <c r="K194" s="259">
        <v>1057.9000000000001</v>
      </c>
      <c r="L194" s="259">
        <v>1037.8</v>
      </c>
      <c r="M194" s="259">
        <v>14.75958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662.5</v>
      </c>
      <c r="D195" s="260">
        <v>659.13333333333333</v>
      </c>
      <c r="E195" s="260">
        <v>652.26666666666665</v>
      </c>
      <c r="F195" s="260">
        <v>642.0333333333333</v>
      </c>
      <c r="G195" s="260">
        <v>635.16666666666663</v>
      </c>
      <c r="H195" s="260">
        <v>669.36666666666667</v>
      </c>
      <c r="I195" s="260">
        <v>676.23333333333323</v>
      </c>
      <c r="J195" s="260">
        <v>686.4666666666667</v>
      </c>
      <c r="K195" s="259">
        <v>666</v>
      </c>
      <c r="L195" s="259">
        <v>648.9</v>
      </c>
      <c r="M195" s="259">
        <v>3.1055999999999999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2573.35</v>
      </c>
      <c r="D196" s="260">
        <v>2563.9833333333331</v>
      </c>
      <c r="E196" s="260">
        <v>2549.0166666666664</v>
      </c>
      <c r="F196" s="260">
        <v>2524.6833333333334</v>
      </c>
      <c r="G196" s="260">
        <v>2509.7166666666667</v>
      </c>
      <c r="H196" s="260">
        <v>2588.3166666666662</v>
      </c>
      <c r="I196" s="260">
        <v>2603.2833333333324</v>
      </c>
      <c r="J196" s="260">
        <v>2627.6166666666659</v>
      </c>
      <c r="K196" s="259">
        <v>2578.9499999999998</v>
      </c>
      <c r="L196" s="259">
        <v>2539.65</v>
      </c>
      <c r="M196" s="259">
        <v>6.2904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1625.2</v>
      </c>
      <c r="D197" s="260">
        <v>1620.3833333333332</v>
      </c>
      <c r="E197" s="260">
        <v>1609.9166666666665</v>
      </c>
      <c r="F197" s="260">
        <v>1594.6333333333332</v>
      </c>
      <c r="G197" s="260">
        <v>1584.1666666666665</v>
      </c>
      <c r="H197" s="260">
        <v>1635.6666666666665</v>
      </c>
      <c r="I197" s="260">
        <v>1646.1333333333332</v>
      </c>
      <c r="J197" s="260">
        <v>1661.4166666666665</v>
      </c>
      <c r="K197" s="259">
        <v>1630.85</v>
      </c>
      <c r="L197" s="259">
        <v>1605.1</v>
      </c>
      <c r="M197" s="259">
        <v>2.1217000000000001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525.15</v>
      </c>
      <c r="D198" s="260">
        <v>520.05000000000007</v>
      </c>
      <c r="E198" s="260">
        <v>513.10000000000014</v>
      </c>
      <c r="F198" s="260">
        <v>501.05000000000007</v>
      </c>
      <c r="G198" s="260">
        <v>494.10000000000014</v>
      </c>
      <c r="H198" s="260">
        <v>532.10000000000014</v>
      </c>
      <c r="I198" s="260">
        <v>539.05000000000018</v>
      </c>
      <c r="J198" s="260">
        <v>551.10000000000014</v>
      </c>
      <c r="K198" s="259">
        <v>527</v>
      </c>
      <c r="L198" s="259">
        <v>508</v>
      </c>
      <c r="M198" s="259">
        <v>3.76858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1378.65</v>
      </c>
      <c r="D199" s="260">
        <v>1373.3833333333332</v>
      </c>
      <c r="E199" s="260">
        <v>1363.9666666666665</v>
      </c>
      <c r="F199" s="260">
        <v>1349.2833333333333</v>
      </c>
      <c r="G199" s="260">
        <v>1339.8666666666666</v>
      </c>
      <c r="H199" s="260">
        <v>1388.0666666666664</v>
      </c>
      <c r="I199" s="260">
        <v>1397.4833333333333</v>
      </c>
      <c r="J199" s="260">
        <v>1412.1666666666663</v>
      </c>
      <c r="K199" s="259">
        <v>1382.8</v>
      </c>
      <c r="L199" s="259">
        <v>1358.7</v>
      </c>
      <c r="M199" s="259">
        <v>4.57376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34.200000000000003</v>
      </c>
      <c r="D200" s="260">
        <v>34.366666666666667</v>
      </c>
      <c r="E200" s="260">
        <v>33.933333333333337</v>
      </c>
      <c r="F200" s="260">
        <v>33.666666666666671</v>
      </c>
      <c r="G200" s="260">
        <v>33.233333333333341</v>
      </c>
      <c r="H200" s="260">
        <v>34.633333333333333</v>
      </c>
      <c r="I200" s="260">
        <v>35.066666666666656</v>
      </c>
      <c r="J200" s="260">
        <v>35.333333333333329</v>
      </c>
      <c r="K200" s="259">
        <v>34.799999999999997</v>
      </c>
      <c r="L200" s="259">
        <v>34.1</v>
      </c>
      <c r="M200" s="259">
        <v>58.017800000000001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2569.1999999999998</v>
      </c>
      <c r="D201" s="260">
        <v>2573.4166666666665</v>
      </c>
      <c r="E201" s="260">
        <v>2546.833333333333</v>
      </c>
      <c r="F201" s="260">
        <v>2524.4666666666667</v>
      </c>
      <c r="G201" s="260">
        <v>2497.8833333333332</v>
      </c>
      <c r="H201" s="260">
        <v>2595.7833333333328</v>
      </c>
      <c r="I201" s="260">
        <v>2622.3666666666659</v>
      </c>
      <c r="J201" s="260">
        <v>2644.7333333333327</v>
      </c>
      <c r="K201" s="259">
        <v>2600</v>
      </c>
      <c r="L201" s="259">
        <v>2551.0500000000002</v>
      </c>
      <c r="M201" s="259">
        <v>3.9783900000000001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759.6</v>
      </c>
      <c r="D202" s="260">
        <v>759.96666666666658</v>
      </c>
      <c r="E202" s="260">
        <v>754.93333333333317</v>
      </c>
      <c r="F202" s="260">
        <v>750.26666666666654</v>
      </c>
      <c r="G202" s="260">
        <v>745.23333333333312</v>
      </c>
      <c r="H202" s="260">
        <v>764.63333333333321</v>
      </c>
      <c r="I202" s="260">
        <v>769.66666666666674</v>
      </c>
      <c r="J202" s="260">
        <v>774.33333333333326</v>
      </c>
      <c r="K202" s="259">
        <v>765</v>
      </c>
      <c r="L202" s="259">
        <v>755.3</v>
      </c>
      <c r="M202" s="259">
        <v>8.1837499999999999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6754.85</v>
      </c>
      <c r="D203" s="260">
        <v>6790.416666666667</v>
      </c>
      <c r="E203" s="260">
        <v>6704.9833333333336</v>
      </c>
      <c r="F203" s="260">
        <v>6655.1166666666668</v>
      </c>
      <c r="G203" s="260">
        <v>6569.6833333333334</v>
      </c>
      <c r="H203" s="260">
        <v>6840.2833333333338</v>
      </c>
      <c r="I203" s="260">
        <v>6925.7166666666662</v>
      </c>
      <c r="J203" s="260">
        <v>6975.5833333333339</v>
      </c>
      <c r="K203" s="259">
        <v>6875.85</v>
      </c>
      <c r="L203" s="259">
        <v>6740.55</v>
      </c>
      <c r="M203" s="259">
        <v>2.49498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76.150000000000006</v>
      </c>
      <c r="D204" s="260">
        <v>74.683333333333337</v>
      </c>
      <c r="E204" s="260">
        <v>72.716666666666669</v>
      </c>
      <c r="F204" s="260">
        <v>69.283333333333331</v>
      </c>
      <c r="G204" s="260">
        <v>67.316666666666663</v>
      </c>
      <c r="H204" s="260">
        <v>78.116666666666674</v>
      </c>
      <c r="I204" s="260">
        <v>80.083333333333343</v>
      </c>
      <c r="J204" s="260">
        <v>83.51666666666668</v>
      </c>
      <c r="K204" s="259">
        <v>76.650000000000006</v>
      </c>
      <c r="L204" s="259">
        <v>71.25</v>
      </c>
      <c r="M204" s="259">
        <v>452.66968000000003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1653.6</v>
      </c>
      <c r="D205" s="260">
        <v>1654.2333333333333</v>
      </c>
      <c r="E205" s="260">
        <v>1639.4166666666667</v>
      </c>
      <c r="F205" s="260">
        <v>1625.2333333333333</v>
      </c>
      <c r="G205" s="260">
        <v>1610.4166666666667</v>
      </c>
      <c r="H205" s="260">
        <v>1668.4166666666667</v>
      </c>
      <c r="I205" s="260">
        <v>1683.2333333333333</v>
      </c>
      <c r="J205" s="260">
        <v>1697.4166666666667</v>
      </c>
      <c r="K205" s="259">
        <v>1669.05</v>
      </c>
      <c r="L205" s="259">
        <v>1640.05</v>
      </c>
      <c r="M205" s="259">
        <v>0.63710999999999995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876.45</v>
      </c>
      <c r="D206" s="260">
        <v>873.18333333333339</v>
      </c>
      <c r="E206" s="260">
        <v>868.41666666666674</v>
      </c>
      <c r="F206" s="260">
        <v>860.38333333333333</v>
      </c>
      <c r="G206" s="260">
        <v>855.61666666666667</v>
      </c>
      <c r="H206" s="260">
        <v>881.21666666666681</v>
      </c>
      <c r="I206" s="260">
        <v>885.98333333333346</v>
      </c>
      <c r="J206" s="260">
        <v>894.01666666666688</v>
      </c>
      <c r="K206" s="259">
        <v>877.95</v>
      </c>
      <c r="L206" s="259">
        <v>865.15</v>
      </c>
      <c r="M206" s="259">
        <v>7.3276199999999996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1103.3</v>
      </c>
      <c r="D207" s="260">
        <v>1118.4833333333333</v>
      </c>
      <c r="E207" s="260">
        <v>1081.4666666666667</v>
      </c>
      <c r="F207" s="260">
        <v>1059.6333333333334</v>
      </c>
      <c r="G207" s="260">
        <v>1022.6166666666668</v>
      </c>
      <c r="H207" s="260">
        <v>1140.3166666666666</v>
      </c>
      <c r="I207" s="260">
        <v>1177.3333333333335</v>
      </c>
      <c r="J207" s="260">
        <v>1199.1666666666665</v>
      </c>
      <c r="K207" s="259">
        <v>1155.5</v>
      </c>
      <c r="L207" s="259">
        <v>1096.6500000000001</v>
      </c>
      <c r="M207" s="259">
        <v>17.021840000000001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307.89999999999998</v>
      </c>
      <c r="D208" s="260">
        <v>309.43333333333334</v>
      </c>
      <c r="E208" s="260">
        <v>304.9666666666667</v>
      </c>
      <c r="F208" s="260">
        <v>302.03333333333336</v>
      </c>
      <c r="G208" s="260">
        <v>297.56666666666672</v>
      </c>
      <c r="H208" s="260">
        <v>312.36666666666667</v>
      </c>
      <c r="I208" s="260">
        <v>316.83333333333326</v>
      </c>
      <c r="J208" s="260">
        <v>319.76666666666665</v>
      </c>
      <c r="K208" s="259">
        <v>313.89999999999998</v>
      </c>
      <c r="L208" s="259">
        <v>306.5</v>
      </c>
      <c r="M208" s="259">
        <v>119.79024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8.4</v>
      </c>
      <c r="D209" s="260">
        <v>8.4</v>
      </c>
      <c r="E209" s="260">
        <v>8.3000000000000007</v>
      </c>
      <c r="F209" s="260">
        <v>8.2000000000000011</v>
      </c>
      <c r="G209" s="260">
        <v>8.1000000000000014</v>
      </c>
      <c r="H209" s="260">
        <v>8.5</v>
      </c>
      <c r="I209" s="260">
        <v>8.5999999999999979</v>
      </c>
      <c r="J209" s="260">
        <v>8.6999999999999993</v>
      </c>
      <c r="K209" s="259">
        <v>8.5</v>
      </c>
      <c r="L209" s="259">
        <v>8.3000000000000007</v>
      </c>
      <c r="M209" s="259">
        <v>603.19068000000004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809.95</v>
      </c>
      <c r="D210" s="260">
        <v>809.15</v>
      </c>
      <c r="E210" s="260">
        <v>804.4</v>
      </c>
      <c r="F210" s="260">
        <v>798.85</v>
      </c>
      <c r="G210" s="260">
        <v>794.1</v>
      </c>
      <c r="H210" s="260">
        <v>814.69999999999993</v>
      </c>
      <c r="I210" s="260">
        <v>819.44999999999993</v>
      </c>
      <c r="J210" s="260">
        <v>824.99999999999989</v>
      </c>
      <c r="K210" s="259">
        <v>813.9</v>
      </c>
      <c r="L210" s="259">
        <v>803.6</v>
      </c>
      <c r="M210" s="259">
        <v>8.8783899999999996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1497</v>
      </c>
      <c r="D211" s="260">
        <v>1503.0333333333335</v>
      </c>
      <c r="E211" s="260">
        <v>1484.0666666666671</v>
      </c>
      <c r="F211" s="260">
        <v>1471.1333333333334</v>
      </c>
      <c r="G211" s="260">
        <v>1452.166666666667</v>
      </c>
      <c r="H211" s="260">
        <v>1515.9666666666672</v>
      </c>
      <c r="I211" s="260">
        <v>1534.9333333333338</v>
      </c>
      <c r="J211" s="260">
        <v>1547.8666666666672</v>
      </c>
      <c r="K211" s="259">
        <v>1522</v>
      </c>
      <c r="L211" s="259">
        <v>1490.1</v>
      </c>
      <c r="M211" s="259">
        <v>0.99314999999999998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388.65</v>
      </c>
      <c r="D212" s="260">
        <v>390.23333333333329</v>
      </c>
      <c r="E212" s="260">
        <v>386.01666666666659</v>
      </c>
      <c r="F212" s="260">
        <v>383.38333333333333</v>
      </c>
      <c r="G212" s="260">
        <v>379.16666666666663</v>
      </c>
      <c r="H212" s="260">
        <v>392.86666666666656</v>
      </c>
      <c r="I212" s="260">
        <v>397.08333333333326</v>
      </c>
      <c r="J212" s="260">
        <v>399.71666666666653</v>
      </c>
      <c r="K212" s="259">
        <v>394.45</v>
      </c>
      <c r="L212" s="259">
        <v>387.6</v>
      </c>
      <c r="M212" s="259">
        <v>39.523060000000001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16.649999999999999</v>
      </c>
      <c r="D213" s="260">
        <v>16.7</v>
      </c>
      <c r="E213" s="260">
        <v>16.45</v>
      </c>
      <c r="F213" s="260">
        <v>16.25</v>
      </c>
      <c r="G213" s="260">
        <v>16</v>
      </c>
      <c r="H213" s="260">
        <v>16.899999999999999</v>
      </c>
      <c r="I213" s="260">
        <v>17.149999999999999</v>
      </c>
      <c r="J213" s="260">
        <v>17.349999999999998</v>
      </c>
      <c r="K213" s="259">
        <v>16.95</v>
      </c>
      <c r="L213" s="259">
        <v>16.5</v>
      </c>
      <c r="M213" s="259">
        <v>652.35361999999998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247.1</v>
      </c>
      <c r="D214" s="260">
        <v>248.11666666666667</v>
      </c>
      <c r="E214" s="260">
        <v>245.63333333333335</v>
      </c>
      <c r="F214" s="260">
        <v>244.16666666666669</v>
      </c>
      <c r="G214" s="260">
        <v>241.68333333333337</v>
      </c>
      <c r="H214" s="260">
        <v>249.58333333333334</v>
      </c>
      <c r="I214" s="260">
        <v>252.06666666666669</v>
      </c>
      <c r="J214" s="260">
        <v>253.53333333333333</v>
      </c>
      <c r="K214" s="259">
        <v>250.6</v>
      </c>
      <c r="L214" s="259">
        <v>246.65</v>
      </c>
      <c r="M214" s="259">
        <v>51.242519999999999</v>
      </c>
      <c r="N214" s="1"/>
      <c r="O214" s="1"/>
    </row>
    <row r="215" spans="1:15" ht="12.75" customHeight="1">
      <c r="A215" s="227">
        <v>206</v>
      </c>
      <c r="B215" s="269" t="s">
        <v>814</v>
      </c>
      <c r="C215" s="259">
        <v>64.3</v>
      </c>
      <c r="D215" s="260">
        <v>64.833333333333329</v>
      </c>
      <c r="E215" s="260">
        <v>63.266666666666652</v>
      </c>
      <c r="F215" s="260">
        <v>62.23333333333332</v>
      </c>
      <c r="G215" s="260">
        <v>60.666666666666643</v>
      </c>
      <c r="H215" s="260">
        <v>65.86666666666666</v>
      </c>
      <c r="I215" s="260">
        <v>67.433333333333351</v>
      </c>
      <c r="J215" s="260">
        <v>68.466666666666669</v>
      </c>
      <c r="K215" s="259">
        <v>66.400000000000006</v>
      </c>
      <c r="L215" s="259">
        <v>63.8</v>
      </c>
      <c r="M215" s="259">
        <v>859.98316</v>
      </c>
      <c r="N215" s="1"/>
      <c r="O215" s="1"/>
    </row>
    <row r="216" spans="1:15" ht="12.75" customHeight="1">
      <c r="A216" s="227">
        <v>207</v>
      </c>
      <c r="B216" s="269" t="s">
        <v>805</v>
      </c>
      <c r="C216" s="259">
        <v>397.1</v>
      </c>
      <c r="D216" s="260">
        <v>397.84999999999997</v>
      </c>
      <c r="E216" s="260">
        <v>394.29999999999995</v>
      </c>
      <c r="F216" s="260">
        <v>391.5</v>
      </c>
      <c r="G216" s="260">
        <v>387.95</v>
      </c>
      <c r="H216" s="260">
        <v>400.64999999999992</v>
      </c>
      <c r="I216" s="260">
        <v>404.2</v>
      </c>
      <c r="J216" s="260">
        <v>406.99999999999989</v>
      </c>
      <c r="K216" s="259">
        <v>401.4</v>
      </c>
      <c r="L216" s="259">
        <v>395.05</v>
      </c>
      <c r="M216" s="259">
        <v>6.5444500000000003</v>
      </c>
      <c r="N216" s="1"/>
      <c r="O216" s="1"/>
    </row>
    <row r="217" spans="1:15" ht="12.75" customHeight="1">
      <c r="A217" s="318"/>
      <c r="B217" s="319"/>
      <c r="C217" s="320"/>
      <c r="D217" s="320"/>
      <c r="E217" s="320"/>
      <c r="F217" s="320"/>
      <c r="G217" s="320"/>
      <c r="H217" s="320"/>
      <c r="I217" s="320"/>
      <c r="J217" s="320"/>
      <c r="K217" s="320"/>
      <c r="L217" s="320"/>
      <c r="M217" s="320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D14" sqref="D1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6"/>
      <c r="B1" s="407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44887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9" t="s">
        <v>16</v>
      </c>
      <c r="B9" s="401" t="s">
        <v>18</v>
      </c>
      <c r="C9" s="405" t="s">
        <v>20</v>
      </c>
      <c r="D9" s="405" t="s">
        <v>21</v>
      </c>
      <c r="E9" s="396" t="s">
        <v>22</v>
      </c>
      <c r="F9" s="397"/>
      <c r="G9" s="398"/>
      <c r="H9" s="396" t="s">
        <v>23</v>
      </c>
      <c r="I9" s="397"/>
      <c r="J9" s="398"/>
      <c r="K9" s="23"/>
      <c r="L9" s="24"/>
      <c r="M9" s="50"/>
      <c r="N9" s="1"/>
      <c r="O9" s="1"/>
    </row>
    <row r="10" spans="1:15" ht="42.75" customHeight="1">
      <c r="A10" s="403"/>
      <c r="B10" s="404"/>
      <c r="C10" s="404"/>
      <c r="D10" s="40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23738.55</v>
      </c>
      <c r="D11" s="260">
        <v>23673.183333333334</v>
      </c>
      <c r="E11" s="260">
        <v>23376.366666666669</v>
      </c>
      <c r="F11" s="260">
        <v>23014.183333333334</v>
      </c>
      <c r="G11" s="260">
        <v>22717.366666666669</v>
      </c>
      <c r="H11" s="260">
        <v>24035.366666666669</v>
      </c>
      <c r="I11" s="260">
        <v>24332.183333333334</v>
      </c>
      <c r="J11" s="260">
        <v>24694.366666666669</v>
      </c>
      <c r="K11" s="259">
        <v>23970</v>
      </c>
      <c r="L11" s="259">
        <v>23311</v>
      </c>
      <c r="M11" s="259">
        <v>4.0070000000000001E-2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3082.95</v>
      </c>
      <c r="D12" s="260">
        <v>3085.9833333333336</v>
      </c>
      <c r="E12" s="260">
        <v>3051.9666666666672</v>
      </c>
      <c r="F12" s="260">
        <v>3020.9833333333336</v>
      </c>
      <c r="G12" s="260">
        <v>2986.9666666666672</v>
      </c>
      <c r="H12" s="260">
        <v>3116.9666666666672</v>
      </c>
      <c r="I12" s="260">
        <v>3150.9833333333336</v>
      </c>
      <c r="J12" s="260">
        <v>3181.9666666666672</v>
      </c>
      <c r="K12" s="259">
        <v>3120</v>
      </c>
      <c r="L12" s="259">
        <v>3055</v>
      </c>
      <c r="M12" s="259">
        <v>3.7433000000000001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2456.75</v>
      </c>
      <c r="D13" s="260">
        <v>2446.4</v>
      </c>
      <c r="E13" s="260">
        <v>2429.3000000000002</v>
      </c>
      <c r="F13" s="260">
        <v>2401.85</v>
      </c>
      <c r="G13" s="260">
        <v>2384.75</v>
      </c>
      <c r="H13" s="260">
        <v>2473.8500000000004</v>
      </c>
      <c r="I13" s="260">
        <v>2490.9499999999998</v>
      </c>
      <c r="J13" s="260">
        <v>2518.4000000000005</v>
      </c>
      <c r="K13" s="259">
        <v>2463.5</v>
      </c>
      <c r="L13" s="259">
        <v>2418.9499999999998</v>
      </c>
      <c r="M13" s="259">
        <v>4.3318000000000003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2703.8</v>
      </c>
      <c r="D14" s="260">
        <v>2718.7833333333333</v>
      </c>
      <c r="E14" s="260">
        <v>2647.5666666666666</v>
      </c>
      <c r="F14" s="260">
        <v>2591.3333333333335</v>
      </c>
      <c r="G14" s="260">
        <v>2520.1166666666668</v>
      </c>
      <c r="H14" s="260">
        <v>2775.0166666666664</v>
      </c>
      <c r="I14" s="260">
        <v>2846.2333333333327</v>
      </c>
      <c r="J14" s="260">
        <v>2902.4666666666662</v>
      </c>
      <c r="K14" s="259">
        <v>2790</v>
      </c>
      <c r="L14" s="259">
        <v>2662.55</v>
      </c>
      <c r="M14" s="259">
        <v>0.86485999999999996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1101.3</v>
      </c>
      <c r="D15" s="260">
        <v>1098.7833333333335</v>
      </c>
      <c r="E15" s="260">
        <v>1087.5666666666671</v>
      </c>
      <c r="F15" s="260">
        <v>1073.8333333333335</v>
      </c>
      <c r="G15" s="260">
        <v>1062.616666666667</v>
      </c>
      <c r="H15" s="260">
        <v>1112.5166666666671</v>
      </c>
      <c r="I15" s="260">
        <v>1123.7333333333338</v>
      </c>
      <c r="J15" s="260">
        <v>1137.4666666666672</v>
      </c>
      <c r="K15" s="259">
        <v>1110</v>
      </c>
      <c r="L15" s="259">
        <v>1085.05</v>
      </c>
      <c r="M15" s="259">
        <v>6.1727299999999996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615.04999999999995</v>
      </c>
      <c r="D16" s="260">
        <v>615.41666666666663</v>
      </c>
      <c r="E16" s="260">
        <v>608.83333333333326</v>
      </c>
      <c r="F16" s="260">
        <v>602.61666666666667</v>
      </c>
      <c r="G16" s="260">
        <v>596.0333333333333</v>
      </c>
      <c r="H16" s="260">
        <v>621.63333333333321</v>
      </c>
      <c r="I16" s="260">
        <v>628.21666666666647</v>
      </c>
      <c r="J16" s="260">
        <v>634.43333333333317</v>
      </c>
      <c r="K16" s="259">
        <v>622</v>
      </c>
      <c r="L16" s="259">
        <v>609.20000000000005</v>
      </c>
      <c r="M16" s="259">
        <v>7.9131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463.95</v>
      </c>
      <c r="D17" s="260">
        <v>462.65000000000003</v>
      </c>
      <c r="E17" s="260">
        <v>457.30000000000007</v>
      </c>
      <c r="F17" s="260">
        <v>450.65000000000003</v>
      </c>
      <c r="G17" s="260">
        <v>445.30000000000007</v>
      </c>
      <c r="H17" s="260">
        <v>469.30000000000007</v>
      </c>
      <c r="I17" s="260">
        <v>474.65000000000009</v>
      </c>
      <c r="J17" s="260">
        <v>481.30000000000007</v>
      </c>
      <c r="K17" s="259">
        <v>468</v>
      </c>
      <c r="L17" s="259">
        <v>456</v>
      </c>
      <c r="M17" s="259">
        <v>0.65847999999999995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1921.9</v>
      </c>
      <c r="D18" s="260">
        <v>1919.25</v>
      </c>
      <c r="E18" s="260">
        <v>1898.5</v>
      </c>
      <c r="F18" s="260">
        <v>1875.1</v>
      </c>
      <c r="G18" s="260">
        <v>1854.35</v>
      </c>
      <c r="H18" s="260">
        <v>1942.65</v>
      </c>
      <c r="I18" s="260">
        <v>1963.4</v>
      </c>
      <c r="J18" s="260">
        <v>1986.8000000000002</v>
      </c>
      <c r="K18" s="259">
        <v>1940</v>
      </c>
      <c r="L18" s="259">
        <v>1895.85</v>
      </c>
      <c r="M18" s="259">
        <v>1.0003599999999999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19592.5</v>
      </c>
      <c r="D19" s="260">
        <v>19634.883333333335</v>
      </c>
      <c r="E19" s="260">
        <v>19319.76666666667</v>
      </c>
      <c r="F19" s="260">
        <v>19047.033333333336</v>
      </c>
      <c r="G19" s="260">
        <v>18731.916666666672</v>
      </c>
      <c r="H19" s="260">
        <v>19907.616666666669</v>
      </c>
      <c r="I19" s="260">
        <v>20222.73333333333</v>
      </c>
      <c r="J19" s="260">
        <v>20495.466666666667</v>
      </c>
      <c r="K19" s="259">
        <v>19950</v>
      </c>
      <c r="L19" s="259">
        <v>19362.150000000001</v>
      </c>
      <c r="M19" s="259">
        <v>0.13838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4001.85</v>
      </c>
      <c r="D20" s="260">
        <v>3981.25</v>
      </c>
      <c r="E20" s="260">
        <v>3942.55</v>
      </c>
      <c r="F20" s="260">
        <v>3883.25</v>
      </c>
      <c r="G20" s="260">
        <v>3844.55</v>
      </c>
      <c r="H20" s="260">
        <v>4040.55</v>
      </c>
      <c r="I20" s="260">
        <v>4079.25</v>
      </c>
      <c r="J20" s="260">
        <v>4138.55</v>
      </c>
      <c r="K20" s="259">
        <v>4019.95</v>
      </c>
      <c r="L20" s="259">
        <v>3921.95</v>
      </c>
      <c r="M20" s="259">
        <v>14.920030000000001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2003.3</v>
      </c>
      <c r="D21" s="260">
        <v>2027.1666666666667</v>
      </c>
      <c r="E21" s="260">
        <v>1969.4333333333334</v>
      </c>
      <c r="F21" s="260">
        <v>1935.5666666666666</v>
      </c>
      <c r="G21" s="260">
        <v>1877.8333333333333</v>
      </c>
      <c r="H21" s="260">
        <v>2061.0333333333338</v>
      </c>
      <c r="I21" s="260">
        <v>2118.7666666666664</v>
      </c>
      <c r="J21" s="260">
        <v>2152.6333333333337</v>
      </c>
      <c r="K21" s="259">
        <v>2084.9</v>
      </c>
      <c r="L21" s="259">
        <v>1993.3</v>
      </c>
      <c r="M21" s="259">
        <v>7.18527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871.6</v>
      </c>
      <c r="D22" s="260">
        <v>876.19999999999993</v>
      </c>
      <c r="E22" s="260">
        <v>864.39999999999986</v>
      </c>
      <c r="F22" s="260">
        <v>857.19999999999993</v>
      </c>
      <c r="G22" s="260">
        <v>845.39999999999986</v>
      </c>
      <c r="H22" s="260">
        <v>883.39999999999986</v>
      </c>
      <c r="I22" s="260">
        <v>895.19999999999982</v>
      </c>
      <c r="J22" s="260">
        <v>902.39999999999986</v>
      </c>
      <c r="K22" s="259">
        <v>888</v>
      </c>
      <c r="L22" s="259">
        <v>869</v>
      </c>
      <c r="M22" s="259">
        <v>61.084530000000001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3661</v>
      </c>
      <c r="D23" s="260">
        <v>3636.3333333333335</v>
      </c>
      <c r="E23" s="260">
        <v>3584.666666666667</v>
      </c>
      <c r="F23" s="260">
        <v>3508.3333333333335</v>
      </c>
      <c r="G23" s="260">
        <v>3456.666666666667</v>
      </c>
      <c r="H23" s="260">
        <v>3712.666666666667</v>
      </c>
      <c r="I23" s="260">
        <v>3764.3333333333339</v>
      </c>
      <c r="J23" s="260">
        <v>3840.666666666667</v>
      </c>
      <c r="K23" s="259">
        <v>3688</v>
      </c>
      <c r="L23" s="259">
        <v>3560</v>
      </c>
      <c r="M23" s="259">
        <v>1.3642700000000001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3018.7</v>
      </c>
      <c r="D24" s="260">
        <v>3043.4333333333329</v>
      </c>
      <c r="E24" s="260">
        <v>2976.9166666666661</v>
      </c>
      <c r="F24" s="260">
        <v>2935.1333333333332</v>
      </c>
      <c r="G24" s="260">
        <v>2868.6166666666663</v>
      </c>
      <c r="H24" s="260">
        <v>3085.2166666666658</v>
      </c>
      <c r="I24" s="260">
        <v>3151.7333333333331</v>
      </c>
      <c r="J24" s="260">
        <v>3193.5166666666655</v>
      </c>
      <c r="K24" s="259">
        <v>3109.95</v>
      </c>
      <c r="L24" s="259">
        <v>3001.65</v>
      </c>
      <c r="M24" s="259">
        <v>9.7647700000000004</v>
      </c>
      <c r="N24" s="1"/>
      <c r="O24" s="1"/>
    </row>
    <row r="25" spans="1:15" ht="12.75" customHeight="1">
      <c r="A25" s="30">
        <v>15</v>
      </c>
      <c r="B25" s="269" t="s">
        <v>861</v>
      </c>
      <c r="C25" s="259">
        <v>621.20000000000005</v>
      </c>
      <c r="D25" s="260">
        <v>625.6</v>
      </c>
      <c r="E25" s="260">
        <v>615.6</v>
      </c>
      <c r="F25" s="260">
        <v>610</v>
      </c>
      <c r="G25" s="260">
        <v>600</v>
      </c>
      <c r="H25" s="260">
        <v>631.20000000000005</v>
      </c>
      <c r="I25" s="260">
        <v>641.20000000000005</v>
      </c>
      <c r="J25" s="260">
        <v>646.80000000000007</v>
      </c>
      <c r="K25" s="259">
        <v>635.6</v>
      </c>
      <c r="L25" s="259">
        <v>620</v>
      </c>
      <c r="M25" s="259">
        <v>14.102880000000001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126.35</v>
      </c>
      <c r="D26" s="260">
        <v>125.56666666666666</v>
      </c>
      <c r="E26" s="260">
        <v>124.38333333333333</v>
      </c>
      <c r="F26" s="260">
        <v>122.41666666666666</v>
      </c>
      <c r="G26" s="260">
        <v>121.23333333333332</v>
      </c>
      <c r="H26" s="260">
        <v>127.53333333333333</v>
      </c>
      <c r="I26" s="260">
        <v>128.71666666666667</v>
      </c>
      <c r="J26" s="260">
        <v>130.68333333333334</v>
      </c>
      <c r="K26" s="259">
        <v>126.75</v>
      </c>
      <c r="L26" s="259">
        <v>123.6</v>
      </c>
      <c r="M26" s="259">
        <v>20.932790000000001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311.10000000000002</v>
      </c>
      <c r="D27" s="260">
        <v>308.41666666666669</v>
      </c>
      <c r="E27" s="260">
        <v>304.38333333333338</v>
      </c>
      <c r="F27" s="260">
        <v>297.66666666666669</v>
      </c>
      <c r="G27" s="260">
        <v>293.63333333333338</v>
      </c>
      <c r="H27" s="260">
        <v>315.13333333333338</v>
      </c>
      <c r="I27" s="260">
        <v>319.16666666666669</v>
      </c>
      <c r="J27" s="260">
        <v>325.88333333333338</v>
      </c>
      <c r="K27" s="259">
        <v>312.45</v>
      </c>
      <c r="L27" s="259">
        <v>301.7</v>
      </c>
      <c r="M27" s="259">
        <v>17.865290000000002</v>
      </c>
      <c r="N27" s="1"/>
      <c r="O27" s="1"/>
    </row>
    <row r="28" spans="1:15" ht="12.75" customHeight="1">
      <c r="A28" s="30">
        <v>18</v>
      </c>
      <c r="B28" s="269" t="s">
        <v>815</v>
      </c>
      <c r="C28" s="259">
        <v>421.6</v>
      </c>
      <c r="D28" s="260">
        <v>424.01666666666665</v>
      </c>
      <c r="E28" s="260">
        <v>418.58333333333331</v>
      </c>
      <c r="F28" s="260">
        <v>415.56666666666666</v>
      </c>
      <c r="G28" s="260">
        <v>410.13333333333333</v>
      </c>
      <c r="H28" s="260">
        <v>427.0333333333333</v>
      </c>
      <c r="I28" s="260">
        <v>432.4666666666667</v>
      </c>
      <c r="J28" s="260">
        <v>435.48333333333329</v>
      </c>
      <c r="K28" s="259">
        <v>429.45</v>
      </c>
      <c r="L28" s="259">
        <v>421</v>
      </c>
      <c r="M28" s="259">
        <v>1.63489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318.64999999999998</v>
      </c>
      <c r="D29" s="260">
        <v>317.38333333333327</v>
      </c>
      <c r="E29" s="260">
        <v>314.06666666666655</v>
      </c>
      <c r="F29" s="260">
        <v>309.48333333333329</v>
      </c>
      <c r="G29" s="260">
        <v>306.16666666666657</v>
      </c>
      <c r="H29" s="260">
        <v>321.96666666666653</v>
      </c>
      <c r="I29" s="260">
        <v>325.28333333333325</v>
      </c>
      <c r="J29" s="260">
        <v>329.8666666666665</v>
      </c>
      <c r="K29" s="259">
        <v>320.7</v>
      </c>
      <c r="L29" s="259">
        <v>312.8</v>
      </c>
      <c r="M29" s="259">
        <v>2.7935599999999998</v>
      </c>
      <c r="N29" s="1"/>
      <c r="O29" s="1"/>
    </row>
    <row r="30" spans="1:15" ht="12.75" customHeight="1">
      <c r="A30" s="30">
        <v>20</v>
      </c>
      <c r="B30" s="269" t="s">
        <v>866</v>
      </c>
      <c r="C30" s="259">
        <v>921.2</v>
      </c>
      <c r="D30" s="260">
        <v>939.4</v>
      </c>
      <c r="E30" s="260">
        <v>883.8</v>
      </c>
      <c r="F30" s="260">
        <v>846.4</v>
      </c>
      <c r="G30" s="260">
        <v>790.8</v>
      </c>
      <c r="H30" s="260">
        <v>976.8</v>
      </c>
      <c r="I30" s="260">
        <v>1032.4000000000001</v>
      </c>
      <c r="J30" s="260">
        <v>1069.8</v>
      </c>
      <c r="K30" s="259">
        <v>995</v>
      </c>
      <c r="L30" s="259">
        <v>902</v>
      </c>
      <c r="M30" s="259">
        <v>1.6648400000000001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1260.3499999999999</v>
      </c>
      <c r="D31" s="260">
        <v>1271.2</v>
      </c>
      <c r="E31" s="260">
        <v>1242.4000000000001</v>
      </c>
      <c r="F31" s="260">
        <v>1224.45</v>
      </c>
      <c r="G31" s="260">
        <v>1195.6500000000001</v>
      </c>
      <c r="H31" s="260">
        <v>1289.1500000000001</v>
      </c>
      <c r="I31" s="260">
        <v>1317.9499999999998</v>
      </c>
      <c r="J31" s="260">
        <v>1335.9</v>
      </c>
      <c r="K31" s="259">
        <v>1300</v>
      </c>
      <c r="L31" s="259">
        <v>1253.25</v>
      </c>
      <c r="M31" s="259">
        <v>2.1187499999999999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1229.25</v>
      </c>
      <c r="D32" s="260">
        <v>1233.7333333333333</v>
      </c>
      <c r="E32" s="260">
        <v>1219.5166666666667</v>
      </c>
      <c r="F32" s="260">
        <v>1209.7833333333333</v>
      </c>
      <c r="G32" s="260">
        <v>1195.5666666666666</v>
      </c>
      <c r="H32" s="260">
        <v>1243.4666666666667</v>
      </c>
      <c r="I32" s="260">
        <v>1257.6833333333334</v>
      </c>
      <c r="J32" s="260">
        <v>1267.4166666666667</v>
      </c>
      <c r="K32" s="259">
        <v>1247.95</v>
      </c>
      <c r="L32" s="259">
        <v>1224</v>
      </c>
      <c r="M32" s="259">
        <v>1.32108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625</v>
      </c>
      <c r="D33" s="260">
        <v>626.55000000000007</v>
      </c>
      <c r="E33" s="260">
        <v>618.70000000000016</v>
      </c>
      <c r="F33" s="260">
        <v>612.40000000000009</v>
      </c>
      <c r="G33" s="260">
        <v>604.55000000000018</v>
      </c>
      <c r="H33" s="260">
        <v>632.85000000000014</v>
      </c>
      <c r="I33" s="260">
        <v>640.70000000000005</v>
      </c>
      <c r="J33" s="260">
        <v>647.00000000000011</v>
      </c>
      <c r="K33" s="259">
        <v>634.4</v>
      </c>
      <c r="L33" s="259">
        <v>620.25</v>
      </c>
      <c r="M33" s="259">
        <v>0.61902999999999997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3084.35</v>
      </c>
      <c r="D34" s="260">
        <v>3094.7833333333333</v>
      </c>
      <c r="E34" s="260">
        <v>3059.5666666666666</v>
      </c>
      <c r="F34" s="260">
        <v>3034.7833333333333</v>
      </c>
      <c r="G34" s="260">
        <v>2999.5666666666666</v>
      </c>
      <c r="H34" s="260">
        <v>3119.5666666666666</v>
      </c>
      <c r="I34" s="260">
        <v>3154.7833333333328</v>
      </c>
      <c r="J34" s="260">
        <v>3179.5666666666666</v>
      </c>
      <c r="K34" s="259">
        <v>3130</v>
      </c>
      <c r="L34" s="259">
        <v>3070</v>
      </c>
      <c r="M34" s="259">
        <v>0.73331000000000002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2780.7</v>
      </c>
      <c r="D35" s="260">
        <v>2801.6</v>
      </c>
      <c r="E35" s="260">
        <v>2742.2</v>
      </c>
      <c r="F35" s="260">
        <v>2703.7</v>
      </c>
      <c r="G35" s="260">
        <v>2644.2999999999997</v>
      </c>
      <c r="H35" s="260">
        <v>2840.1</v>
      </c>
      <c r="I35" s="260">
        <v>2899.5000000000005</v>
      </c>
      <c r="J35" s="260">
        <v>2938</v>
      </c>
      <c r="K35" s="259">
        <v>2861</v>
      </c>
      <c r="L35" s="259">
        <v>2763.1</v>
      </c>
      <c r="M35" s="259">
        <v>0.30686999999999998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469.65</v>
      </c>
      <c r="D36" s="260">
        <v>466.98333333333329</v>
      </c>
      <c r="E36" s="260">
        <v>459.26666666666659</v>
      </c>
      <c r="F36" s="260">
        <v>448.88333333333333</v>
      </c>
      <c r="G36" s="260">
        <v>441.16666666666663</v>
      </c>
      <c r="H36" s="260">
        <v>477.36666666666656</v>
      </c>
      <c r="I36" s="260">
        <v>485.08333333333326</v>
      </c>
      <c r="J36" s="260">
        <v>495.46666666666653</v>
      </c>
      <c r="K36" s="259">
        <v>474.7</v>
      </c>
      <c r="L36" s="259">
        <v>456.6</v>
      </c>
      <c r="M36" s="259">
        <v>6.0953200000000001</v>
      </c>
      <c r="N36" s="1"/>
      <c r="O36" s="1"/>
    </row>
    <row r="37" spans="1:15" ht="12.75" customHeight="1">
      <c r="A37" s="30">
        <v>27</v>
      </c>
      <c r="B37" s="269" t="s">
        <v>843</v>
      </c>
      <c r="C37" s="259">
        <v>15.15</v>
      </c>
      <c r="D37" s="260">
        <v>15.25</v>
      </c>
      <c r="E37" s="260">
        <v>14.85</v>
      </c>
      <c r="F37" s="260">
        <v>14.549999999999999</v>
      </c>
      <c r="G37" s="260">
        <v>14.149999999999999</v>
      </c>
      <c r="H37" s="260">
        <v>15.55</v>
      </c>
      <c r="I37" s="260">
        <v>15.95</v>
      </c>
      <c r="J37" s="260">
        <v>16.25</v>
      </c>
      <c r="K37" s="259">
        <v>15.65</v>
      </c>
      <c r="L37" s="259">
        <v>14.95</v>
      </c>
      <c r="M37" s="259">
        <v>24.17502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630.65</v>
      </c>
      <c r="D38" s="260">
        <v>633.15</v>
      </c>
      <c r="E38" s="260">
        <v>623.84999999999991</v>
      </c>
      <c r="F38" s="260">
        <v>617.04999999999995</v>
      </c>
      <c r="G38" s="260">
        <v>607.74999999999989</v>
      </c>
      <c r="H38" s="260">
        <v>639.94999999999993</v>
      </c>
      <c r="I38" s="260">
        <v>649.24999999999989</v>
      </c>
      <c r="J38" s="260">
        <v>656.05</v>
      </c>
      <c r="K38" s="259">
        <v>642.45000000000005</v>
      </c>
      <c r="L38" s="259">
        <v>626.35</v>
      </c>
      <c r="M38" s="259">
        <v>7.9928800000000004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2031.7</v>
      </c>
      <c r="D39" s="260">
        <v>2034.6833333333334</v>
      </c>
      <c r="E39" s="260">
        <v>2011.0666666666666</v>
      </c>
      <c r="F39" s="260">
        <v>1990.4333333333332</v>
      </c>
      <c r="G39" s="260">
        <v>1966.8166666666664</v>
      </c>
      <c r="H39" s="260">
        <v>2055.3166666666666</v>
      </c>
      <c r="I39" s="260">
        <v>2078.9333333333334</v>
      </c>
      <c r="J39" s="260">
        <v>2099.5666666666671</v>
      </c>
      <c r="K39" s="259">
        <v>2058.3000000000002</v>
      </c>
      <c r="L39" s="259">
        <v>2014.05</v>
      </c>
      <c r="M39" s="259">
        <v>0.16829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564.04999999999995</v>
      </c>
      <c r="D40" s="260">
        <v>566.85</v>
      </c>
      <c r="E40" s="260">
        <v>559.90000000000009</v>
      </c>
      <c r="F40" s="260">
        <v>555.75000000000011</v>
      </c>
      <c r="G40" s="260">
        <v>548.80000000000018</v>
      </c>
      <c r="H40" s="260">
        <v>571</v>
      </c>
      <c r="I40" s="260">
        <v>577.95000000000005</v>
      </c>
      <c r="J40" s="260">
        <v>582.09999999999991</v>
      </c>
      <c r="K40" s="259">
        <v>573.79999999999995</v>
      </c>
      <c r="L40" s="259">
        <v>562.70000000000005</v>
      </c>
      <c r="M40" s="259">
        <v>34.800759999999997</v>
      </c>
      <c r="N40" s="1"/>
      <c r="O40" s="1"/>
    </row>
    <row r="41" spans="1:15" ht="12.75" customHeight="1">
      <c r="A41" s="30">
        <v>31</v>
      </c>
      <c r="B41" s="269" t="s">
        <v>794</v>
      </c>
      <c r="C41" s="259">
        <v>1485.2</v>
      </c>
      <c r="D41" s="260">
        <v>1498.7166666666665</v>
      </c>
      <c r="E41" s="260">
        <v>1457.583333333333</v>
      </c>
      <c r="F41" s="260">
        <v>1429.9666666666665</v>
      </c>
      <c r="G41" s="260">
        <v>1388.833333333333</v>
      </c>
      <c r="H41" s="260">
        <v>1526.333333333333</v>
      </c>
      <c r="I41" s="260">
        <v>1567.4666666666667</v>
      </c>
      <c r="J41" s="260">
        <v>1595.083333333333</v>
      </c>
      <c r="K41" s="259">
        <v>1539.85</v>
      </c>
      <c r="L41" s="259">
        <v>1471.1</v>
      </c>
      <c r="M41" s="259">
        <v>2.3117100000000002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730.85</v>
      </c>
      <c r="D42" s="260">
        <v>732.41666666666663</v>
      </c>
      <c r="E42" s="260">
        <v>726.83333333333326</v>
      </c>
      <c r="F42" s="260">
        <v>722.81666666666661</v>
      </c>
      <c r="G42" s="260">
        <v>717.23333333333323</v>
      </c>
      <c r="H42" s="260">
        <v>736.43333333333328</v>
      </c>
      <c r="I42" s="260">
        <v>742.01666666666654</v>
      </c>
      <c r="J42" s="260">
        <v>746.0333333333333</v>
      </c>
      <c r="K42" s="259">
        <v>738</v>
      </c>
      <c r="L42" s="259">
        <v>728.4</v>
      </c>
      <c r="M42" s="259">
        <v>0.63595999999999997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4418.8500000000004</v>
      </c>
      <c r="D43" s="260">
        <v>4399.95</v>
      </c>
      <c r="E43" s="260">
        <v>4359.8999999999996</v>
      </c>
      <c r="F43" s="260">
        <v>4300.95</v>
      </c>
      <c r="G43" s="260">
        <v>4260.8999999999996</v>
      </c>
      <c r="H43" s="260">
        <v>4458.8999999999996</v>
      </c>
      <c r="I43" s="260">
        <v>4498.9500000000007</v>
      </c>
      <c r="J43" s="260">
        <v>4557.8999999999996</v>
      </c>
      <c r="K43" s="259">
        <v>4440</v>
      </c>
      <c r="L43" s="259">
        <v>4341</v>
      </c>
      <c r="M43" s="259">
        <v>3.3666399999999999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280.45</v>
      </c>
      <c r="D44" s="260">
        <v>278.2833333333333</v>
      </c>
      <c r="E44" s="260">
        <v>274.86666666666662</v>
      </c>
      <c r="F44" s="260">
        <v>269.2833333333333</v>
      </c>
      <c r="G44" s="260">
        <v>265.86666666666662</v>
      </c>
      <c r="H44" s="260">
        <v>283.86666666666662</v>
      </c>
      <c r="I44" s="260">
        <v>287.28333333333336</v>
      </c>
      <c r="J44" s="260">
        <v>292.86666666666662</v>
      </c>
      <c r="K44" s="259">
        <v>281.7</v>
      </c>
      <c r="L44" s="259">
        <v>272.7</v>
      </c>
      <c r="M44" s="259">
        <v>53.783659999999998</v>
      </c>
      <c r="N44" s="1"/>
      <c r="O44" s="1"/>
    </row>
    <row r="45" spans="1:15" ht="12.75" customHeight="1">
      <c r="A45" s="30">
        <v>35</v>
      </c>
      <c r="B45" s="269" t="s">
        <v>816</v>
      </c>
      <c r="C45" s="259">
        <v>314.89999999999998</v>
      </c>
      <c r="D45" s="260">
        <v>316.15000000000003</v>
      </c>
      <c r="E45" s="260">
        <v>310.80000000000007</v>
      </c>
      <c r="F45" s="260">
        <v>306.70000000000005</v>
      </c>
      <c r="G45" s="260">
        <v>301.35000000000008</v>
      </c>
      <c r="H45" s="260">
        <v>320.25000000000006</v>
      </c>
      <c r="I45" s="260">
        <v>325.60000000000008</v>
      </c>
      <c r="J45" s="260">
        <v>329.70000000000005</v>
      </c>
      <c r="K45" s="259">
        <v>321.5</v>
      </c>
      <c r="L45" s="259">
        <v>312.05</v>
      </c>
      <c r="M45" s="259">
        <v>0.38330999999999998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622.79999999999995</v>
      </c>
      <c r="D46" s="260">
        <v>624.23333333333335</v>
      </c>
      <c r="E46" s="260">
        <v>614.51666666666665</v>
      </c>
      <c r="F46" s="260">
        <v>606.23333333333335</v>
      </c>
      <c r="G46" s="260">
        <v>596.51666666666665</v>
      </c>
      <c r="H46" s="260">
        <v>632.51666666666665</v>
      </c>
      <c r="I46" s="260">
        <v>642.23333333333335</v>
      </c>
      <c r="J46" s="260">
        <v>650.51666666666665</v>
      </c>
      <c r="K46" s="259">
        <v>633.95000000000005</v>
      </c>
      <c r="L46" s="259">
        <v>615.95000000000005</v>
      </c>
      <c r="M46" s="259">
        <v>1.2301599999999999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143.69999999999999</v>
      </c>
      <c r="D47" s="260">
        <v>143.31666666666663</v>
      </c>
      <c r="E47" s="260">
        <v>142.03333333333327</v>
      </c>
      <c r="F47" s="260">
        <v>140.36666666666665</v>
      </c>
      <c r="G47" s="260">
        <v>139.08333333333329</v>
      </c>
      <c r="H47" s="260">
        <v>144.98333333333326</v>
      </c>
      <c r="I47" s="260">
        <v>146.26666666666662</v>
      </c>
      <c r="J47" s="260">
        <v>147.93333333333325</v>
      </c>
      <c r="K47" s="259">
        <v>144.6</v>
      </c>
      <c r="L47" s="259">
        <v>141.65</v>
      </c>
      <c r="M47" s="259">
        <v>85.736699999999999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3095.3</v>
      </c>
      <c r="D48" s="260">
        <v>3090.6166666666663</v>
      </c>
      <c r="E48" s="260">
        <v>3070.8833333333328</v>
      </c>
      <c r="F48" s="260">
        <v>3046.4666666666662</v>
      </c>
      <c r="G48" s="260">
        <v>3026.7333333333327</v>
      </c>
      <c r="H48" s="260">
        <v>3115.0333333333328</v>
      </c>
      <c r="I48" s="260">
        <v>3134.7666666666664</v>
      </c>
      <c r="J48" s="260">
        <v>3159.1833333333329</v>
      </c>
      <c r="K48" s="259">
        <v>3110.35</v>
      </c>
      <c r="L48" s="259">
        <v>3066.2</v>
      </c>
      <c r="M48" s="259">
        <v>6.1219400000000004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223</v>
      </c>
      <c r="D49" s="260">
        <v>223.26666666666665</v>
      </c>
      <c r="E49" s="260">
        <v>219.6333333333333</v>
      </c>
      <c r="F49" s="260">
        <v>216.26666666666665</v>
      </c>
      <c r="G49" s="260">
        <v>212.6333333333333</v>
      </c>
      <c r="H49" s="260">
        <v>226.6333333333333</v>
      </c>
      <c r="I49" s="260">
        <v>230.26666666666662</v>
      </c>
      <c r="J49" s="260">
        <v>233.6333333333333</v>
      </c>
      <c r="K49" s="259">
        <v>226.9</v>
      </c>
      <c r="L49" s="259">
        <v>219.9</v>
      </c>
      <c r="M49" s="259">
        <v>4.2775299999999996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3249.7</v>
      </c>
      <c r="D50" s="260">
        <v>3276.15</v>
      </c>
      <c r="E50" s="260">
        <v>3213.55</v>
      </c>
      <c r="F50" s="260">
        <v>3177.4</v>
      </c>
      <c r="G50" s="260">
        <v>3114.8</v>
      </c>
      <c r="H50" s="260">
        <v>3312.3</v>
      </c>
      <c r="I50" s="260">
        <v>3374.8999999999996</v>
      </c>
      <c r="J50" s="260">
        <v>3411.05</v>
      </c>
      <c r="K50" s="259">
        <v>3338.75</v>
      </c>
      <c r="L50" s="259">
        <v>3240</v>
      </c>
      <c r="M50" s="259">
        <v>5.4629999999999998E-2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1889.4</v>
      </c>
      <c r="D51" s="260">
        <v>1888.4166666666667</v>
      </c>
      <c r="E51" s="260">
        <v>1869.8333333333335</v>
      </c>
      <c r="F51" s="260">
        <v>1850.2666666666667</v>
      </c>
      <c r="G51" s="260">
        <v>1831.6833333333334</v>
      </c>
      <c r="H51" s="260">
        <v>1907.9833333333336</v>
      </c>
      <c r="I51" s="260">
        <v>1926.5666666666671</v>
      </c>
      <c r="J51" s="260">
        <v>1946.1333333333337</v>
      </c>
      <c r="K51" s="259">
        <v>1907</v>
      </c>
      <c r="L51" s="259">
        <v>1868.85</v>
      </c>
      <c r="M51" s="259">
        <v>1.5732600000000001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8113.3</v>
      </c>
      <c r="D52" s="260">
        <v>8120</v>
      </c>
      <c r="E52" s="260">
        <v>8048.3</v>
      </c>
      <c r="F52" s="260">
        <v>7983.3</v>
      </c>
      <c r="G52" s="260">
        <v>7911.6</v>
      </c>
      <c r="H52" s="260">
        <v>8185</v>
      </c>
      <c r="I52" s="260">
        <v>8256.7000000000007</v>
      </c>
      <c r="J52" s="260">
        <v>8321.7000000000007</v>
      </c>
      <c r="K52" s="259">
        <v>8191.7</v>
      </c>
      <c r="L52" s="259">
        <v>8055</v>
      </c>
      <c r="M52" s="259">
        <v>0.11855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463.85</v>
      </c>
      <c r="D53" s="260">
        <v>465.05</v>
      </c>
      <c r="E53" s="260">
        <v>460.5</v>
      </c>
      <c r="F53" s="260">
        <v>457.15</v>
      </c>
      <c r="G53" s="260">
        <v>452.59999999999997</v>
      </c>
      <c r="H53" s="260">
        <v>468.40000000000003</v>
      </c>
      <c r="I53" s="260">
        <v>472.9500000000001</v>
      </c>
      <c r="J53" s="260">
        <v>476.30000000000007</v>
      </c>
      <c r="K53" s="259">
        <v>469.6</v>
      </c>
      <c r="L53" s="259">
        <v>461.7</v>
      </c>
      <c r="M53" s="259">
        <v>11.19439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397.5</v>
      </c>
      <c r="D54" s="260">
        <v>405.5333333333333</v>
      </c>
      <c r="E54" s="260">
        <v>387.06666666666661</v>
      </c>
      <c r="F54" s="260">
        <v>376.63333333333333</v>
      </c>
      <c r="G54" s="260">
        <v>358.16666666666663</v>
      </c>
      <c r="H54" s="260">
        <v>415.96666666666658</v>
      </c>
      <c r="I54" s="260">
        <v>434.43333333333328</v>
      </c>
      <c r="J54" s="260">
        <v>444.86666666666656</v>
      </c>
      <c r="K54" s="259">
        <v>424</v>
      </c>
      <c r="L54" s="259">
        <v>395.1</v>
      </c>
      <c r="M54" s="259">
        <v>8.78782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3882.3</v>
      </c>
      <c r="D55" s="260">
        <v>3896.4500000000003</v>
      </c>
      <c r="E55" s="260">
        <v>3856.9000000000005</v>
      </c>
      <c r="F55" s="260">
        <v>3831.5000000000005</v>
      </c>
      <c r="G55" s="260">
        <v>3791.9500000000007</v>
      </c>
      <c r="H55" s="260">
        <v>3921.8500000000004</v>
      </c>
      <c r="I55" s="260">
        <v>3961.4000000000005</v>
      </c>
      <c r="J55" s="260">
        <v>3986.8</v>
      </c>
      <c r="K55" s="259">
        <v>3936</v>
      </c>
      <c r="L55" s="259">
        <v>3871.05</v>
      </c>
      <c r="M55" s="259">
        <v>2.04061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870.05</v>
      </c>
      <c r="D56" s="260">
        <v>866.66666666666663</v>
      </c>
      <c r="E56" s="260">
        <v>862.38333333333321</v>
      </c>
      <c r="F56" s="260">
        <v>854.71666666666658</v>
      </c>
      <c r="G56" s="260">
        <v>850.43333333333317</v>
      </c>
      <c r="H56" s="260">
        <v>874.33333333333326</v>
      </c>
      <c r="I56" s="260">
        <v>878.61666666666679</v>
      </c>
      <c r="J56" s="260">
        <v>886.2833333333333</v>
      </c>
      <c r="K56" s="259">
        <v>870.95</v>
      </c>
      <c r="L56" s="259">
        <v>859</v>
      </c>
      <c r="M56" s="259">
        <v>72.092070000000007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2723.5</v>
      </c>
      <c r="D57" s="260">
        <v>2700.3833333333332</v>
      </c>
      <c r="E57" s="260">
        <v>2658.7666666666664</v>
      </c>
      <c r="F57" s="260">
        <v>2594.0333333333333</v>
      </c>
      <c r="G57" s="260">
        <v>2552.4166666666665</v>
      </c>
      <c r="H57" s="260">
        <v>2765.1166666666663</v>
      </c>
      <c r="I57" s="260">
        <v>2806.7333333333331</v>
      </c>
      <c r="J57" s="260">
        <v>2871.4666666666662</v>
      </c>
      <c r="K57" s="259">
        <v>2742</v>
      </c>
      <c r="L57" s="259">
        <v>2635.65</v>
      </c>
      <c r="M57" s="259">
        <v>0.43792999999999999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561.79999999999995</v>
      </c>
      <c r="D58" s="260">
        <v>565.44999999999993</v>
      </c>
      <c r="E58" s="260">
        <v>556.39999999999986</v>
      </c>
      <c r="F58" s="260">
        <v>550.99999999999989</v>
      </c>
      <c r="G58" s="260">
        <v>541.94999999999982</v>
      </c>
      <c r="H58" s="260">
        <v>570.84999999999991</v>
      </c>
      <c r="I58" s="260">
        <v>579.89999999999986</v>
      </c>
      <c r="J58" s="260">
        <v>585.29999999999995</v>
      </c>
      <c r="K58" s="259">
        <v>574.5</v>
      </c>
      <c r="L58" s="259">
        <v>560.04999999999995</v>
      </c>
      <c r="M58" s="259">
        <v>3.8807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3619.5</v>
      </c>
      <c r="D59" s="260">
        <v>3623.9</v>
      </c>
      <c r="E59" s="260">
        <v>3602</v>
      </c>
      <c r="F59" s="260">
        <v>3584.5</v>
      </c>
      <c r="G59" s="260">
        <v>3562.6</v>
      </c>
      <c r="H59" s="260">
        <v>3641.4</v>
      </c>
      <c r="I59" s="260">
        <v>3663.3000000000006</v>
      </c>
      <c r="J59" s="260">
        <v>3680.8</v>
      </c>
      <c r="K59" s="259">
        <v>3645.8</v>
      </c>
      <c r="L59" s="259">
        <v>3606.4</v>
      </c>
      <c r="M59" s="259">
        <v>2.2667299999999999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1092.8499999999999</v>
      </c>
      <c r="D60" s="260">
        <v>1095.2833333333333</v>
      </c>
      <c r="E60" s="260">
        <v>1078.5666666666666</v>
      </c>
      <c r="F60" s="260">
        <v>1064.2833333333333</v>
      </c>
      <c r="G60" s="260">
        <v>1047.5666666666666</v>
      </c>
      <c r="H60" s="260">
        <v>1109.5666666666666</v>
      </c>
      <c r="I60" s="260">
        <v>1126.2833333333333</v>
      </c>
      <c r="J60" s="260">
        <v>1140.5666666666666</v>
      </c>
      <c r="K60" s="259">
        <v>1112</v>
      </c>
      <c r="L60" s="259">
        <v>1081</v>
      </c>
      <c r="M60" s="259">
        <v>0.66440999999999995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6679.1</v>
      </c>
      <c r="D61" s="260">
        <v>6678.8166666666666</v>
      </c>
      <c r="E61" s="260">
        <v>6610.6333333333332</v>
      </c>
      <c r="F61" s="260">
        <v>6542.166666666667</v>
      </c>
      <c r="G61" s="260">
        <v>6473.9833333333336</v>
      </c>
      <c r="H61" s="260">
        <v>6747.2833333333328</v>
      </c>
      <c r="I61" s="260">
        <v>6815.4666666666653</v>
      </c>
      <c r="J61" s="260">
        <v>6883.9333333333325</v>
      </c>
      <c r="K61" s="259">
        <v>6747</v>
      </c>
      <c r="L61" s="259">
        <v>6610.35</v>
      </c>
      <c r="M61" s="259">
        <v>10.71748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1635.85</v>
      </c>
      <c r="D62" s="260">
        <v>1639.5166666666667</v>
      </c>
      <c r="E62" s="260">
        <v>1621.3333333333333</v>
      </c>
      <c r="F62" s="260">
        <v>1606.8166666666666</v>
      </c>
      <c r="G62" s="260">
        <v>1588.6333333333332</v>
      </c>
      <c r="H62" s="260">
        <v>1654.0333333333333</v>
      </c>
      <c r="I62" s="260">
        <v>1672.2166666666667</v>
      </c>
      <c r="J62" s="260">
        <v>1686.7333333333333</v>
      </c>
      <c r="K62" s="259">
        <v>1657.7</v>
      </c>
      <c r="L62" s="259">
        <v>1625</v>
      </c>
      <c r="M62" s="259">
        <v>19.4375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6542.95</v>
      </c>
      <c r="D63" s="260">
        <v>6558.416666666667</v>
      </c>
      <c r="E63" s="260">
        <v>6476.8333333333339</v>
      </c>
      <c r="F63" s="260">
        <v>6410.7166666666672</v>
      </c>
      <c r="G63" s="260">
        <v>6329.1333333333341</v>
      </c>
      <c r="H63" s="260">
        <v>6624.5333333333338</v>
      </c>
      <c r="I63" s="260">
        <v>6706.1166666666677</v>
      </c>
      <c r="J63" s="260">
        <v>6772.2333333333336</v>
      </c>
      <c r="K63" s="259">
        <v>6640</v>
      </c>
      <c r="L63" s="259">
        <v>6492.3</v>
      </c>
      <c r="M63" s="259">
        <v>0.90588999999999997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2927.95</v>
      </c>
      <c r="D64" s="260">
        <v>2926.6333333333337</v>
      </c>
      <c r="E64" s="260">
        <v>2891.3666666666672</v>
      </c>
      <c r="F64" s="260">
        <v>2854.7833333333338</v>
      </c>
      <c r="G64" s="260">
        <v>2819.5166666666673</v>
      </c>
      <c r="H64" s="260">
        <v>2963.2166666666672</v>
      </c>
      <c r="I64" s="260">
        <v>2998.4833333333336</v>
      </c>
      <c r="J64" s="260">
        <v>3035.0666666666671</v>
      </c>
      <c r="K64" s="259">
        <v>2961.9</v>
      </c>
      <c r="L64" s="259">
        <v>2890.05</v>
      </c>
      <c r="M64" s="259">
        <v>0.51409000000000005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1945.8</v>
      </c>
      <c r="D65" s="260">
        <v>1950.55</v>
      </c>
      <c r="E65" s="260">
        <v>1929.25</v>
      </c>
      <c r="F65" s="260">
        <v>1912.7</v>
      </c>
      <c r="G65" s="260">
        <v>1891.4</v>
      </c>
      <c r="H65" s="260">
        <v>1967.1</v>
      </c>
      <c r="I65" s="260">
        <v>1988.3999999999996</v>
      </c>
      <c r="J65" s="260">
        <v>2004.9499999999998</v>
      </c>
      <c r="K65" s="259">
        <v>1971.85</v>
      </c>
      <c r="L65" s="259">
        <v>1934</v>
      </c>
      <c r="M65" s="259">
        <v>1.9013500000000001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354.15</v>
      </c>
      <c r="D66" s="260">
        <v>353.39999999999992</v>
      </c>
      <c r="E66" s="260">
        <v>350.84999999999985</v>
      </c>
      <c r="F66" s="260">
        <v>347.54999999999995</v>
      </c>
      <c r="G66" s="260">
        <v>344.99999999999989</v>
      </c>
      <c r="H66" s="260">
        <v>356.69999999999982</v>
      </c>
      <c r="I66" s="260">
        <v>359.24999999999989</v>
      </c>
      <c r="J66" s="260">
        <v>362.54999999999978</v>
      </c>
      <c r="K66" s="259">
        <v>355.95</v>
      </c>
      <c r="L66" s="259">
        <v>350.1</v>
      </c>
      <c r="M66" s="259">
        <v>16.261209999999998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210.9</v>
      </c>
      <c r="D67" s="260">
        <v>212.96666666666667</v>
      </c>
      <c r="E67" s="260">
        <v>208.43333333333334</v>
      </c>
      <c r="F67" s="260">
        <v>205.96666666666667</v>
      </c>
      <c r="G67" s="260">
        <v>201.43333333333334</v>
      </c>
      <c r="H67" s="260">
        <v>215.43333333333334</v>
      </c>
      <c r="I67" s="260">
        <v>219.9666666666667</v>
      </c>
      <c r="J67" s="260">
        <v>222.43333333333334</v>
      </c>
      <c r="K67" s="259">
        <v>217.5</v>
      </c>
      <c r="L67" s="259">
        <v>210.5</v>
      </c>
      <c r="M67" s="259">
        <v>93.660679999999999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161.9</v>
      </c>
      <c r="D68" s="260">
        <v>162.46666666666667</v>
      </c>
      <c r="E68" s="260">
        <v>160.63333333333333</v>
      </c>
      <c r="F68" s="260">
        <v>159.36666666666665</v>
      </c>
      <c r="G68" s="260">
        <v>157.5333333333333</v>
      </c>
      <c r="H68" s="260">
        <v>163.73333333333335</v>
      </c>
      <c r="I68" s="260">
        <v>165.56666666666666</v>
      </c>
      <c r="J68" s="260">
        <v>166.83333333333337</v>
      </c>
      <c r="K68" s="259">
        <v>164.3</v>
      </c>
      <c r="L68" s="259">
        <v>161.19999999999999</v>
      </c>
      <c r="M68" s="259">
        <v>202.37825000000001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77.099999999999994</v>
      </c>
      <c r="D69" s="260">
        <v>76.716666666666669</v>
      </c>
      <c r="E69" s="260">
        <v>75.033333333333331</v>
      </c>
      <c r="F69" s="260">
        <v>72.966666666666669</v>
      </c>
      <c r="G69" s="260">
        <v>71.283333333333331</v>
      </c>
      <c r="H69" s="260">
        <v>78.783333333333331</v>
      </c>
      <c r="I69" s="260">
        <v>80.466666666666669</v>
      </c>
      <c r="J69" s="260">
        <v>82.533333333333331</v>
      </c>
      <c r="K69" s="259">
        <v>78.400000000000006</v>
      </c>
      <c r="L69" s="259">
        <v>74.650000000000006</v>
      </c>
      <c r="M69" s="259">
        <v>199.48869999999999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28.8</v>
      </c>
      <c r="D70" s="260">
        <v>27.833333333333332</v>
      </c>
      <c r="E70" s="260">
        <v>26.166666666666664</v>
      </c>
      <c r="F70" s="260">
        <v>23.533333333333331</v>
      </c>
      <c r="G70" s="260">
        <v>21.866666666666664</v>
      </c>
      <c r="H70" s="260">
        <v>30.466666666666665</v>
      </c>
      <c r="I70" s="260">
        <v>32.133333333333326</v>
      </c>
      <c r="J70" s="260">
        <v>34.766666666666666</v>
      </c>
      <c r="K70" s="259">
        <v>29.5</v>
      </c>
      <c r="L70" s="259">
        <v>25.2</v>
      </c>
      <c r="M70" s="259">
        <v>1594.5381600000001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1675.35</v>
      </c>
      <c r="D71" s="260">
        <v>1676.4666666666665</v>
      </c>
      <c r="E71" s="260">
        <v>1665.383333333333</v>
      </c>
      <c r="F71" s="260">
        <v>1655.4166666666665</v>
      </c>
      <c r="G71" s="260">
        <v>1644.333333333333</v>
      </c>
      <c r="H71" s="260">
        <v>1686.4333333333329</v>
      </c>
      <c r="I71" s="260">
        <v>1697.5166666666664</v>
      </c>
      <c r="J71" s="260">
        <v>1707.4833333333329</v>
      </c>
      <c r="K71" s="259">
        <v>1687.55</v>
      </c>
      <c r="L71" s="259">
        <v>1666.5</v>
      </c>
      <c r="M71" s="259">
        <v>3.2868200000000001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4524.7</v>
      </c>
      <c r="D72" s="260">
        <v>4529.8833333333332</v>
      </c>
      <c r="E72" s="260">
        <v>4499.8166666666666</v>
      </c>
      <c r="F72" s="260">
        <v>4474.9333333333334</v>
      </c>
      <c r="G72" s="260">
        <v>4444.8666666666668</v>
      </c>
      <c r="H72" s="260">
        <v>4554.7666666666664</v>
      </c>
      <c r="I72" s="260">
        <v>4584.8333333333321</v>
      </c>
      <c r="J72" s="260">
        <v>4609.7166666666662</v>
      </c>
      <c r="K72" s="259">
        <v>4559.95</v>
      </c>
      <c r="L72" s="259">
        <v>4505</v>
      </c>
      <c r="M72" s="259">
        <v>4.6510000000000003E-2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605.1</v>
      </c>
      <c r="D73" s="260">
        <v>604.30000000000007</v>
      </c>
      <c r="E73" s="260">
        <v>600.95000000000016</v>
      </c>
      <c r="F73" s="260">
        <v>596.80000000000007</v>
      </c>
      <c r="G73" s="260">
        <v>593.45000000000016</v>
      </c>
      <c r="H73" s="260">
        <v>608.45000000000016</v>
      </c>
      <c r="I73" s="260">
        <v>611.80000000000007</v>
      </c>
      <c r="J73" s="260">
        <v>615.95000000000016</v>
      </c>
      <c r="K73" s="259">
        <v>607.65</v>
      </c>
      <c r="L73" s="259">
        <v>600.15</v>
      </c>
      <c r="M73" s="259">
        <v>5.0687100000000003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934</v>
      </c>
      <c r="D74" s="260">
        <v>930.36666666666667</v>
      </c>
      <c r="E74" s="260">
        <v>916.63333333333333</v>
      </c>
      <c r="F74" s="260">
        <v>899.26666666666665</v>
      </c>
      <c r="G74" s="260">
        <v>885.5333333333333</v>
      </c>
      <c r="H74" s="260">
        <v>947.73333333333335</v>
      </c>
      <c r="I74" s="260">
        <v>961.4666666666667</v>
      </c>
      <c r="J74" s="260">
        <v>978.83333333333337</v>
      </c>
      <c r="K74" s="259">
        <v>944.1</v>
      </c>
      <c r="L74" s="259">
        <v>913</v>
      </c>
      <c r="M74" s="259">
        <v>7.1184399999999997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105.8</v>
      </c>
      <c r="D75" s="260">
        <v>105.83333333333333</v>
      </c>
      <c r="E75" s="260">
        <v>104.46666666666665</v>
      </c>
      <c r="F75" s="260">
        <v>103.13333333333333</v>
      </c>
      <c r="G75" s="260">
        <v>101.76666666666665</v>
      </c>
      <c r="H75" s="260">
        <v>107.16666666666666</v>
      </c>
      <c r="I75" s="260">
        <v>108.53333333333333</v>
      </c>
      <c r="J75" s="260">
        <v>109.86666666666666</v>
      </c>
      <c r="K75" s="259">
        <v>107.2</v>
      </c>
      <c r="L75" s="259">
        <v>104.5</v>
      </c>
      <c r="M75" s="259">
        <v>164.07320999999999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826.85</v>
      </c>
      <c r="D76" s="260">
        <v>825.5333333333333</v>
      </c>
      <c r="E76" s="260">
        <v>817.31666666666661</v>
      </c>
      <c r="F76" s="260">
        <v>807.7833333333333</v>
      </c>
      <c r="G76" s="260">
        <v>799.56666666666661</v>
      </c>
      <c r="H76" s="260">
        <v>835.06666666666661</v>
      </c>
      <c r="I76" s="260">
        <v>843.2833333333333</v>
      </c>
      <c r="J76" s="260">
        <v>852.81666666666661</v>
      </c>
      <c r="K76" s="259">
        <v>833.75</v>
      </c>
      <c r="L76" s="259">
        <v>816</v>
      </c>
      <c r="M76" s="259">
        <v>13.553800000000001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72.05</v>
      </c>
      <c r="D77" s="260">
        <v>71.63333333333334</v>
      </c>
      <c r="E77" s="260">
        <v>71.01666666666668</v>
      </c>
      <c r="F77" s="260">
        <v>69.983333333333334</v>
      </c>
      <c r="G77" s="260">
        <v>69.366666666666674</v>
      </c>
      <c r="H77" s="260">
        <v>72.666666666666686</v>
      </c>
      <c r="I77" s="260">
        <v>73.283333333333331</v>
      </c>
      <c r="J77" s="260">
        <v>74.316666666666691</v>
      </c>
      <c r="K77" s="259">
        <v>72.25</v>
      </c>
      <c r="L77" s="259">
        <v>70.599999999999994</v>
      </c>
      <c r="M77" s="259">
        <v>196.13605999999999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310.3</v>
      </c>
      <c r="D78" s="260">
        <v>308.51666666666665</v>
      </c>
      <c r="E78" s="260">
        <v>306.08333333333331</v>
      </c>
      <c r="F78" s="260">
        <v>301.86666666666667</v>
      </c>
      <c r="G78" s="260">
        <v>299.43333333333334</v>
      </c>
      <c r="H78" s="260">
        <v>312.73333333333329</v>
      </c>
      <c r="I78" s="260">
        <v>315.16666666666669</v>
      </c>
      <c r="J78" s="260">
        <v>319.38333333333327</v>
      </c>
      <c r="K78" s="259">
        <v>310.95</v>
      </c>
      <c r="L78" s="259">
        <v>304.3</v>
      </c>
      <c r="M78" s="259">
        <v>38.358530000000002</v>
      </c>
      <c r="N78" s="1"/>
      <c r="O78" s="1"/>
    </row>
    <row r="79" spans="1:15" ht="12.75" customHeight="1">
      <c r="A79" s="30">
        <v>69</v>
      </c>
      <c r="B79" s="269" t="s">
        <v>867</v>
      </c>
      <c r="C79" s="259">
        <v>10014.799999999999</v>
      </c>
      <c r="D79" s="260">
        <v>10076.699999999999</v>
      </c>
      <c r="E79" s="260">
        <v>9938.0999999999985</v>
      </c>
      <c r="F79" s="260">
        <v>9861.4</v>
      </c>
      <c r="G79" s="260">
        <v>9722.7999999999993</v>
      </c>
      <c r="H79" s="260">
        <v>10153.399999999998</v>
      </c>
      <c r="I79" s="260">
        <v>10292</v>
      </c>
      <c r="J79" s="260">
        <v>10368.699999999997</v>
      </c>
      <c r="K79" s="259">
        <v>10215.299999999999</v>
      </c>
      <c r="L79" s="259">
        <v>10000</v>
      </c>
      <c r="M79" s="259">
        <v>1.9980000000000001E-2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851.2</v>
      </c>
      <c r="D80" s="260">
        <v>846.33333333333337</v>
      </c>
      <c r="E80" s="260">
        <v>839.86666666666679</v>
      </c>
      <c r="F80" s="260">
        <v>828.53333333333342</v>
      </c>
      <c r="G80" s="260">
        <v>822.06666666666683</v>
      </c>
      <c r="H80" s="260">
        <v>857.66666666666674</v>
      </c>
      <c r="I80" s="260">
        <v>864.13333333333321</v>
      </c>
      <c r="J80" s="260">
        <v>875.4666666666667</v>
      </c>
      <c r="K80" s="259">
        <v>852.8</v>
      </c>
      <c r="L80" s="259">
        <v>835</v>
      </c>
      <c r="M80" s="259">
        <v>55.27122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285.45</v>
      </c>
      <c r="D81" s="260">
        <v>287.83333333333331</v>
      </c>
      <c r="E81" s="260">
        <v>280.66666666666663</v>
      </c>
      <c r="F81" s="260">
        <v>275.88333333333333</v>
      </c>
      <c r="G81" s="260">
        <v>268.71666666666664</v>
      </c>
      <c r="H81" s="260">
        <v>292.61666666666662</v>
      </c>
      <c r="I81" s="260">
        <v>299.78333333333325</v>
      </c>
      <c r="J81" s="260">
        <v>304.56666666666661</v>
      </c>
      <c r="K81" s="259">
        <v>295</v>
      </c>
      <c r="L81" s="259">
        <v>283.05</v>
      </c>
      <c r="M81" s="259">
        <v>19.016739999999999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950</v>
      </c>
      <c r="D82" s="260">
        <v>944.93333333333339</v>
      </c>
      <c r="E82" s="260">
        <v>924.06666666666683</v>
      </c>
      <c r="F82" s="260">
        <v>898.13333333333344</v>
      </c>
      <c r="G82" s="260">
        <v>877.26666666666688</v>
      </c>
      <c r="H82" s="260">
        <v>970.86666666666679</v>
      </c>
      <c r="I82" s="260">
        <v>991.73333333333335</v>
      </c>
      <c r="J82" s="260">
        <v>1017.6666666666667</v>
      </c>
      <c r="K82" s="259">
        <v>965.8</v>
      </c>
      <c r="L82" s="259">
        <v>919</v>
      </c>
      <c r="M82" s="259">
        <v>1.53209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279.25</v>
      </c>
      <c r="D83" s="260">
        <v>280.91666666666669</v>
      </c>
      <c r="E83" s="260">
        <v>276.33333333333337</v>
      </c>
      <c r="F83" s="260">
        <v>273.41666666666669</v>
      </c>
      <c r="G83" s="260">
        <v>268.83333333333337</v>
      </c>
      <c r="H83" s="260">
        <v>283.83333333333337</v>
      </c>
      <c r="I83" s="260">
        <v>288.41666666666674</v>
      </c>
      <c r="J83" s="260">
        <v>291.33333333333337</v>
      </c>
      <c r="K83" s="259">
        <v>285.5</v>
      </c>
      <c r="L83" s="259">
        <v>278</v>
      </c>
      <c r="M83" s="259">
        <v>14.34177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7129</v>
      </c>
      <c r="D84" s="260">
        <v>7115.166666666667</v>
      </c>
      <c r="E84" s="260">
        <v>7064.2833333333338</v>
      </c>
      <c r="F84" s="260">
        <v>6999.5666666666666</v>
      </c>
      <c r="G84" s="260">
        <v>6948.6833333333334</v>
      </c>
      <c r="H84" s="260">
        <v>7179.8833333333341</v>
      </c>
      <c r="I84" s="260">
        <v>7230.7666666666673</v>
      </c>
      <c r="J84" s="260">
        <v>7295.4833333333345</v>
      </c>
      <c r="K84" s="259">
        <v>7166.05</v>
      </c>
      <c r="L84" s="259">
        <v>7050.45</v>
      </c>
      <c r="M84" s="259">
        <v>9.3649999999999997E-2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1188.6500000000001</v>
      </c>
      <c r="D85" s="260">
        <v>1178.8666666666668</v>
      </c>
      <c r="E85" s="260">
        <v>1166.0833333333335</v>
      </c>
      <c r="F85" s="260">
        <v>1143.5166666666667</v>
      </c>
      <c r="G85" s="260">
        <v>1130.7333333333333</v>
      </c>
      <c r="H85" s="260">
        <v>1201.4333333333336</v>
      </c>
      <c r="I85" s="260">
        <v>1214.2166666666669</v>
      </c>
      <c r="J85" s="260">
        <v>1236.7833333333338</v>
      </c>
      <c r="K85" s="259">
        <v>1191.6500000000001</v>
      </c>
      <c r="L85" s="259">
        <v>1156.3</v>
      </c>
      <c r="M85" s="259">
        <v>0.50427999999999995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927.5</v>
      </c>
      <c r="D86" s="260">
        <v>924.4</v>
      </c>
      <c r="E86" s="260">
        <v>903.8</v>
      </c>
      <c r="F86" s="260">
        <v>880.1</v>
      </c>
      <c r="G86" s="260">
        <v>859.5</v>
      </c>
      <c r="H86" s="260">
        <v>948.09999999999991</v>
      </c>
      <c r="I86" s="260">
        <v>968.7</v>
      </c>
      <c r="J86" s="260">
        <v>992.39999999999986</v>
      </c>
      <c r="K86" s="259">
        <v>945</v>
      </c>
      <c r="L86" s="259">
        <v>900.7</v>
      </c>
      <c r="M86" s="259">
        <v>0.85182000000000002</v>
      </c>
      <c r="N86" s="1"/>
      <c r="O86" s="1"/>
    </row>
    <row r="87" spans="1:15" ht="12.75" customHeight="1">
      <c r="A87" s="30">
        <v>77</v>
      </c>
      <c r="B87" s="269" t="s">
        <v>817</v>
      </c>
      <c r="C87" s="259">
        <v>524.95000000000005</v>
      </c>
      <c r="D87" s="260">
        <v>530</v>
      </c>
      <c r="E87" s="260">
        <v>518.5</v>
      </c>
      <c r="F87" s="260">
        <v>512.04999999999995</v>
      </c>
      <c r="G87" s="260">
        <v>500.54999999999995</v>
      </c>
      <c r="H87" s="260">
        <v>536.45000000000005</v>
      </c>
      <c r="I87" s="260">
        <v>547.95000000000005</v>
      </c>
      <c r="J87" s="260">
        <v>554.40000000000009</v>
      </c>
      <c r="K87" s="259">
        <v>541.5</v>
      </c>
      <c r="L87" s="259">
        <v>523.54999999999995</v>
      </c>
      <c r="M87" s="259">
        <v>1.88676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16357.35</v>
      </c>
      <c r="D88" s="260">
        <v>16395.45</v>
      </c>
      <c r="E88" s="260">
        <v>16270.900000000001</v>
      </c>
      <c r="F88" s="260">
        <v>16184.45</v>
      </c>
      <c r="G88" s="260">
        <v>16059.900000000001</v>
      </c>
      <c r="H88" s="260">
        <v>16481.900000000001</v>
      </c>
      <c r="I88" s="260">
        <v>16606.449999999997</v>
      </c>
      <c r="J88" s="260">
        <v>16692.900000000001</v>
      </c>
      <c r="K88" s="259">
        <v>16520</v>
      </c>
      <c r="L88" s="259">
        <v>16309</v>
      </c>
      <c r="M88" s="259">
        <v>0.19098000000000001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480.55</v>
      </c>
      <c r="D89" s="260">
        <v>479.81666666666661</v>
      </c>
      <c r="E89" s="260">
        <v>476.63333333333321</v>
      </c>
      <c r="F89" s="260">
        <v>472.71666666666658</v>
      </c>
      <c r="G89" s="260">
        <v>469.53333333333319</v>
      </c>
      <c r="H89" s="260">
        <v>483.73333333333323</v>
      </c>
      <c r="I89" s="260">
        <v>486.91666666666663</v>
      </c>
      <c r="J89" s="260">
        <v>490.83333333333326</v>
      </c>
      <c r="K89" s="259">
        <v>483</v>
      </c>
      <c r="L89" s="259">
        <v>475.9</v>
      </c>
      <c r="M89" s="259">
        <v>1.57986</v>
      </c>
      <c r="N89" s="1"/>
      <c r="O89" s="1"/>
    </row>
    <row r="90" spans="1:15" ht="12.75" customHeight="1">
      <c r="A90" s="30">
        <v>80</v>
      </c>
      <c r="B90" s="269" t="s">
        <v>818</v>
      </c>
      <c r="C90" s="259">
        <v>35.35</v>
      </c>
      <c r="D90" s="260">
        <v>35.133333333333333</v>
      </c>
      <c r="E90" s="260">
        <v>34.616666666666667</v>
      </c>
      <c r="F90" s="260">
        <v>33.883333333333333</v>
      </c>
      <c r="G90" s="260">
        <v>33.366666666666667</v>
      </c>
      <c r="H90" s="260">
        <v>35.866666666666667</v>
      </c>
      <c r="I90" s="260">
        <v>36.383333333333333</v>
      </c>
      <c r="J90" s="260">
        <v>37.116666666666667</v>
      </c>
      <c r="K90" s="259">
        <v>35.65</v>
      </c>
      <c r="L90" s="259">
        <v>34.4</v>
      </c>
      <c r="M90" s="259">
        <v>125.0226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4120.05</v>
      </c>
      <c r="D91" s="260">
        <v>4121.3833333333332</v>
      </c>
      <c r="E91" s="260">
        <v>4093.7666666666664</v>
      </c>
      <c r="F91" s="260">
        <v>4067.4833333333331</v>
      </c>
      <c r="G91" s="260">
        <v>4039.8666666666663</v>
      </c>
      <c r="H91" s="260">
        <v>4147.6666666666661</v>
      </c>
      <c r="I91" s="260">
        <v>4175.2833333333328</v>
      </c>
      <c r="J91" s="260">
        <v>4201.5666666666666</v>
      </c>
      <c r="K91" s="259">
        <v>4149</v>
      </c>
      <c r="L91" s="259">
        <v>4095.1</v>
      </c>
      <c r="M91" s="259">
        <v>2.8852199999999999</v>
      </c>
      <c r="N91" s="1"/>
      <c r="O91" s="1"/>
    </row>
    <row r="92" spans="1:15" ht="12.75" customHeight="1">
      <c r="A92" s="30">
        <v>82</v>
      </c>
      <c r="B92" s="269" t="s">
        <v>819</v>
      </c>
      <c r="C92" s="259">
        <v>1187.8499999999999</v>
      </c>
      <c r="D92" s="260">
        <v>1195.0999999999999</v>
      </c>
      <c r="E92" s="260">
        <v>1172.6499999999999</v>
      </c>
      <c r="F92" s="260">
        <v>1157.45</v>
      </c>
      <c r="G92" s="260">
        <v>1135</v>
      </c>
      <c r="H92" s="260">
        <v>1210.2999999999997</v>
      </c>
      <c r="I92" s="260">
        <v>1232.7499999999995</v>
      </c>
      <c r="J92" s="260">
        <v>1247.9499999999996</v>
      </c>
      <c r="K92" s="259">
        <v>1217.55</v>
      </c>
      <c r="L92" s="259">
        <v>1179.9000000000001</v>
      </c>
      <c r="M92" s="259">
        <v>0.57596999999999998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504.4</v>
      </c>
      <c r="D93" s="260">
        <v>499.18333333333334</v>
      </c>
      <c r="E93" s="260">
        <v>491.26666666666665</v>
      </c>
      <c r="F93" s="260">
        <v>478.13333333333333</v>
      </c>
      <c r="G93" s="260">
        <v>470.21666666666664</v>
      </c>
      <c r="H93" s="260">
        <v>512.31666666666661</v>
      </c>
      <c r="I93" s="260">
        <v>520.23333333333335</v>
      </c>
      <c r="J93" s="260">
        <v>533.36666666666667</v>
      </c>
      <c r="K93" s="259">
        <v>507.1</v>
      </c>
      <c r="L93" s="259">
        <v>486.05</v>
      </c>
      <c r="M93" s="259">
        <v>1.20367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72.400000000000006</v>
      </c>
      <c r="D94" s="260">
        <v>72.250000000000014</v>
      </c>
      <c r="E94" s="260">
        <v>72.050000000000026</v>
      </c>
      <c r="F94" s="260">
        <v>71.700000000000017</v>
      </c>
      <c r="G94" s="260">
        <v>71.500000000000028</v>
      </c>
      <c r="H94" s="260">
        <v>72.600000000000023</v>
      </c>
      <c r="I94" s="260">
        <v>72.800000000000011</v>
      </c>
      <c r="J94" s="260">
        <v>73.15000000000002</v>
      </c>
      <c r="K94" s="259">
        <v>72.45</v>
      </c>
      <c r="L94" s="259">
        <v>71.900000000000006</v>
      </c>
      <c r="M94" s="259">
        <v>8.9952000000000005</v>
      </c>
      <c r="N94" s="1"/>
      <c r="O94" s="1"/>
    </row>
    <row r="95" spans="1:15" ht="12.75" customHeight="1">
      <c r="A95" s="30">
        <v>85</v>
      </c>
      <c r="B95" s="269" t="s">
        <v>776</v>
      </c>
      <c r="C95" s="259">
        <v>267.35000000000002</v>
      </c>
      <c r="D95" s="260">
        <v>264.56666666666666</v>
      </c>
      <c r="E95" s="260">
        <v>260.93333333333334</v>
      </c>
      <c r="F95" s="260">
        <v>254.51666666666665</v>
      </c>
      <c r="G95" s="260">
        <v>250.88333333333333</v>
      </c>
      <c r="H95" s="260">
        <v>270.98333333333335</v>
      </c>
      <c r="I95" s="260">
        <v>274.61666666666667</v>
      </c>
      <c r="J95" s="260">
        <v>281.03333333333336</v>
      </c>
      <c r="K95" s="259">
        <v>268.2</v>
      </c>
      <c r="L95" s="259">
        <v>258.14999999999998</v>
      </c>
      <c r="M95" s="259">
        <v>8.5912299999999995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2991.35</v>
      </c>
      <c r="D96" s="260">
        <v>2998.7000000000003</v>
      </c>
      <c r="E96" s="260">
        <v>2951.5000000000005</v>
      </c>
      <c r="F96" s="260">
        <v>2911.65</v>
      </c>
      <c r="G96" s="260">
        <v>2864.4500000000003</v>
      </c>
      <c r="H96" s="260">
        <v>3038.5500000000006</v>
      </c>
      <c r="I96" s="260">
        <v>3085.7500000000005</v>
      </c>
      <c r="J96" s="260">
        <v>3125.6000000000008</v>
      </c>
      <c r="K96" s="259">
        <v>3045.9</v>
      </c>
      <c r="L96" s="259">
        <v>2958.85</v>
      </c>
      <c r="M96" s="259">
        <v>0.49034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217</v>
      </c>
      <c r="D97" s="260">
        <v>217.71666666666667</v>
      </c>
      <c r="E97" s="260">
        <v>215.98333333333335</v>
      </c>
      <c r="F97" s="260">
        <v>214.96666666666667</v>
      </c>
      <c r="G97" s="260">
        <v>213.23333333333335</v>
      </c>
      <c r="H97" s="260">
        <v>218.73333333333335</v>
      </c>
      <c r="I97" s="260">
        <v>220.46666666666664</v>
      </c>
      <c r="J97" s="260">
        <v>221.48333333333335</v>
      </c>
      <c r="K97" s="259">
        <v>219.45</v>
      </c>
      <c r="L97" s="259">
        <v>216.7</v>
      </c>
      <c r="M97" s="259">
        <v>1.3862399999999999</v>
      </c>
      <c r="N97" s="1"/>
      <c r="O97" s="1"/>
    </row>
    <row r="98" spans="1:15" ht="12.75" customHeight="1">
      <c r="A98" s="30">
        <v>88</v>
      </c>
      <c r="B98" s="269" t="s">
        <v>868</v>
      </c>
      <c r="C98" s="259">
        <v>428.3</v>
      </c>
      <c r="D98" s="260">
        <v>424.38333333333338</v>
      </c>
      <c r="E98" s="260">
        <v>417.41666666666674</v>
      </c>
      <c r="F98" s="260">
        <v>406.53333333333336</v>
      </c>
      <c r="G98" s="260">
        <v>399.56666666666672</v>
      </c>
      <c r="H98" s="260">
        <v>435.26666666666677</v>
      </c>
      <c r="I98" s="260">
        <v>442.23333333333335</v>
      </c>
      <c r="J98" s="260">
        <v>453.11666666666679</v>
      </c>
      <c r="K98" s="259">
        <v>431.35</v>
      </c>
      <c r="L98" s="259">
        <v>413.5</v>
      </c>
      <c r="M98" s="259">
        <v>10.81157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510.6</v>
      </c>
      <c r="D99" s="260">
        <v>510.38333333333338</v>
      </c>
      <c r="E99" s="260">
        <v>503.31666666666672</v>
      </c>
      <c r="F99" s="260">
        <v>496.03333333333336</v>
      </c>
      <c r="G99" s="260">
        <v>488.9666666666667</v>
      </c>
      <c r="H99" s="260">
        <v>517.66666666666674</v>
      </c>
      <c r="I99" s="260">
        <v>524.73333333333346</v>
      </c>
      <c r="J99" s="260">
        <v>532.01666666666677</v>
      </c>
      <c r="K99" s="259">
        <v>517.45000000000005</v>
      </c>
      <c r="L99" s="259">
        <v>503.1</v>
      </c>
      <c r="M99" s="259">
        <v>6.6946599999999998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313.95</v>
      </c>
      <c r="D100" s="260">
        <v>311.7</v>
      </c>
      <c r="E100" s="260">
        <v>308.45</v>
      </c>
      <c r="F100" s="260">
        <v>302.95</v>
      </c>
      <c r="G100" s="260">
        <v>299.7</v>
      </c>
      <c r="H100" s="260">
        <v>317.2</v>
      </c>
      <c r="I100" s="260">
        <v>320.45</v>
      </c>
      <c r="J100" s="260">
        <v>325.95</v>
      </c>
      <c r="K100" s="259">
        <v>314.95</v>
      </c>
      <c r="L100" s="259">
        <v>306.2</v>
      </c>
      <c r="M100" s="259">
        <v>110.52657000000001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735.9</v>
      </c>
      <c r="D101" s="260">
        <v>731.75</v>
      </c>
      <c r="E101" s="260">
        <v>724.5</v>
      </c>
      <c r="F101" s="260">
        <v>713.1</v>
      </c>
      <c r="G101" s="260">
        <v>705.85</v>
      </c>
      <c r="H101" s="260">
        <v>743.15</v>
      </c>
      <c r="I101" s="260">
        <v>750.4</v>
      </c>
      <c r="J101" s="260">
        <v>761.8</v>
      </c>
      <c r="K101" s="259">
        <v>739</v>
      </c>
      <c r="L101" s="259">
        <v>720.35</v>
      </c>
      <c r="M101" s="259">
        <v>0.50880000000000003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747.3</v>
      </c>
      <c r="D102" s="260">
        <v>744.1</v>
      </c>
      <c r="E102" s="260">
        <v>738.2</v>
      </c>
      <c r="F102" s="260">
        <v>729.1</v>
      </c>
      <c r="G102" s="260">
        <v>723.2</v>
      </c>
      <c r="H102" s="260">
        <v>753.2</v>
      </c>
      <c r="I102" s="260">
        <v>759.09999999999991</v>
      </c>
      <c r="J102" s="260">
        <v>768.2</v>
      </c>
      <c r="K102" s="259">
        <v>750</v>
      </c>
      <c r="L102" s="259">
        <v>735</v>
      </c>
      <c r="M102" s="259">
        <v>0.69089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807.5</v>
      </c>
      <c r="D103" s="260">
        <v>806.36666666666667</v>
      </c>
      <c r="E103" s="260">
        <v>797.68333333333339</v>
      </c>
      <c r="F103" s="260">
        <v>787.86666666666667</v>
      </c>
      <c r="G103" s="260">
        <v>779.18333333333339</v>
      </c>
      <c r="H103" s="260">
        <v>816.18333333333339</v>
      </c>
      <c r="I103" s="260">
        <v>824.86666666666656</v>
      </c>
      <c r="J103" s="260">
        <v>834.68333333333339</v>
      </c>
      <c r="K103" s="259">
        <v>815.05</v>
      </c>
      <c r="L103" s="259">
        <v>796.55</v>
      </c>
      <c r="M103" s="259">
        <v>2.2151999999999998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130.05000000000001</v>
      </c>
      <c r="D104" s="260">
        <v>130.15</v>
      </c>
      <c r="E104" s="260">
        <v>129.30000000000001</v>
      </c>
      <c r="F104" s="260">
        <v>128.55000000000001</v>
      </c>
      <c r="G104" s="260">
        <v>127.70000000000002</v>
      </c>
      <c r="H104" s="260">
        <v>130.9</v>
      </c>
      <c r="I104" s="260">
        <v>131.74999999999997</v>
      </c>
      <c r="J104" s="260">
        <v>132.5</v>
      </c>
      <c r="K104" s="259">
        <v>131</v>
      </c>
      <c r="L104" s="259">
        <v>129.4</v>
      </c>
      <c r="M104" s="259">
        <v>7.1338499999999998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1703.65</v>
      </c>
      <c r="D105" s="260">
        <v>1702.8833333333332</v>
      </c>
      <c r="E105" s="260">
        <v>1676.7666666666664</v>
      </c>
      <c r="F105" s="260">
        <v>1649.8833333333332</v>
      </c>
      <c r="G105" s="260">
        <v>1623.7666666666664</v>
      </c>
      <c r="H105" s="260">
        <v>1729.7666666666664</v>
      </c>
      <c r="I105" s="260">
        <v>1755.8833333333332</v>
      </c>
      <c r="J105" s="260">
        <v>1782.7666666666664</v>
      </c>
      <c r="K105" s="259">
        <v>1729</v>
      </c>
      <c r="L105" s="259">
        <v>1676</v>
      </c>
      <c r="M105" s="259">
        <v>0.92742999999999998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25.75</v>
      </c>
      <c r="D106" s="260">
        <v>25.25</v>
      </c>
      <c r="E106" s="260">
        <v>24.05</v>
      </c>
      <c r="F106" s="260">
        <v>22.35</v>
      </c>
      <c r="G106" s="260">
        <v>21.150000000000002</v>
      </c>
      <c r="H106" s="260">
        <v>26.95</v>
      </c>
      <c r="I106" s="260">
        <v>28.150000000000002</v>
      </c>
      <c r="J106" s="260">
        <v>29.849999999999998</v>
      </c>
      <c r="K106" s="259">
        <v>26.45</v>
      </c>
      <c r="L106" s="259">
        <v>23.55</v>
      </c>
      <c r="M106" s="259">
        <v>855.0077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1220.55</v>
      </c>
      <c r="D107" s="260">
        <v>1223.6333333333334</v>
      </c>
      <c r="E107" s="260">
        <v>1210.5666666666668</v>
      </c>
      <c r="F107" s="260">
        <v>1200.5833333333335</v>
      </c>
      <c r="G107" s="260">
        <v>1187.5166666666669</v>
      </c>
      <c r="H107" s="260">
        <v>1233.6166666666668</v>
      </c>
      <c r="I107" s="260">
        <v>1246.6833333333334</v>
      </c>
      <c r="J107" s="260">
        <v>1256.6666666666667</v>
      </c>
      <c r="K107" s="259">
        <v>1236.7</v>
      </c>
      <c r="L107" s="259">
        <v>1213.6500000000001</v>
      </c>
      <c r="M107" s="259">
        <v>2.8736899999999999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561.70000000000005</v>
      </c>
      <c r="D108" s="260">
        <v>563.6</v>
      </c>
      <c r="E108" s="260">
        <v>551</v>
      </c>
      <c r="F108" s="260">
        <v>540.29999999999995</v>
      </c>
      <c r="G108" s="260">
        <v>527.69999999999993</v>
      </c>
      <c r="H108" s="260">
        <v>574.30000000000007</v>
      </c>
      <c r="I108" s="260">
        <v>586.9000000000002</v>
      </c>
      <c r="J108" s="260">
        <v>597.60000000000014</v>
      </c>
      <c r="K108" s="259">
        <v>576.20000000000005</v>
      </c>
      <c r="L108" s="259">
        <v>552.9</v>
      </c>
      <c r="M108" s="259">
        <v>1.01248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777.15</v>
      </c>
      <c r="D109" s="260">
        <v>779.36666666666667</v>
      </c>
      <c r="E109" s="260">
        <v>769.7833333333333</v>
      </c>
      <c r="F109" s="260">
        <v>762.41666666666663</v>
      </c>
      <c r="G109" s="260">
        <v>752.83333333333326</v>
      </c>
      <c r="H109" s="260">
        <v>786.73333333333335</v>
      </c>
      <c r="I109" s="260">
        <v>796.31666666666661</v>
      </c>
      <c r="J109" s="260">
        <v>803.68333333333339</v>
      </c>
      <c r="K109" s="259">
        <v>788.95</v>
      </c>
      <c r="L109" s="259">
        <v>772</v>
      </c>
      <c r="M109" s="259">
        <v>0.61063999999999996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5297.95</v>
      </c>
      <c r="D110" s="260">
        <v>5256.1833333333334</v>
      </c>
      <c r="E110" s="260">
        <v>5200.3666666666668</v>
      </c>
      <c r="F110" s="260">
        <v>5102.7833333333338</v>
      </c>
      <c r="G110" s="260">
        <v>5046.9666666666672</v>
      </c>
      <c r="H110" s="260">
        <v>5353.7666666666664</v>
      </c>
      <c r="I110" s="260">
        <v>5409.5833333333339</v>
      </c>
      <c r="J110" s="260">
        <v>5507.1666666666661</v>
      </c>
      <c r="K110" s="259">
        <v>5312</v>
      </c>
      <c r="L110" s="259">
        <v>5158.6000000000004</v>
      </c>
      <c r="M110" s="259">
        <v>9.7629999999999995E-2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324.60000000000002</v>
      </c>
      <c r="D111" s="260">
        <v>324.2166666666667</v>
      </c>
      <c r="E111" s="260">
        <v>319.43333333333339</v>
      </c>
      <c r="F111" s="260">
        <v>314.26666666666671</v>
      </c>
      <c r="G111" s="260">
        <v>309.48333333333341</v>
      </c>
      <c r="H111" s="260">
        <v>329.38333333333338</v>
      </c>
      <c r="I111" s="260">
        <v>334.16666666666669</v>
      </c>
      <c r="J111" s="260">
        <v>339.33333333333337</v>
      </c>
      <c r="K111" s="259">
        <v>329</v>
      </c>
      <c r="L111" s="259">
        <v>319.05</v>
      </c>
      <c r="M111" s="259">
        <v>2.8385099999999999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286.2</v>
      </c>
      <c r="D112" s="260">
        <v>284.56666666666666</v>
      </c>
      <c r="E112" s="260">
        <v>281.38333333333333</v>
      </c>
      <c r="F112" s="260">
        <v>276.56666666666666</v>
      </c>
      <c r="G112" s="260">
        <v>273.38333333333333</v>
      </c>
      <c r="H112" s="260">
        <v>289.38333333333333</v>
      </c>
      <c r="I112" s="260">
        <v>292.56666666666661</v>
      </c>
      <c r="J112" s="260">
        <v>297.38333333333333</v>
      </c>
      <c r="K112" s="259">
        <v>287.75</v>
      </c>
      <c r="L112" s="259">
        <v>279.75</v>
      </c>
      <c r="M112" s="259">
        <v>13.8751</v>
      </c>
      <c r="N112" s="1"/>
      <c r="O112" s="1"/>
    </row>
    <row r="113" spans="1:15" ht="12.75" customHeight="1">
      <c r="A113" s="30">
        <v>103</v>
      </c>
      <c r="B113" s="269" t="s">
        <v>820</v>
      </c>
      <c r="C113" s="259">
        <v>389.85</v>
      </c>
      <c r="D113" s="260">
        <v>391.16666666666669</v>
      </c>
      <c r="E113" s="260">
        <v>387.78333333333336</v>
      </c>
      <c r="F113" s="260">
        <v>385.7166666666667</v>
      </c>
      <c r="G113" s="260">
        <v>382.33333333333337</v>
      </c>
      <c r="H113" s="260">
        <v>393.23333333333335</v>
      </c>
      <c r="I113" s="260">
        <v>396.61666666666667</v>
      </c>
      <c r="J113" s="260">
        <v>398.68333333333334</v>
      </c>
      <c r="K113" s="259">
        <v>394.55</v>
      </c>
      <c r="L113" s="259">
        <v>389.1</v>
      </c>
      <c r="M113" s="259">
        <v>0.27256999999999998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580.25</v>
      </c>
      <c r="D114" s="260">
        <v>583.38333333333333</v>
      </c>
      <c r="E114" s="260">
        <v>569.4666666666667</v>
      </c>
      <c r="F114" s="260">
        <v>558.68333333333339</v>
      </c>
      <c r="G114" s="260">
        <v>544.76666666666677</v>
      </c>
      <c r="H114" s="260">
        <v>594.16666666666663</v>
      </c>
      <c r="I114" s="260">
        <v>608.08333333333337</v>
      </c>
      <c r="J114" s="260">
        <v>618.86666666666656</v>
      </c>
      <c r="K114" s="259">
        <v>597.29999999999995</v>
      </c>
      <c r="L114" s="259">
        <v>572.6</v>
      </c>
      <c r="M114" s="259">
        <v>1.1934899999999999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714</v>
      </c>
      <c r="D115" s="260">
        <v>712.06666666666661</v>
      </c>
      <c r="E115" s="260">
        <v>708.28333333333319</v>
      </c>
      <c r="F115" s="260">
        <v>702.56666666666661</v>
      </c>
      <c r="G115" s="260">
        <v>698.78333333333319</v>
      </c>
      <c r="H115" s="260">
        <v>717.78333333333319</v>
      </c>
      <c r="I115" s="260">
        <v>721.56666666666649</v>
      </c>
      <c r="J115" s="260">
        <v>727.28333333333319</v>
      </c>
      <c r="K115" s="259">
        <v>715.85</v>
      </c>
      <c r="L115" s="259">
        <v>706.35</v>
      </c>
      <c r="M115" s="259">
        <v>6.3609200000000001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1104.45</v>
      </c>
      <c r="D116" s="260">
        <v>1102.1333333333334</v>
      </c>
      <c r="E116" s="260">
        <v>1096.0666666666668</v>
      </c>
      <c r="F116" s="260">
        <v>1087.6833333333334</v>
      </c>
      <c r="G116" s="260">
        <v>1081.6166666666668</v>
      </c>
      <c r="H116" s="260">
        <v>1110.5166666666669</v>
      </c>
      <c r="I116" s="260">
        <v>1116.5833333333335</v>
      </c>
      <c r="J116" s="260">
        <v>1124.9666666666669</v>
      </c>
      <c r="K116" s="259">
        <v>1108.2</v>
      </c>
      <c r="L116" s="259">
        <v>1093.75</v>
      </c>
      <c r="M116" s="259">
        <v>14.88424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183.55</v>
      </c>
      <c r="D117" s="260">
        <v>182.35</v>
      </c>
      <c r="E117" s="260">
        <v>180.2</v>
      </c>
      <c r="F117" s="260">
        <v>176.85</v>
      </c>
      <c r="G117" s="260">
        <v>174.7</v>
      </c>
      <c r="H117" s="260">
        <v>185.7</v>
      </c>
      <c r="I117" s="260">
        <v>187.85000000000002</v>
      </c>
      <c r="J117" s="260">
        <v>191.2</v>
      </c>
      <c r="K117" s="259">
        <v>184.5</v>
      </c>
      <c r="L117" s="259">
        <v>179</v>
      </c>
      <c r="M117" s="259">
        <v>22.14856</v>
      </c>
      <c r="N117" s="1"/>
      <c r="O117" s="1"/>
    </row>
    <row r="118" spans="1:15" ht="12.75" customHeight="1">
      <c r="A118" s="30">
        <v>108</v>
      </c>
      <c r="B118" s="269" t="s">
        <v>810</v>
      </c>
      <c r="C118" s="259">
        <v>1505.85</v>
      </c>
      <c r="D118" s="260">
        <v>1512.3999999999999</v>
      </c>
      <c r="E118" s="260">
        <v>1494.7499999999998</v>
      </c>
      <c r="F118" s="260">
        <v>1483.6499999999999</v>
      </c>
      <c r="G118" s="260">
        <v>1465.9999999999998</v>
      </c>
      <c r="H118" s="260">
        <v>1523.4999999999998</v>
      </c>
      <c r="I118" s="260">
        <v>1541.1499999999999</v>
      </c>
      <c r="J118" s="260">
        <v>1552.2499999999998</v>
      </c>
      <c r="K118" s="259">
        <v>1530.05</v>
      </c>
      <c r="L118" s="259">
        <v>1501.3</v>
      </c>
      <c r="M118" s="259">
        <v>0.27550000000000002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229.45</v>
      </c>
      <c r="D119" s="260">
        <v>228.85</v>
      </c>
      <c r="E119" s="260">
        <v>227.29999999999998</v>
      </c>
      <c r="F119" s="260">
        <v>225.14999999999998</v>
      </c>
      <c r="G119" s="260">
        <v>223.59999999999997</v>
      </c>
      <c r="H119" s="260">
        <v>231</v>
      </c>
      <c r="I119" s="260">
        <v>232.55</v>
      </c>
      <c r="J119" s="260">
        <v>234.70000000000002</v>
      </c>
      <c r="K119" s="259">
        <v>230.4</v>
      </c>
      <c r="L119" s="259">
        <v>226.7</v>
      </c>
      <c r="M119" s="259">
        <v>64.308760000000007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611.75</v>
      </c>
      <c r="D120" s="260">
        <v>620.91666666666663</v>
      </c>
      <c r="E120" s="260">
        <v>591.93333333333328</v>
      </c>
      <c r="F120" s="260">
        <v>572.11666666666667</v>
      </c>
      <c r="G120" s="260">
        <v>543.13333333333333</v>
      </c>
      <c r="H120" s="260">
        <v>640.73333333333323</v>
      </c>
      <c r="I120" s="260">
        <v>669.71666666666658</v>
      </c>
      <c r="J120" s="260">
        <v>689.53333333333319</v>
      </c>
      <c r="K120" s="259">
        <v>649.9</v>
      </c>
      <c r="L120" s="259">
        <v>601.1</v>
      </c>
      <c r="M120" s="259">
        <v>16.422029999999999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3760.75</v>
      </c>
      <c r="D121" s="260">
        <v>3766.5666666666671</v>
      </c>
      <c r="E121" s="260">
        <v>3734.1833333333343</v>
      </c>
      <c r="F121" s="260">
        <v>3707.6166666666672</v>
      </c>
      <c r="G121" s="260">
        <v>3675.2333333333345</v>
      </c>
      <c r="H121" s="260">
        <v>3793.1333333333341</v>
      </c>
      <c r="I121" s="260">
        <v>3825.5166666666664</v>
      </c>
      <c r="J121" s="260">
        <v>3852.0833333333339</v>
      </c>
      <c r="K121" s="259">
        <v>3798.95</v>
      </c>
      <c r="L121" s="259">
        <v>3740</v>
      </c>
      <c r="M121" s="259">
        <v>1.72333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1580.85</v>
      </c>
      <c r="D122" s="260">
        <v>1581.6833333333334</v>
      </c>
      <c r="E122" s="260">
        <v>1571.1666666666667</v>
      </c>
      <c r="F122" s="260">
        <v>1561.4833333333333</v>
      </c>
      <c r="G122" s="260">
        <v>1550.9666666666667</v>
      </c>
      <c r="H122" s="260">
        <v>1591.3666666666668</v>
      </c>
      <c r="I122" s="260">
        <v>1601.8833333333332</v>
      </c>
      <c r="J122" s="260">
        <v>1611.5666666666668</v>
      </c>
      <c r="K122" s="259">
        <v>1592.2</v>
      </c>
      <c r="L122" s="259">
        <v>1572</v>
      </c>
      <c r="M122" s="259">
        <v>2.4508399999999999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2283.3000000000002</v>
      </c>
      <c r="D123" s="260">
        <v>2289.8166666666671</v>
      </c>
      <c r="E123" s="260">
        <v>2268.733333333334</v>
      </c>
      <c r="F123" s="260">
        <v>2254.166666666667</v>
      </c>
      <c r="G123" s="260">
        <v>2233.0833333333339</v>
      </c>
      <c r="H123" s="260">
        <v>2304.3833333333341</v>
      </c>
      <c r="I123" s="260">
        <v>2325.4666666666672</v>
      </c>
      <c r="J123" s="260">
        <v>2340.0333333333342</v>
      </c>
      <c r="K123" s="259">
        <v>2310.9</v>
      </c>
      <c r="L123" s="259">
        <v>2275.25</v>
      </c>
      <c r="M123" s="259">
        <v>1.04542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733.3</v>
      </c>
      <c r="D124" s="260">
        <v>735.25</v>
      </c>
      <c r="E124" s="260">
        <v>727.15</v>
      </c>
      <c r="F124" s="260">
        <v>721</v>
      </c>
      <c r="G124" s="260">
        <v>712.9</v>
      </c>
      <c r="H124" s="260">
        <v>741.4</v>
      </c>
      <c r="I124" s="260">
        <v>749.49999999999989</v>
      </c>
      <c r="J124" s="260">
        <v>755.65</v>
      </c>
      <c r="K124" s="259">
        <v>743.35</v>
      </c>
      <c r="L124" s="259">
        <v>729.1</v>
      </c>
      <c r="M124" s="259">
        <v>12.20397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895.8</v>
      </c>
      <c r="D125" s="260">
        <v>895.0333333333333</v>
      </c>
      <c r="E125" s="260">
        <v>887.06666666666661</v>
      </c>
      <c r="F125" s="260">
        <v>878.33333333333326</v>
      </c>
      <c r="G125" s="260">
        <v>870.36666666666656</v>
      </c>
      <c r="H125" s="260">
        <v>903.76666666666665</v>
      </c>
      <c r="I125" s="260">
        <v>911.73333333333335</v>
      </c>
      <c r="J125" s="260">
        <v>920.4666666666667</v>
      </c>
      <c r="K125" s="259">
        <v>903</v>
      </c>
      <c r="L125" s="259">
        <v>886.3</v>
      </c>
      <c r="M125" s="259">
        <v>4.8288099999999998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968.9</v>
      </c>
      <c r="D126" s="260">
        <v>971.31666666666661</v>
      </c>
      <c r="E126" s="260">
        <v>962.63333333333321</v>
      </c>
      <c r="F126" s="260">
        <v>956.36666666666656</v>
      </c>
      <c r="G126" s="260">
        <v>947.68333333333317</v>
      </c>
      <c r="H126" s="260">
        <v>977.58333333333326</v>
      </c>
      <c r="I126" s="260">
        <v>986.26666666666665</v>
      </c>
      <c r="J126" s="260">
        <v>992.5333333333333</v>
      </c>
      <c r="K126" s="259">
        <v>980</v>
      </c>
      <c r="L126" s="259">
        <v>965.05</v>
      </c>
      <c r="M126" s="259">
        <v>0.2581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366.5</v>
      </c>
      <c r="D127" s="260">
        <v>365.3</v>
      </c>
      <c r="E127" s="260">
        <v>362.90000000000003</v>
      </c>
      <c r="F127" s="260">
        <v>359.3</v>
      </c>
      <c r="G127" s="260">
        <v>356.90000000000003</v>
      </c>
      <c r="H127" s="260">
        <v>368.90000000000003</v>
      </c>
      <c r="I127" s="260">
        <v>371.3</v>
      </c>
      <c r="J127" s="260">
        <v>374.90000000000003</v>
      </c>
      <c r="K127" s="259">
        <v>367.7</v>
      </c>
      <c r="L127" s="259">
        <v>361.7</v>
      </c>
      <c r="M127" s="259">
        <v>3.7143999999999999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1322.1</v>
      </c>
      <c r="D128" s="260">
        <v>1332.2</v>
      </c>
      <c r="E128" s="260">
        <v>1307.9000000000001</v>
      </c>
      <c r="F128" s="260">
        <v>1293.7</v>
      </c>
      <c r="G128" s="260">
        <v>1269.4000000000001</v>
      </c>
      <c r="H128" s="260">
        <v>1346.4</v>
      </c>
      <c r="I128" s="260">
        <v>1370.6999999999998</v>
      </c>
      <c r="J128" s="260">
        <v>1384.9</v>
      </c>
      <c r="K128" s="259">
        <v>1356.5</v>
      </c>
      <c r="L128" s="259">
        <v>1318</v>
      </c>
      <c r="M128" s="259">
        <v>6.0371899999999998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800.5</v>
      </c>
      <c r="D129" s="260">
        <v>793.5333333333333</v>
      </c>
      <c r="E129" s="260">
        <v>780.61666666666656</v>
      </c>
      <c r="F129" s="260">
        <v>760.73333333333323</v>
      </c>
      <c r="G129" s="260">
        <v>747.81666666666649</v>
      </c>
      <c r="H129" s="260">
        <v>813.41666666666663</v>
      </c>
      <c r="I129" s="260">
        <v>826.33333333333337</v>
      </c>
      <c r="J129" s="260">
        <v>846.2166666666667</v>
      </c>
      <c r="K129" s="259">
        <v>806.45</v>
      </c>
      <c r="L129" s="259">
        <v>773.65</v>
      </c>
      <c r="M129" s="259">
        <v>1.8533500000000001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877.1</v>
      </c>
      <c r="D130" s="260">
        <v>878.86666666666667</v>
      </c>
      <c r="E130" s="260">
        <v>868.23333333333335</v>
      </c>
      <c r="F130" s="260">
        <v>859.36666666666667</v>
      </c>
      <c r="G130" s="260">
        <v>848.73333333333335</v>
      </c>
      <c r="H130" s="260">
        <v>887.73333333333335</v>
      </c>
      <c r="I130" s="260">
        <v>898.36666666666679</v>
      </c>
      <c r="J130" s="260">
        <v>907.23333333333335</v>
      </c>
      <c r="K130" s="259">
        <v>889.5</v>
      </c>
      <c r="L130" s="259">
        <v>870</v>
      </c>
      <c r="M130" s="259">
        <v>0.58053999999999994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394.7</v>
      </c>
      <c r="D131" s="260">
        <v>395.59999999999997</v>
      </c>
      <c r="E131" s="260">
        <v>390.89999999999992</v>
      </c>
      <c r="F131" s="260">
        <v>387.09999999999997</v>
      </c>
      <c r="G131" s="260">
        <v>382.39999999999992</v>
      </c>
      <c r="H131" s="260">
        <v>399.39999999999992</v>
      </c>
      <c r="I131" s="260">
        <v>404.09999999999997</v>
      </c>
      <c r="J131" s="260">
        <v>407.89999999999992</v>
      </c>
      <c r="K131" s="259">
        <v>400.3</v>
      </c>
      <c r="L131" s="259">
        <v>391.8</v>
      </c>
      <c r="M131" s="259">
        <v>32.360300000000002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550.79999999999995</v>
      </c>
      <c r="D132" s="260">
        <v>548.98333333333335</v>
      </c>
      <c r="E132" s="260">
        <v>546.01666666666665</v>
      </c>
      <c r="F132" s="260">
        <v>541.23333333333335</v>
      </c>
      <c r="G132" s="260">
        <v>538.26666666666665</v>
      </c>
      <c r="H132" s="260">
        <v>553.76666666666665</v>
      </c>
      <c r="I132" s="260">
        <v>556.73333333333335</v>
      </c>
      <c r="J132" s="260">
        <v>561.51666666666665</v>
      </c>
      <c r="K132" s="259">
        <v>551.95000000000005</v>
      </c>
      <c r="L132" s="259">
        <v>544.20000000000005</v>
      </c>
      <c r="M132" s="259">
        <v>10.2201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1674.95</v>
      </c>
      <c r="D133" s="260">
        <v>1671.4833333333333</v>
      </c>
      <c r="E133" s="260">
        <v>1653.4666666666667</v>
      </c>
      <c r="F133" s="260">
        <v>1631.9833333333333</v>
      </c>
      <c r="G133" s="260">
        <v>1613.9666666666667</v>
      </c>
      <c r="H133" s="260">
        <v>1692.9666666666667</v>
      </c>
      <c r="I133" s="260">
        <v>1710.9833333333336</v>
      </c>
      <c r="J133" s="260">
        <v>1732.4666666666667</v>
      </c>
      <c r="K133" s="259">
        <v>1689.5</v>
      </c>
      <c r="L133" s="259">
        <v>1650</v>
      </c>
      <c r="M133" s="259">
        <v>1.2674000000000001</v>
      </c>
      <c r="N133" s="1"/>
      <c r="O133" s="1"/>
    </row>
    <row r="134" spans="1:15" ht="12.75" customHeight="1">
      <c r="A134" s="30">
        <v>124</v>
      </c>
      <c r="B134" s="269" t="s">
        <v>869</v>
      </c>
      <c r="C134" s="259">
        <v>826.2</v>
      </c>
      <c r="D134" s="260">
        <v>811.9666666666667</v>
      </c>
      <c r="E134" s="260">
        <v>791.48333333333335</v>
      </c>
      <c r="F134" s="260">
        <v>756.76666666666665</v>
      </c>
      <c r="G134" s="260">
        <v>736.2833333333333</v>
      </c>
      <c r="H134" s="260">
        <v>846.68333333333339</v>
      </c>
      <c r="I134" s="260">
        <v>867.16666666666674</v>
      </c>
      <c r="J134" s="260">
        <v>901.88333333333344</v>
      </c>
      <c r="K134" s="259">
        <v>832.45</v>
      </c>
      <c r="L134" s="259">
        <v>777.25</v>
      </c>
      <c r="M134" s="259">
        <v>21.85558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2105.25</v>
      </c>
      <c r="D135" s="260">
        <v>2111.75</v>
      </c>
      <c r="E135" s="260">
        <v>2083.5</v>
      </c>
      <c r="F135" s="260">
        <v>2061.75</v>
      </c>
      <c r="G135" s="260">
        <v>2033.5</v>
      </c>
      <c r="H135" s="260">
        <v>2133.5</v>
      </c>
      <c r="I135" s="260">
        <v>2161.75</v>
      </c>
      <c r="J135" s="260">
        <v>2183.5</v>
      </c>
      <c r="K135" s="259">
        <v>2140</v>
      </c>
      <c r="L135" s="259">
        <v>2090</v>
      </c>
      <c r="M135" s="259">
        <v>3.1225299999999998</v>
      </c>
      <c r="N135" s="1"/>
      <c r="O135" s="1"/>
    </row>
    <row r="136" spans="1:15" ht="12.75" customHeight="1">
      <c r="A136" s="30">
        <v>126</v>
      </c>
      <c r="B136" s="269" t="s">
        <v>862</v>
      </c>
      <c r="C136" s="259">
        <v>344.55</v>
      </c>
      <c r="D136" s="260">
        <v>348.81666666666661</v>
      </c>
      <c r="E136" s="260">
        <v>325.63333333333321</v>
      </c>
      <c r="F136" s="260">
        <v>306.71666666666658</v>
      </c>
      <c r="G136" s="260">
        <v>283.53333333333319</v>
      </c>
      <c r="H136" s="260">
        <v>367.73333333333323</v>
      </c>
      <c r="I136" s="260">
        <v>390.91666666666663</v>
      </c>
      <c r="J136" s="260">
        <v>409.83333333333326</v>
      </c>
      <c r="K136" s="259">
        <v>372</v>
      </c>
      <c r="L136" s="259">
        <v>329.9</v>
      </c>
      <c r="M136" s="259">
        <v>199.72322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221.65</v>
      </c>
      <c r="D137" s="260">
        <v>219.83333333333334</v>
      </c>
      <c r="E137" s="260">
        <v>217.31666666666669</v>
      </c>
      <c r="F137" s="260">
        <v>212.98333333333335</v>
      </c>
      <c r="G137" s="260">
        <v>210.4666666666667</v>
      </c>
      <c r="H137" s="260">
        <v>224.16666666666669</v>
      </c>
      <c r="I137" s="260">
        <v>226.68333333333334</v>
      </c>
      <c r="J137" s="260">
        <v>231.01666666666668</v>
      </c>
      <c r="K137" s="259">
        <v>222.35</v>
      </c>
      <c r="L137" s="259">
        <v>215.5</v>
      </c>
      <c r="M137" s="259">
        <v>27.623539999999998</v>
      </c>
      <c r="N137" s="1"/>
      <c r="O137" s="1"/>
    </row>
    <row r="138" spans="1:15" ht="12.75" customHeight="1">
      <c r="A138" s="30">
        <v>128</v>
      </c>
      <c r="B138" s="269" t="s">
        <v>821</v>
      </c>
      <c r="C138" s="259">
        <v>184.75</v>
      </c>
      <c r="D138" s="260">
        <v>183.73333333333335</v>
      </c>
      <c r="E138" s="260">
        <v>181.51666666666671</v>
      </c>
      <c r="F138" s="260">
        <v>178.28333333333336</v>
      </c>
      <c r="G138" s="260">
        <v>176.06666666666672</v>
      </c>
      <c r="H138" s="260">
        <v>186.9666666666667</v>
      </c>
      <c r="I138" s="260">
        <v>189.18333333333334</v>
      </c>
      <c r="J138" s="260">
        <v>192.41666666666669</v>
      </c>
      <c r="K138" s="259">
        <v>185.95</v>
      </c>
      <c r="L138" s="259">
        <v>180.5</v>
      </c>
      <c r="M138" s="259">
        <v>24.87359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47.25</v>
      </c>
      <c r="D139" s="260">
        <v>47.633333333333333</v>
      </c>
      <c r="E139" s="260">
        <v>46.616666666666667</v>
      </c>
      <c r="F139" s="260">
        <v>45.983333333333334</v>
      </c>
      <c r="G139" s="260">
        <v>44.966666666666669</v>
      </c>
      <c r="H139" s="260">
        <v>48.266666666666666</v>
      </c>
      <c r="I139" s="260">
        <v>49.283333333333331</v>
      </c>
      <c r="J139" s="260">
        <v>49.916666666666664</v>
      </c>
      <c r="K139" s="259">
        <v>48.65</v>
      </c>
      <c r="L139" s="259">
        <v>47</v>
      </c>
      <c r="M139" s="259">
        <v>5.5090899999999996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220.8</v>
      </c>
      <c r="D140" s="260">
        <v>222.51666666666665</v>
      </c>
      <c r="E140" s="260">
        <v>214.33333333333331</v>
      </c>
      <c r="F140" s="260">
        <v>207.86666666666667</v>
      </c>
      <c r="G140" s="260">
        <v>199.68333333333334</v>
      </c>
      <c r="H140" s="260">
        <v>228.98333333333329</v>
      </c>
      <c r="I140" s="260">
        <v>237.16666666666663</v>
      </c>
      <c r="J140" s="260">
        <v>243.63333333333327</v>
      </c>
      <c r="K140" s="259">
        <v>230.7</v>
      </c>
      <c r="L140" s="259">
        <v>216.05</v>
      </c>
      <c r="M140" s="259">
        <v>2.4608400000000001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3265.95</v>
      </c>
      <c r="D141" s="260">
        <v>3274.9499999999994</v>
      </c>
      <c r="E141" s="260">
        <v>3246.9499999999989</v>
      </c>
      <c r="F141" s="260">
        <v>3227.9499999999994</v>
      </c>
      <c r="G141" s="260">
        <v>3199.9499999999989</v>
      </c>
      <c r="H141" s="260">
        <v>3293.9499999999989</v>
      </c>
      <c r="I141" s="260">
        <v>3321.95</v>
      </c>
      <c r="J141" s="260">
        <v>3340.9499999999989</v>
      </c>
      <c r="K141" s="259">
        <v>3302.95</v>
      </c>
      <c r="L141" s="259">
        <v>3255.95</v>
      </c>
      <c r="M141" s="259">
        <v>4.6577299999999999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4336.8500000000004</v>
      </c>
      <c r="D142" s="260">
        <v>4345.25</v>
      </c>
      <c r="E142" s="260">
        <v>4296.8999999999996</v>
      </c>
      <c r="F142" s="260">
        <v>4256.95</v>
      </c>
      <c r="G142" s="260">
        <v>4208.5999999999995</v>
      </c>
      <c r="H142" s="260">
        <v>4385.2</v>
      </c>
      <c r="I142" s="260">
        <v>4433.55</v>
      </c>
      <c r="J142" s="260">
        <v>4473.5</v>
      </c>
      <c r="K142" s="259">
        <v>4393.6000000000004</v>
      </c>
      <c r="L142" s="259">
        <v>4305.3</v>
      </c>
      <c r="M142" s="259">
        <v>0.84919999999999995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2428.5500000000002</v>
      </c>
      <c r="D143" s="260">
        <v>2421.7333333333336</v>
      </c>
      <c r="E143" s="260">
        <v>2378.4666666666672</v>
      </c>
      <c r="F143" s="260">
        <v>2328.3833333333337</v>
      </c>
      <c r="G143" s="260">
        <v>2285.1166666666672</v>
      </c>
      <c r="H143" s="260">
        <v>2471.8166666666671</v>
      </c>
      <c r="I143" s="260">
        <v>2515.0833333333335</v>
      </c>
      <c r="J143" s="260">
        <v>2565.166666666667</v>
      </c>
      <c r="K143" s="259">
        <v>2465</v>
      </c>
      <c r="L143" s="259">
        <v>2371.65</v>
      </c>
      <c r="M143" s="259">
        <v>3.2118899999999999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4349.8500000000004</v>
      </c>
      <c r="D144" s="260">
        <v>4353.4666666666672</v>
      </c>
      <c r="E144" s="260">
        <v>4313.9333333333343</v>
      </c>
      <c r="F144" s="260">
        <v>4278.0166666666673</v>
      </c>
      <c r="G144" s="260">
        <v>4238.4833333333345</v>
      </c>
      <c r="H144" s="260">
        <v>4389.3833333333341</v>
      </c>
      <c r="I144" s="260">
        <v>4428.916666666667</v>
      </c>
      <c r="J144" s="260">
        <v>4464.8333333333339</v>
      </c>
      <c r="K144" s="259">
        <v>4393</v>
      </c>
      <c r="L144" s="259">
        <v>4317.55</v>
      </c>
      <c r="M144" s="259">
        <v>4.3060799999999997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630.9</v>
      </c>
      <c r="D145" s="260">
        <v>628.76666666666677</v>
      </c>
      <c r="E145" s="260">
        <v>625.03333333333353</v>
      </c>
      <c r="F145" s="260">
        <v>619.16666666666674</v>
      </c>
      <c r="G145" s="260">
        <v>615.43333333333351</v>
      </c>
      <c r="H145" s="260">
        <v>634.63333333333355</v>
      </c>
      <c r="I145" s="260">
        <v>638.3666666666669</v>
      </c>
      <c r="J145" s="260">
        <v>644.23333333333358</v>
      </c>
      <c r="K145" s="259">
        <v>632.5</v>
      </c>
      <c r="L145" s="259">
        <v>622.9</v>
      </c>
      <c r="M145" s="259">
        <v>1.53749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172.4</v>
      </c>
      <c r="D146" s="260">
        <v>171.45000000000002</v>
      </c>
      <c r="E146" s="260">
        <v>165.95000000000005</v>
      </c>
      <c r="F146" s="260">
        <v>159.50000000000003</v>
      </c>
      <c r="G146" s="260">
        <v>154.00000000000006</v>
      </c>
      <c r="H146" s="260">
        <v>177.90000000000003</v>
      </c>
      <c r="I146" s="260">
        <v>183.39999999999998</v>
      </c>
      <c r="J146" s="260">
        <v>189.85000000000002</v>
      </c>
      <c r="K146" s="259">
        <v>176.95</v>
      </c>
      <c r="L146" s="259">
        <v>165</v>
      </c>
      <c r="M146" s="259">
        <v>9.7063299999999995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156.4</v>
      </c>
      <c r="D147" s="260">
        <v>157.20000000000002</v>
      </c>
      <c r="E147" s="260">
        <v>154.55000000000004</v>
      </c>
      <c r="F147" s="260">
        <v>152.70000000000002</v>
      </c>
      <c r="G147" s="260">
        <v>150.05000000000004</v>
      </c>
      <c r="H147" s="260">
        <v>159.05000000000004</v>
      </c>
      <c r="I147" s="260">
        <v>161.70000000000002</v>
      </c>
      <c r="J147" s="260">
        <v>163.55000000000004</v>
      </c>
      <c r="K147" s="259">
        <v>159.85</v>
      </c>
      <c r="L147" s="259">
        <v>155.35</v>
      </c>
      <c r="M147" s="259">
        <v>0.92047999999999996</v>
      </c>
      <c r="N147" s="1"/>
      <c r="O147" s="1"/>
    </row>
    <row r="148" spans="1:15" ht="12.75" customHeight="1">
      <c r="A148" s="30">
        <v>138</v>
      </c>
      <c r="B148" s="269" t="s">
        <v>822</v>
      </c>
      <c r="C148" s="259">
        <v>57.3</v>
      </c>
      <c r="D148" s="260">
        <v>55.433333333333337</v>
      </c>
      <c r="E148" s="260">
        <v>53.566666666666677</v>
      </c>
      <c r="F148" s="260">
        <v>49.833333333333343</v>
      </c>
      <c r="G148" s="260">
        <v>47.966666666666683</v>
      </c>
      <c r="H148" s="260">
        <v>59.166666666666671</v>
      </c>
      <c r="I148" s="260">
        <v>61.033333333333331</v>
      </c>
      <c r="J148" s="260">
        <v>64.766666666666666</v>
      </c>
      <c r="K148" s="259">
        <v>57.3</v>
      </c>
      <c r="L148" s="259">
        <v>51.7</v>
      </c>
      <c r="M148" s="259">
        <v>859.19470000000001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59.7</v>
      </c>
      <c r="D149" s="260">
        <v>59.866666666666667</v>
      </c>
      <c r="E149" s="260">
        <v>57.983333333333334</v>
      </c>
      <c r="F149" s="260">
        <v>56.266666666666666</v>
      </c>
      <c r="G149" s="260">
        <v>54.383333333333333</v>
      </c>
      <c r="H149" s="260">
        <v>61.583333333333336</v>
      </c>
      <c r="I149" s="260">
        <v>63.466666666666676</v>
      </c>
      <c r="J149" s="260">
        <v>65.183333333333337</v>
      </c>
      <c r="K149" s="259">
        <v>61.75</v>
      </c>
      <c r="L149" s="259">
        <v>58.15</v>
      </c>
      <c r="M149" s="259">
        <v>33.713889999999999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3378.6</v>
      </c>
      <c r="D150" s="260">
        <v>3384.8666666666668</v>
      </c>
      <c r="E150" s="260">
        <v>3358.7333333333336</v>
      </c>
      <c r="F150" s="260">
        <v>3338.8666666666668</v>
      </c>
      <c r="G150" s="260">
        <v>3312.7333333333336</v>
      </c>
      <c r="H150" s="260">
        <v>3404.7333333333336</v>
      </c>
      <c r="I150" s="260">
        <v>3430.8666666666668</v>
      </c>
      <c r="J150" s="260">
        <v>3450.7333333333336</v>
      </c>
      <c r="K150" s="259">
        <v>3411</v>
      </c>
      <c r="L150" s="259">
        <v>3365</v>
      </c>
      <c r="M150" s="259">
        <v>6.3129099999999996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507.5</v>
      </c>
      <c r="D151" s="260">
        <v>501.58333333333331</v>
      </c>
      <c r="E151" s="260">
        <v>492.16666666666663</v>
      </c>
      <c r="F151" s="260">
        <v>476.83333333333331</v>
      </c>
      <c r="G151" s="260">
        <v>467.41666666666663</v>
      </c>
      <c r="H151" s="260">
        <v>516.91666666666663</v>
      </c>
      <c r="I151" s="260">
        <v>526.33333333333326</v>
      </c>
      <c r="J151" s="260">
        <v>541.66666666666663</v>
      </c>
      <c r="K151" s="259">
        <v>511</v>
      </c>
      <c r="L151" s="259">
        <v>486.25</v>
      </c>
      <c r="M151" s="259">
        <v>5.73184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429.3</v>
      </c>
      <c r="D152" s="260">
        <v>430.25</v>
      </c>
      <c r="E152" s="260">
        <v>427.05</v>
      </c>
      <c r="F152" s="260">
        <v>424.8</v>
      </c>
      <c r="G152" s="260">
        <v>421.6</v>
      </c>
      <c r="H152" s="260">
        <v>432.5</v>
      </c>
      <c r="I152" s="260">
        <v>435.70000000000005</v>
      </c>
      <c r="J152" s="260">
        <v>437.95</v>
      </c>
      <c r="K152" s="259">
        <v>433.45</v>
      </c>
      <c r="L152" s="259">
        <v>428</v>
      </c>
      <c r="M152" s="259">
        <v>1.9278900000000001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1519.9</v>
      </c>
      <c r="D153" s="260">
        <v>1517.3833333333334</v>
      </c>
      <c r="E153" s="260">
        <v>1499.8166666666668</v>
      </c>
      <c r="F153" s="260">
        <v>1479.7333333333333</v>
      </c>
      <c r="G153" s="260">
        <v>1462.1666666666667</v>
      </c>
      <c r="H153" s="260">
        <v>1537.4666666666669</v>
      </c>
      <c r="I153" s="260">
        <v>1555.0333333333335</v>
      </c>
      <c r="J153" s="260">
        <v>1575.116666666667</v>
      </c>
      <c r="K153" s="259">
        <v>1534.95</v>
      </c>
      <c r="L153" s="259">
        <v>1497.3</v>
      </c>
      <c r="M153" s="259">
        <v>0.24995000000000001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77</v>
      </c>
      <c r="D154" s="260">
        <v>77.566666666666663</v>
      </c>
      <c r="E154" s="260">
        <v>76.033333333333331</v>
      </c>
      <c r="F154" s="260">
        <v>75.066666666666663</v>
      </c>
      <c r="G154" s="260">
        <v>73.533333333333331</v>
      </c>
      <c r="H154" s="260">
        <v>78.533333333333331</v>
      </c>
      <c r="I154" s="260">
        <v>80.066666666666663</v>
      </c>
      <c r="J154" s="260">
        <v>81.033333333333331</v>
      </c>
      <c r="K154" s="259">
        <v>79.099999999999994</v>
      </c>
      <c r="L154" s="259">
        <v>76.599999999999994</v>
      </c>
      <c r="M154" s="259">
        <v>37.733249999999998</v>
      </c>
      <c r="N154" s="1"/>
      <c r="O154" s="1"/>
    </row>
    <row r="155" spans="1:15" ht="12.75" customHeight="1">
      <c r="A155" s="30">
        <v>145</v>
      </c>
      <c r="B155" s="269" t="s">
        <v>777</v>
      </c>
      <c r="C155" s="259">
        <v>52.7</v>
      </c>
      <c r="D155" s="260">
        <v>52.966666666666669</v>
      </c>
      <c r="E155" s="260">
        <v>52.233333333333334</v>
      </c>
      <c r="F155" s="260">
        <v>51.766666666666666</v>
      </c>
      <c r="G155" s="260">
        <v>51.033333333333331</v>
      </c>
      <c r="H155" s="260">
        <v>53.433333333333337</v>
      </c>
      <c r="I155" s="260">
        <v>54.166666666666671</v>
      </c>
      <c r="J155" s="260">
        <v>54.63333333333334</v>
      </c>
      <c r="K155" s="259">
        <v>53.7</v>
      </c>
      <c r="L155" s="259">
        <v>52.5</v>
      </c>
      <c r="M155" s="259">
        <v>9.6657899999999994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2196.0500000000002</v>
      </c>
      <c r="D156" s="260">
        <v>2138.1</v>
      </c>
      <c r="E156" s="260">
        <v>2069.1999999999998</v>
      </c>
      <c r="F156" s="260">
        <v>1942.35</v>
      </c>
      <c r="G156" s="260">
        <v>1873.4499999999998</v>
      </c>
      <c r="H156" s="260">
        <v>2264.9499999999998</v>
      </c>
      <c r="I156" s="260">
        <v>2333.8500000000004</v>
      </c>
      <c r="J156" s="260">
        <v>2460.6999999999998</v>
      </c>
      <c r="K156" s="259">
        <v>2207</v>
      </c>
      <c r="L156" s="259">
        <v>2011.25</v>
      </c>
      <c r="M156" s="259">
        <v>36.043309999999998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182.5</v>
      </c>
      <c r="D157" s="260">
        <v>182.83333333333334</v>
      </c>
      <c r="E157" s="260">
        <v>180.81666666666669</v>
      </c>
      <c r="F157" s="260">
        <v>179.13333333333335</v>
      </c>
      <c r="G157" s="260">
        <v>177.1166666666667</v>
      </c>
      <c r="H157" s="260">
        <v>184.51666666666668</v>
      </c>
      <c r="I157" s="260">
        <v>186.53333333333333</v>
      </c>
      <c r="J157" s="260">
        <v>188.21666666666667</v>
      </c>
      <c r="K157" s="259">
        <v>184.85</v>
      </c>
      <c r="L157" s="259">
        <v>181.15</v>
      </c>
      <c r="M157" s="259">
        <v>31.177499999999998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282</v>
      </c>
      <c r="D158" s="260">
        <v>282.88333333333338</v>
      </c>
      <c r="E158" s="260">
        <v>278.91666666666674</v>
      </c>
      <c r="F158" s="260">
        <v>275.83333333333337</v>
      </c>
      <c r="G158" s="260">
        <v>271.86666666666673</v>
      </c>
      <c r="H158" s="260">
        <v>285.96666666666675</v>
      </c>
      <c r="I158" s="260">
        <v>289.93333333333334</v>
      </c>
      <c r="J158" s="260">
        <v>293.01666666666677</v>
      </c>
      <c r="K158" s="259">
        <v>286.85000000000002</v>
      </c>
      <c r="L158" s="259">
        <v>279.8</v>
      </c>
      <c r="M158" s="259">
        <v>1.79295</v>
      </c>
      <c r="N158" s="1"/>
      <c r="O158" s="1"/>
    </row>
    <row r="159" spans="1:15" ht="12.75" customHeight="1">
      <c r="A159" s="30">
        <v>149</v>
      </c>
      <c r="B159" s="269" t="s">
        <v>811</v>
      </c>
      <c r="C159" s="259">
        <v>183.5</v>
      </c>
      <c r="D159" s="260">
        <v>185.43333333333331</v>
      </c>
      <c r="E159" s="260">
        <v>178.96666666666661</v>
      </c>
      <c r="F159" s="260">
        <v>174.43333333333331</v>
      </c>
      <c r="G159" s="260">
        <v>167.96666666666661</v>
      </c>
      <c r="H159" s="260">
        <v>189.96666666666661</v>
      </c>
      <c r="I159" s="260">
        <v>196.43333333333331</v>
      </c>
      <c r="J159" s="260">
        <v>200.96666666666661</v>
      </c>
      <c r="K159" s="259">
        <v>191.9</v>
      </c>
      <c r="L159" s="259">
        <v>180.9</v>
      </c>
      <c r="M159" s="259">
        <v>103.52247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132.4</v>
      </c>
      <c r="D160" s="260">
        <v>132.26666666666665</v>
      </c>
      <c r="E160" s="260">
        <v>131.5333333333333</v>
      </c>
      <c r="F160" s="260">
        <v>130.66666666666666</v>
      </c>
      <c r="G160" s="260">
        <v>129.93333333333331</v>
      </c>
      <c r="H160" s="260">
        <v>133.1333333333333</v>
      </c>
      <c r="I160" s="260">
        <v>133.86666666666665</v>
      </c>
      <c r="J160" s="260">
        <v>134.73333333333329</v>
      </c>
      <c r="K160" s="259">
        <v>133</v>
      </c>
      <c r="L160" s="259">
        <v>131.4</v>
      </c>
      <c r="M160" s="259">
        <v>41.970889999999997</v>
      </c>
      <c r="N160" s="1"/>
      <c r="O160" s="1"/>
    </row>
    <row r="161" spans="1:15" ht="12.75" customHeight="1">
      <c r="A161" s="30">
        <v>151</v>
      </c>
      <c r="B161" s="269" t="s">
        <v>778</v>
      </c>
      <c r="C161" s="259">
        <v>129.05000000000001</v>
      </c>
      <c r="D161" s="260">
        <v>127.98333333333335</v>
      </c>
      <c r="E161" s="260">
        <v>125.06666666666669</v>
      </c>
      <c r="F161" s="260">
        <v>121.08333333333334</v>
      </c>
      <c r="G161" s="260">
        <v>118.16666666666669</v>
      </c>
      <c r="H161" s="260">
        <v>131.9666666666667</v>
      </c>
      <c r="I161" s="260">
        <v>134.88333333333333</v>
      </c>
      <c r="J161" s="260">
        <v>138.8666666666667</v>
      </c>
      <c r="K161" s="259">
        <v>130.9</v>
      </c>
      <c r="L161" s="259">
        <v>124</v>
      </c>
      <c r="M161" s="259">
        <v>2.5122800000000001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6012.95</v>
      </c>
      <c r="D162" s="260">
        <v>5983.7333333333336</v>
      </c>
      <c r="E162" s="260">
        <v>5929.2666666666673</v>
      </c>
      <c r="F162" s="260">
        <v>5845.5833333333339</v>
      </c>
      <c r="G162" s="260">
        <v>5791.1166666666677</v>
      </c>
      <c r="H162" s="260">
        <v>6067.416666666667</v>
      </c>
      <c r="I162" s="260">
        <v>6121.8833333333341</v>
      </c>
      <c r="J162" s="260">
        <v>6205.5666666666666</v>
      </c>
      <c r="K162" s="259">
        <v>6038.2</v>
      </c>
      <c r="L162" s="259">
        <v>5900.05</v>
      </c>
      <c r="M162" s="259">
        <v>0.34234999999999999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567.5</v>
      </c>
      <c r="D163" s="260">
        <v>555.85</v>
      </c>
      <c r="E163" s="260">
        <v>541.70000000000005</v>
      </c>
      <c r="F163" s="260">
        <v>515.9</v>
      </c>
      <c r="G163" s="260">
        <v>501.75</v>
      </c>
      <c r="H163" s="260">
        <v>581.65000000000009</v>
      </c>
      <c r="I163" s="260">
        <v>595.79999999999995</v>
      </c>
      <c r="J163" s="260">
        <v>621.60000000000014</v>
      </c>
      <c r="K163" s="259">
        <v>570</v>
      </c>
      <c r="L163" s="259">
        <v>530.04999999999995</v>
      </c>
      <c r="M163" s="259">
        <v>21.517980000000001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155.5</v>
      </c>
      <c r="D164" s="260">
        <v>155.79999999999998</v>
      </c>
      <c r="E164" s="260">
        <v>153.29999999999995</v>
      </c>
      <c r="F164" s="260">
        <v>151.09999999999997</v>
      </c>
      <c r="G164" s="260">
        <v>148.59999999999994</v>
      </c>
      <c r="H164" s="260">
        <v>157.99999999999997</v>
      </c>
      <c r="I164" s="260">
        <v>160.50000000000003</v>
      </c>
      <c r="J164" s="260">
        <v>162.69999999999999</v>
      </c>
      <c r="K164" s="259">
        <v>158.30000000000001</v>
      </c>
      <c r="L164" s="259">
        <v>153.6</v>
      </c>
      <c r="M164" s="259">
        <v>3.4078900000000001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103.95</v>
      </c>
      <c r="D165" s="260">
        <v>104.01666666666665</v>
      </c>
      <c r="E165" s="260">
        <v>103.0333333333333</v>
      </c>
      <c r="F165" s="260">
        <v>102.11666666666665</v>
      </c>
      <c r="G165" s="260">
        <v>101.1333333333333</v>
      </c>
      <c r="H165" s="260">
        <v>104.93333333333331</v>
      </c>
      <c r="I165" s="260">
        <v>105.91666666666666</v>
      </c>
      <c r="J165" s="260">
        <v>106.83333333333331</v>
      </c>
      <c r="K165" s="259">
        <v>105</v>
      </c>
      <c r="L165" s="259">
        <v>103.1</v>
      </c>
      <c r="M165" s="259">
        <v>12.9382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283.3</v>
      </c>
      <c r="D166" s="260">
        <v>282.66666666666669</v>
      </c>
      <c r="E166" s="260">
        <v>279.63333333333338</v>
      </c>
      <c r="F166" s="260">
        <v>275.9666666666667</v>
      </c>
      <c r="G166" s="260">
        <v>272.93333333333339</v>
      </c>
      <c r="H166" s="260">
        <v>286.33333333333337</v>
      </c>
      <c r="I166" s="260">
        <v>289.36666666666667</v>
      </c>
      <c r="J166" s="260">
        <v>293.03333333333336</v>
      </c>
      <c r="K166" s="259">
        <v>285.7</v>
      </c>
      <c r="L166" s="259">
        <v>279</v>
      </c>
      <c r="M166" s="259">
        <v>7.9605800000000002</v>
      </c>
      <c r="N166" s="1"/>
      <c r="O166" s="1"/>
    </row>
    <row r="167" spans="1:15" ht="12.75" customHeight="1">
      <c r="A167" s="30">
        <v>157</v>
      </c>
      <c r="B167" s="269" t="s">
        <v>823</v>
      </c>
      <c r="C167" s="259">
        <v>1143.7</v>
      </c>
      <c r="D167" s="260">
        <v>1156.8666666666668</v>
      </c>
      <c r="E167" s="260">
        <v>1126.8333333333335</v>
      </c>
      <c r="F167" s="260">
        <v>1109.9666666666667</v>
      </c>
      <c r="G167" s="260">
        <v>1079.9333333333334</v>
      </c>
      <c r="H167" s="260">
        <v>1173.7333333333336</v>
      </c>
      <c r="I167" s="260">
        <v>1203.7666666666669</v>
      </c>
      <c r="J167" s="260">
        <v>1220.6333333333337</v>
      </c>
      <c r="K167" s="259">
        <v>1186.9000000000001</v>
      </c>
      <c r="L167" s="259">
        <v>1140</v>
      </c>
      <c r="M167" s="259">
        <v>9.4869999999999996E-2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89.65</v>
      </c>
      <c r="D168" s="260">
        <v>89.933333333333337</v>
      </c>
      <c r="E168" s="260">
        <v>89.216666666666669</v>
      </c>
      <c r="F168" s="260">
        <v>88.783333333333331</v>
      </c>
      <c r="G168" s="260">
        <v>88.066666666666663</v>
      </c>
      <c r="H168" s="260">
        <v>90.366666666666674</v>
      </c>
      <c r="I168" s="260">
        <v>91.083333333333343</v>
      </c>
      <c r="J168" s="260">
        <v>91.51666666666668</v>
      </c>
      <c r="K168" s="259">
        <v>90.65</v>
      </c>
      <c r="L168" s="259">
        <v>89.5</v>
      </c>
      <c r="M168" s="259">
        <v>78.457400000000007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1937.1</v>
      </c>
      <c r="D169" s="260">
        <v>1945.3499999999997</v>
      </c>
      <c r="E169" s="260">
        <v>1912.8499999999995</v>
      </c>
      <c r="F169" s="260">
        <v>1888.5999999999997</v>
      </c>
      <c r="G169" s="260">
        <v>1856.0999999999995</v>
      </c>
      <c r="H169" s="260">
        <v>1969.5999999999995</v>
      </c>
      <c r="I169" s="260">
        <v>2002.1</v>
      </c>
      <c r="J169" s="260">
        <v>2026.3499999999995</v>
      </c>
      <c r="K169" s="259">
        <v>1977.85</v>
      </c>
      <c r="L169" s="259">
        <v>1921.1</v>
      </c>
      <c r="M169" s="259">
        <v>0.68101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37.6</v>
      </c>
      <c r="D170" s="260">
        <v>37.450000000000003</v>
      </c>
      <c r="E170" s="260">
        <v>37.100000000000009</v>
      </c>
      <c r="F170" s="260">
        <v>36.600000000000009</v>
      </c>
      <c r="G170" s="260">
        <v>36.250000000000014</v>
      </c>
      <c r="H170" s="260">
        <v>37.950000000000003</v>
      </c>
      <c r="I170" s="260">
        <v>38.299999999999997</v>
      </c>
      <c r="J170" s="260">
        <v>38.799999999999997</v>
      </c>
      <c r="K170" s="259">
        <v>37.799999999999997</v>
      </c>
      <c r="L170" s="259">
        <v>36.950000000000003</v>
      </c>
      <c r="M170" s="259">
        <v>55.394710000000003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2888.1</v>
      </c>
      <c r="D171" s="260">
        <v>2901.0333333333333</v>
      </c>
      <c r="E171" s="260">
        <v>2857.0666666666666</v>
      </c>
      <c r="F171" s="260">
        <v>2826.0333333333333</v>
      </c>
      <c r="G171" s="260">
        <v>2782.0666666666666</v>
      </c>
      <c r="H171" s="260">
        <v>2932.0666666666666</v>
      </c>
      <c r="I171" s="260">
        <v>2976.0333333333328</v>
      </c>
      <c r="J171" s="260">
        <v>3007.0666666666666</v>
      </c>
      <c r="K171" s="259">
        <v>2945</v>
      </c>
      <c r="L171" s="259">
        <v>2870</v>
      </c>
      <c r="M171" s="259">
        <v>9.3429999999999999E-2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3302.85</v>
      </c>
      <c r="D172" s="260">
        <v>3290.1499999999996</v>
      </c>
      <c r="E172" s="260">
        <v>3265.5999999999995</v>
      </c>
      <c r="F172" s="260">
        <v>3228.35</v>
      </c>
      <c r="G172" s="260">
        <v>3203.7999999999997</v>
      </c>
      <c r="H172" s="260">
        <v>3327.3999999999992</v>
      </c>
      <c r="I172" s="260">
        <v>3351.9499999999994</v>
      </c>
      <c r="J172" s="260">
        <v>3389.1999999999989</v>
      </c>
      <c r="K172" s="259">
        <v>3314.7</v>
      </c>
      <c r="L172" s="259">
        <v>3252.9</v>
      </c>
      <c r="M172" s="259">
        <v>4.9500000000000002E-2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134</v>
      </c>
      <c r="D173" s="260">
        <v>134.68333333333334</v>
      </c>
      <c r="E173" s="260">
        <v>132.36666666666667</v>
      </c>
      <c r="F173" s="260">
        <v>130.73333333333335</v>
      </c>
      <c r="G173" s="260">
        <v>128.41666666666669</v>
      </c>
      <c r="H173" s="260">
        <v>136.31666666666666</v>
      </c>
      <c r="I173" s="260">
        <v>138.63333333333333</v>
      </c>
      <c r="J173" s="260">
        <v>140.26666666666665</v>
      </c>
      <c r="K173" s="259">
        <v>137</v>
      </c>
      <c r="L173" s="259">
        <v>133.05000000000001</v>
      </c>
      <c r="M173" s="259">
        <v>1.8145100000000001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1716.1</v>
      </c>
      <c r="D174" s="260">
        <v>1724.0333333333335</v>
      </c>
      <c r="E174" s="260">
        <v>1699.0666666666671</v>
      </c>
      <c r="F174" s="260">
        <v>1682.0333333333335</v>
      </c>
      <c r="G174" s="260">
        <v>1657.0666666666671</v>
      </c>
      <c r="H174" s="260">
        <v>1741.0666666666671</v>
      </c>
      <c r="I174" s="260">
        <v>1766.0333333333338</v>
      </c>
      <c r="J174" s="260">
        <v>1783.0666666666671</v>
      </c>
      <c r="K174" s="259">
        <v>1749</v>
      </c>
      <c r="L174" s="259">
        <v>1707</v>
      </c>
      <c r="M174" s="259">
        <v>0.61877000000000004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1308.55</v>
      </c>
      <c r="D175" s="260">
        <v>1311.4166666666667</v>
      </c>
      <c r="E175" s="260">
        <v>1297.1333333333334</v>
      </c>
      <c r="F175" s="260">
        <v>1285.7166666666667</v>
      </c>
      <c r="G175" s="260">
        <v>1271.4333333333334</v>
      </c>
      <c r="H175" s="260">
        <v>1322.8333333333335</v>
      </c>
      <c r="I175" s="260">
        <v>1337.1166666666668</v>
      </c>
      <c r="J175" s="260">
        <v>1348.5333333333335</v>
      </c>
      <c r="K175" s="259">
        <v>1325.7</v>
      </c>
      <c r="L175" s="259">
        <v>1300</v>
      </c>
      <c r="M175" s="259">
        <v>0.32852999999999999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411.65</v>
      </c>
      <c r="D176" s="260">
        <v>410.41666666666669</v>
      </c>
      <c r="E176" s="260">
        <v>407.23333333333335</v>
      </c>
      <c r="F176" s="260">
        <v>402.81666666666666</v>
      </c>
      <c r="G176" s="260">
        <v>399.63333333333333</v>
      </c>
      <c r="H176" s="260">
        <v>414.83333333333337</v>
      </c>
      <c r="I176" s="260">
        <v>418.01666666666665</v>
      </c>
      <c r="J176" s="260">
        <v>422.43333333333339</v>
      </c>
      <c r="K176" s="259">
        <v>413.6</v>
      </c>
      <c r="L176" s="259">
        <v>406</v>
      </c>
      <c r="M176" s="259">
        <v>5.2508600000000003</v>
      </c>
      <c r="N176" s="1"/>
      <c r="O176" s="1"/>
    </row>
    <row r="177" spans="1:15" ht="12.75" customHeight="1">
      <c r="A177" s="30">
        <v>167</v>
      </c>
      <c r="B177" s="269" t="s">
        <v>824</v>
      </c>
      <c r="C177" s="259">
        <v>1172.3499999999999</v>
      </c>
      <c r="D177" s="260">
        <v>1167.45</v>
      </c>
      <c r="E177" s="260">
        <v>1144.9000000000001</v>
      </c>
      <c r="F177" s="260">
        <v>1117.45</v>
      </c>
      <c r="G177" s="260">
        <v>1094.9000000000001</v>
      </c>
      <c r="H177" s="260">
        <v>1194.9000000000001</v>
      </c>
      <c r="I177" s="260">
        <v>1217.4499999999998</v>
      </c>
      <c r="J177" s="260">
        <v>1244.9000000000001</v>
      </c>
      <c r="K177" s="259">
        <v>1190</v>
      </c>
      <c r="L177" s="259">
        <v>1140</v>
      </c>
      <c r="M177" s="259">
        <v>0.28949000000000003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1803.95</v>
      </c>
      <c r="D178" s="260">
        <v>1812.9833333333333</v>
      </c>
      <c r="E178" s="260">
        <v>1785.9666666666667</v>
      </c>
      <c r="F178" s="260">
        <v>1767.9833333333333</v>
      </c>
      <c r="G178" s="260">
        <v>1740.9666666666667</v>
      </c>
      <c r="H178" s="260">
        <v>1830.9666666666667</v>
      </c>
      <c r="I178" s="260">
        <v>1857.9833333333336</v>
      </c>
      <c r="J178" s="260">
        <v>1875.9666666666667</v>
      </c>
      <c r="K178" s="259">
        <v>1840</v>
      </c>
      <c r="L178" s="259">
        <v>1795</v>
      </c>
      <c r="M178" s="259">
        <v>1.06125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461.85</v>
      </c>
      <c r="D179" s="260">
        <v>463.7</v>
      </c>
      <c r="E179" s="260">
        <v>457.75</v>
      </c>
      <c r="F179" s="260">
        <v>453.65000000000003</v>
      </c>
      <c r="G179" s="260">
        <v>447.70000000000005</v>
      </c>
      <c r="H179" s="260">
        <v>467.79999999999995</v>
      </c>
      <c r="I179" s="260">
        <v>473.74999999999989</v>
      </c>
      <c r="J179" s="260">
        <v>477.84999999999991</v>
      </c>
      <c r="K179" s="259">
        <v>469.65</v>
      </c>
      <c r="L179" s="259">
        <v>459.6</v>
      </c>
      <c r="M179" s="259">
        <v>0.91434000000000004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839</v>
      </c>
      <c r="D180" s="260">
        <v>839.2833333333333</v>
      </c>
      <c r="E180" s="260">
        <v>831.71666666666658</v>
      </c>
      <c r="F180" s="260">
        <v>824.43333333333328</v>
      </c>
      <c r="G180" s="260">
        <v>816.86666666666656</v>
      </c>
      <c r="H180" s="260">
        <v>846.56666666666661</v>
      </c>
      <c r="I180" s="260">
        <v>854.13333333333321</v>
      </c>
      <c r="J180" s="260">
        <v>861.41666666666663</v>
      </c>
      <c r="K180" s="259">
        <v>846.85</v>
      </c>
      <c r="L180" s="259">
        <v>832</v>
      </c>
      <c r="M180" s="259">
        <v>8.3209800000000005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407.9</v>
      </c>
      <c r="D181" s="260">
        <v>408.51666666666665</v>
      </c>
      <c r="E181" s="260">
        <v>405.5333333333333</v>
      </c>
      <c r="F181" s="260">
        <v>403.16666666666663</v>
      </c>
      <c r="G181" s="260">
        <v>400.18333333333328</v>
      </c>
      <c r="H181" s="260">
        <v>410.88333333333333</v>
      </c>
      <c r="I181" s="260">
        <v>413.86666666666667</v>
      </c>
      <c r="J181" s="260">
        <v>416.23333333333335</v>
      </c>
      <c r="K181" s="259">
        <v>411.5</v>
      </c>
      <c r="L181" s="259">
        <v>406.15</v>
      </c>
      <c r="M181" s="259">
        <v>1.33026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1257.75</v>
      </c>
      <c r="D182" s="260">
        <v>1263.4166666666667</v>
      </c>
      <c r="E182" s="260">
        <v>1248.8333333333335</v>
      </c>
      <c r="F182" s="260">
        <v>1239.9166666666667</v>
      </c>
      <c r="G182" s="260">
        <v>1225.3333333333335</v>
      </c>
      <c r="H182" s="260">
        <v>1272.3333333333335</v>
      </c>
      <c r="I182" s="260">
        <v>1286.916666666667</v>
      </c>
      <c r="J182" s="260">
        <v>1295.8333333333335</v>
      </c>
      <c r="K182" s="259">
        <v>1278</v>
      </c>
      <c r="L182" s="259">
        <v>1254.5</v>
      </c>
      <c r="M182" s="259">
        <v>2.8040699999999998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359.4</v>
      </c>
      <c r="D183" s="260">
        <v>359.16666666666669</v>
      </c>
      <c r="E183" s="260">
        <v>356.38333333333338</v>
      </c>
      <c r="F183" s="260">
        <v>353.36666666666667</v>
      </c>
      <c r="G183" s="260">
        <v>350.58333333333337</v>
      </c>
      <c r="H183" s="260">
        <v>362.18333333333339</v>
      </c>
      <c r="I183" s="260">
        <v>364.9666666666667</v>
      </c>
      <c r="J183" s="260">
        <v>367.98333333333341</v>
      </c>
      <c r="K183" s="259">
        <v>361.95</v>
      </c>
      <c r="L183" s="259">
        <v>356.15</v>
      </c>
      <c r="M183" s="259">
        <v>4.1421000000000001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379.5</v>
      </c>
      <c r="D184" s="260">
        <v>381.9666666666667</v>
      </c>
      <c r="E184" s="260">
        <v>373.68333333333339</v>
      </c>
      <c r="F184" s="260">
        <v>367.86666666666667</v>
      </c>
      <c r="G184" s="260">
        <v>359.58333333333337</v>
      </c>
      <c r="H184" s="260">
        <v>387.78333333333342</v>
      </c>
      <c r="I184" s="260">
        <v>396.06666666666672</v>
      </c>
      <c r="J184" s="260">
        <v>401.88333333333344</v>
      </c>
      <c r="K184" s="259">
        <v>390.25</v>
      </c>
      <c r="L184" s="259">
        <v>376.15</v>
      </c>
      <c r="M184" s="259">
        <v>13.455880000000001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1682.4</v>
      </c>
      <c r="D185" s="260">
        <v>1688.8</v>
      </c>
      <c r="E185" s="260">
        <v>1669.6</v>
      </c>
      <c r="F185" s="260">
        <v>1656.8</v>
      </c>
      <c r="G185" s="260">
        <v>1637.6</v>
      </c>
      <c r="H185" s="260">
        <v>1701.6</v>
      </c>
      <c r="I185" s="260">
        <v>1720.8000000000002</v>
      </c>
      <c r="J185" s="260">
        <v>1733.6</v>
      </c>
      <c r="K185" s="259">
        <v>1708</v>
      </c>
      <c r="L185" s="259">
        <v>1676</v>
      </c>
      <c r="M185" s="259">
        <v>4.1589099999999997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630.75</v>
      </c>
      <c r="D186" s="260">
        <v>633.06666666666672</v>
      </c>
      <c r="E186" s="260">
        <v>622.43333333333339</v>
      </c>
      <c r="F186" s="260">
        <v>614.11666666666667</v>
      </c>
      <c r="G186" s="260">
        <v>603.48333333333335</v>
      </c>
      <c r="H186" s="260">
        <v>641.38333333333344</v>
      </c>
      <c r="I186" s="260">
        <v>652.01666666666688</v>
      </c>
      <c r="J186" s="260">
        <v>660.33333333333348</v>
      </c>
      <c r="K186" s="259">
        <v>643.70000000000005</v>
      </c>
      <c r="L186" s="259">
        <v>624.75</v>
      </c>
      <c r="M186" s="259">
        <v>6.0240099999999996</v>
      </c>
      <c r="N186" s="1"/>
      <c r="O186" s="1"/>
    </row>
    <row r="187" spans="1:15" ht="12.75" customHeight="1">
      <c r="A187" s="30">
        <v>177</v>
      </c>
      <c r="B187" s="269" t="s">
        <v>870</v>
      </c>
      <c r="C187" s="259">
        <v>334</v>
      </c>
      <c r="D187" s="260">
        <v>337.18333333333334</v>
      </c>
      <c r="E187" s="260">
        <v>329.66666666666669</v>
      </c>
      <c r="F187" s="260">
        <v>325.33333333333337</v>
      </c>
      <c r="G187" s="260">
        <v>317.81666666666672</v>
      </c>
      <c r="H187" s="260">
        <v>341.51666666666665</v>
      </c>
      <c r="I187" s="260">
        <v>349.0333333333333</v>
      </c>
      <c r="J187" s="260">
        <v>353.36666666666662</v>
      </c>
      <c r="K187" s="259">
        <v>344.7</v>
      </c>
      <c r="L187" s="259">
        <v>332.85</v>
      </c>
      <c r="M187" s="259">
        <v>3.8079800000000001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1964.65</v>
      </c>
      <c r="D188" s="260">
        <v>1952.8000000000002</v>
      </c>
      <c r="E188" s="260">
        <v>1916.9000000000003</v>
      </c>
      <c r="F188" s="260">
        <v>1869.15</v>
      </c>
      <c r="G188" s="260">
        <v>1833.2500000000002</v>
      </c>
      <c r="H188" s="260">
        <v>2000.5500000000004</v>
      </c>
      <c r="I188" s="260">
        <v>2036.45</v>
      </c>
      <c r="J188" s="260">
        <v>2084.2000000000007</v>
      </c>
      <c r="K188" s="259">
        <v>1988.7</v>
      </c>
      <c r="L188" s="259">
        <v>1905.05</v>
      </c>
      <c r="M188" s="259">
        <v>0.29703000000000002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783.95</v>
      </c>
      <c r="D189" s="260">
        <v>779.1</v>
      </c>
      <c r="E189" s="260">
        <v>764.85</v>
      </c>
      <c r="F189" s="260">
        <v>745.75</v>
      </c>
      <c r="G189" s="260">
        <v>731.5</v>
      </c>
      <c r="H189" s="260">
        <v>798.2</v>
      </c>
      <c r="I189" s="260">
        <v>812.45</v>
      </c>
      <c r="J189" s="260">
        <v>831.55000000000007</v>
      </c>
      <c r="K189" s="259">
        <v>793.35</v>
      </c>
      <c r="L189" s="259">
        <v>760</v>
      </c>
      <c r="M189" s="259">
        <v>1.71462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232.2</v>
      </c>
      <c r="D190" s="260">
        <v>230.06666666666669</v>
      </c>
      <c r="E190" s="260">
        <v>226.23333333333338</v>
      </c>
      <c r="F190" s="260">
        <v>220.26666666666668</v>
      </c>
      <c r="G190" s="260">
        <v>216.43333333333337</v>
      </c>
      <c r="H190" s="260">
        <v>236.03333333333339</v>
      </c>
      <c r="I190" s="260">
        <v>239.8666666666667</v>
      </c>
      <c r="J190" s="260">
        <v>245.8333333333334</v>
      </c>
      <c r="K190" s="259">
        <v>233.9</v>
      </c>
      <c r="L190" s="259">
        <v>224.1</v>
      </c>
      <c r="M190" s="259">
        <v>2.3567499999999999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3534.1</v>
      </c>
      <c r="D191" s="260">
        <v>3527.5</v>
      </c>
      <c r="E191" s="260">
        <v>3488.1</v>
      </c>
      <c r="F191" s="260">
        <v>3442.1</v>
      </c>
      <c r="G191" s="260">
        <v>3402.7</v>
      </c>
      <c r="H191" s="260">
        <v>3573.5</v>
      </c>
      <c r="I191" s="260">
        <v>3612.8999999999996</v>
      </c>
      <c r="J191" s="260">
        <v>3658.9</v>
      </c>
      <c r="K191" s="259">
        <v>3566.9</v>
      </c>
      <c r="L191" s="259">
        <v>3481.5</v>
      </c>
      <c r="M191" s="259">
        <v>0.84131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503.35</v>
      </c>
      <c r="D192" s="260">
        <v>501.89999999999992</v>
      </c>
      <c r="E192" s="260">
        <v>498.59999999999985</v>
      </c>
      <c r="F192" s="260">
        <v>493.84999999999991</v>
      </c>
      <c r="G192" s="260">
        <v>490.54999999999984</v>
      </c>
      <c r="H192" s="260">
        <v>506.64999999999986</v>
      </c>
      <c r="I192" s="260">
        <v>509.94999999999993</v>
      </c>
      <c r="J192" s="260">
        <v>514.69999999999982</v>
      </c>
      <c r="K192" s="259">
        <v>505.2</v>
      </c>
      <c r="L192" s="259">
        <v>497.15</v>
      </c>
      <c r="M192" s="259">
        <v>7.3911300000000004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576.1</v>
      </c>
      <c r="D193" s="260">
        <v>568.18333333333339</v>
      </c>
      <c r="E193" s="260">
        <v>557.06666666666683</v>
      </c>
      <c r="F193" s="260">
        <v>538.03333333333342</v>
      </c>
      <c r="G193" s="260">
        <v>526.91666666666686</v>
      </c>
      <c r="H193" s="260">
        <v>587.21666666666681</v>
      </c>
      <c r="I193" s="260">
        <v>598.33333333333337</v>
      </c>
      <c r="J193" s="260">
        <v>617.36666666666679</v>
      </c>
      <c r="K193" s="259">
        <v>579.29999999999995</v>
      </c>
      <c r="L193" s="259">
        <v>549.15</v>
      </c>
      <c r="M193" s="259">
        <v>22.225999999999999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91.2</v>
      </c>
      <c r="D194" s="260">
        <v>91.816666666666663</v>
      </c>
      <c r="E194" s="260">
        <v>90.183333333333323</v>
      </c>
      <c r="F194" s="260">
        <v>89.166666666666657</v>
      </c>
      <c r="G194" s="260">
        <v>87.533333333333317</v>
      </c>
      <c r="H194" s="260">
        <v>92.833333333333329</v>
      </c>
      <c r="I194" s="260">
        <v>94.466666666666654</v>
      </c>
      <c r="J194" s="260">
        <v>95.483333333333334</v>
      </c>
      <c r="K194" s="259">
        <v>93.45</v>
      </c>
      <c r="L194" s="259">
        <v>90.8</v>
      </c>
      <c r="M194" s="259">
        <v>6.8944799999999997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122.3</v>
      </c>
      <c r="D195" s="260">
        <v>121.51666666666667</v>
      </c>
      <c r="E195" s="260">
        <v>119.23333333333333</v>
      </c>
      <c r="F195" s="260">
        <v>116.16666666666667</v>
      </c>
      <c r="G195" s="260">
        <v>113.88333333333334</v>
      </c>
      <c r="H195" s="260">
        <v>124.58333333333333</v>
      </c>
      <c r="I195" s="260">
        <v>126.86666666666666</v>
      </c>
      <c r="J195" s="260">
        <v>129.93333333333334</v>
      </c>
      <c r="K195" s="259">
        <v>123.8</v>
      </c>
      <c r="L195" s="259">
        <v>118.45</v>
      </c>
      <c r="M195" s="259">
        <v>18.164570000000001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235.2</v>
      </c>
      <c r="D196" s="260">
        <v>233.54999999999998</v>
      </c>
      <c r="E196" s="260">
        <v>228.14999999999998</v>
      </c>
      <c r="F196" s="260">
        <v>221.1</v>
      </c>
      <c r="G196" s="260">
        <v>215.7</v>
      </c>
      <c r="H196" s="260">
        <v>240.59999999999997</v>
      </c>
      <c r="I196" s="260">
        <v>246</v>
      </c>
      <c r="J196" s="260">
        <v>253.04999999999995</v>
      </c>
      <c r="K196" s="259">
        <v>238.95</v>
      </c>
      <c r="L196" s="259">
        <v>226.5</v>
      </c>
      <c r="M196" s="259">
        <v>30.901150000000001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1036.25</v>
      </c>
      <c r="D197" s="260">
        <v>1043.0833333333333</v>
      </c>
      <c r="E197" s="260">
        <v>1024.1666666666665</v>
      </c>
      <c r="F197" s="260">
        <v>1012.0833333333333</v>
      </c>
      <c r="G197" s="260">
        <v>993.16666666666652</v>
      </c>
      <c r="H197" s="260">
        <v>1055.1666666666665</v>
      </c>
      <c r="I197" s="260">
        <v>1074.083333333333</v>
      </c>
      <c r="J197" s="260">
        <v>1086.1666666666665</v>
      </c>
      <c r="K197" s="259">
        <v>1062</v>
      </c>
      <c r="L197" s="259">
        <v>1031</v>
      </c>
      <c r="M197" s="259">
        <v>2.6026099999999999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1095.5</v>
      </c>
      <c r="D198" s="260">
        <v>1098.1499999999999</v>
      </c>
      <c r="E198" s="260">
        <v>1089.9499999999998</v>
      </c>
      <c r="F198" s="260">
        <v>1084.3999999999999</v>
      </c>
      <c r="G198" s="260">
        <v>1076.1999999999998</v>
      </c>
      <c r="H198" s="260">
        <v>1103.6999999999998</v>
      </c>
      <c r="I198" s="260">
        <v>1111.9000000000001</v>
      </c>
      <c r="J198" s="260">
        <v>1117.4499999999998</v>
      </c>
      <c r="K198" s="259">
        <v>1106.3499999999999</v>
      </c>
      <c r="L198" s="259">
        <v>1092.5999999999999</v>
      </c>
      <c r="M198" s="259">
        <v>17.337409999999998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2071.4499999999998</v>
      </c>
      <c r="D199" s="260">
        <v>2061.7833333333333</v>
      </c>
      <c r="E199" s="260">
        <v>2042.5666666666666</v>
      </c>
      <c r="F199" s="260">
        <v>2013.6833333333334</v>
      </c>
      <c r="G199" s="260">
        <v>1994.4666666666667</v>
      </c>
      <c r="H199" s="260">
        <v>2090.6666666666665</v>
      </c>
      <c r="I199" s="260">
        <v>2109.8833333333328</v>
      </c>
      <c r="J199" s="260">
        <v>2138.7666666666664</v>
      </c>
      <c r="K199" s="259">
        <v>2081</v>
      </c>
      <c r="L199" s="259">
        <v>2032.9</v>
      </c>
      <c r="M199" s="259">
        <v>1.5104599999999999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1597.35</v>
      </c>
      <c r="D200" s="260">
        <v>1599.8500000000001</v>
      </c>
      <c r="E200" s="260">
        <v>1587.7000000000003</v>
      </c>
      <c r="F200" s="260">
        <v>1578.0500000000002</v>
      </c>
      <c r="G200" s="260">
        <v>1565.9000000000003</v>
      </c>
      <c r="H200" s="260">
        <v>1609.5000000000002</v>
      </c>
      <c r="I200" s="260">
        <v>1621.6500000000003</v>
      </c>
      <c r="J200" s="260">
        <v>1631.3000000000002</v>
      </c>
      <c r="K200" s="259">
        <v>1612</v>
      </c>
      <c r="L200" s="259">
        <v>1590.2</v>
      </c>
      <c r="M200" s="259">
        <v>41.724080000000001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532.35</v>
      </c>
      <c r="D201" s="260">
        <v>531.93333333333328</v>
      </c>
      <c r="E201" s="260">
        <v>528.96666666666658</v>
      </c>
      <c r="F201" s="260">
        <v>525.58333333333326</v>
      </c>
      <c r="G201" s="260">
        <v>522.61666666666656</v>
      </c>
      <c r="H201" s="260">
        <v>535.31666666666661</v>
      </c>
      <c r="I201" s="260">
        <v>538.2833333333333</v>
      </c>
      <c r="J201" s="260">
        <v>541.66666666666663</v>
      </c>
      <c r="K201" s="259">
        <v>534.9</v>
      </c>
      <c r="L201" s="259">
        <v>528.54999999999995</v>
      </c>
      <c r="M201" s="259">
        <v>20.633140000000001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76.900000000000006</v>
      </c>
      <c r="D202" s="260">
        <v>77.2</v>
      </c>
      <c r="E202" s="260">
        <v>76.2</v>
      </c>
      <c r="F202" s="260">
        <v>75.5</v>
      </c>
      <c r="G202" s="260">
        <v>74.5</v>
      </c>
      <c r="H202" s="260">
        <v>77.900000000000006</v>
      </c>
      <c r="I202" s="260">
        <v>78.900000000000006</v>
      </c>
      <c r="J202" s="260">
        <v>79.600000000000009</v>
      </c>
      <c r="K202" s="259">
        <v>78.2</v>
      </c>
      <c r="L202" s="259">
        <v>76.5</v>
      </c>
      <c r="M202" s="259">
        <v>47.141390000000001</v>
      </c>
      <c r="N202" s="1"/>
      <c r="O202" s="1"/>
    </row>
    <row r="203" spans="1:15" ht="12.75" customHeight="1">
      <c r="A203" s="30">
        <v>193</v>
      </c>
      <c r="B203" s="269" t="s">
        <v>825</v>
      </c>
      <c r="C203" s="259">
        <v>636</v>
      </c>
      <c r="D203" s="260">
        <v>641.19999999999993</v>
      </c>
      <c r="E203" s="260">
        <v>628.09999999999991</v>
      </c>
      <c r="F203" s="260">
        <v>620.19999999999993</v>
      </c>
      <c r="G203" s="260">
        <v>607.09999999999991</v>
      </c>
      <c r="H203" s="260">
        <v>649.09999999999991</v>
      </c>
      <c r="I203" s="260">
        <v>662.2</v>
      </c>
      <c r="J203" s="260">
        <v>670.09999999999991</v>
      </c>
      <c r="K203" s="259">
        <v>654.29999999999995</v>
      </c>
      <c r="L203" s="259">
        <v>633.29999999999995</v>
      </c>
      <c r="M203" s="259">
        <v>0.28691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965.35</v>
      </c>
      <c r="D204" s="260">
        <v>965.94999999999993</v>
      </c>
      <c r="E204" s="260">
        <v>957.39999999999986</v>
      </c>
      <c r="F204" s="260">
        <v>949.44999999999993</v>
      </c>
      <c r="G204" s="260">
        <v>940.89999999999986</v>
      </c>
      <c r="H204" s="260">
        <v>973.89999999999986</v>
      </c>
      <c r="I204" s="260">
        <v>982.44999999999982</v>
      </c>
      <c r="J204" s="260">
        <v>990.39999999999986</v>
      </c>
      <c r="K204" s="259">
        <v>974.5</v>
      </c>
      <c r="L204" s="259">
        <v>958</v>
      </c>
      <c r="M204" s="259">
        <v>1.34531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923.45</v>
      </c>
      <c r="D205" s="260">
        <v>928.75</v>
      </c>
      <c r="E205" s="260">
        <v>914.7</v>
      </c>
      <c r="F205" s="260">
        <v>905.95</v>
      </c>
      <c r="G205" s="260">
        <v>891.90000000000009</v>
      </c>
      <c r="H205" s="260">
        <v>937.5</v>
      </c>
      <c r="I205" s="260">
        <v>951.55</v>
      </c>
      <c r="J205" s="260">
        <v>960.3</v>
      </c>
      <c r="K205" s="259">
        <v>942.8</v>
      </c>
      <c r="L205" s="259">
        <v>920</v>
      </c>
      <c r="M205" s="259">
        <v>0.11572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1234.5999999999999</v>
      </c>
      <c r="D206" s="260">
        <v>1230.5666666666666</v>
      </c>
      <c r="E206" s="260">
        <v>1219.1333333333332</v>
      </c>
      <c r="F206" s="260">
        <v>1203.6666666666665</v>
      </c>
      <c r="G206" s="260">
        <v>1192.2333333333331</v>
      </c>
      <c r="H206" s="260">
        <v>1246.0333333333333</v>
      </c>
      <c r="I206" s="260">
        <v>1257.4666666666667</v>
      </c>
      <c r="J206" s="260">
        <v>1272.9333333333334</v>
      </c>
      <c r="K206" s="259">
        <v>1242</v>
      </c>
      <c r="L206" s="259">
        <v>1215.0999999999999</v>
      </c>
      <c r="M206" s="259">
        <v>6.9560599999999999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2677.45</v>
      </c>
      <c r="D207" s="260">
        <v>2688.3166666666666</v>
      </c>
      <c r="E207" s="260">
        <v>2654.1333333333332</v>
      </c>
      <c r="F207" s="260">
        <v>2630.8166666666666</v>
      </c>
      <c r="G207" s="260">
        <v>2596.6333333333332</v>
      </c>
      <c r="H207" s="260">
        <v>2711.6333333333332</v>
      </c>
      <c r="I207" s="260">
        <v>2745.8166666666666</v>
      </c>
      <c r="J207" s="260">
        <v>2769.1333333333332</v>
      </c>
      <c r="K207" s="259">
        <v>2722.5</v>
      </c>
      <c r="L207" s="259">
        <v>2665</v>
      </c>
      <c r="M207" s="259">
        <v>4.6760400000000004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332.95</v>
      </c>
      <c r="D208" s="260">
        <v>333.86666666666662</v>
      </c>
      <c r="E208" s="260">
        <v>329.78333333333325</v>
      </c>
      <c r="F208" s="260">
        <v>326.61666666666662</v>
      </c>
      <c r="G208" s="260">
        <v>322.53333333333325</v>
      </c>
      <c r="H208" s="260">
        <v>337.03333333333325</v>
      </c>
      <c r="I208" s="260">
        <v>341.11666666666662</v>
      </c>
      <c r="J208" s="260">
        <v>344.28333333333325</v>
      </c>
      <c r="K208" s="259">
        <v>337.95</v>
      </c>
      <c r="L208" s="259">
        <v>330.7</v>
      </c>
      <c r="M208" s="259">
        <v>0.55645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430.55</v>
      </c>
      <c r="D209" s="260">
        <v>434.4666666666667</v>
      </c>
      <c r="E209" s="260">
        <v>424.48333333333341</v>
      </c>
      <c r="F209" s="260">
        <v>418.41666666666669</v>
      </c>
      <c r="G209" s="260">
        <v>408.43333333333339</v>
      </c>
      <c r="H209" s="260">
        <v>440.53333333333342</v>
      </c>
      <c r="I209" s="260">
        <v>450.51666666666677</v>
      </c>
      <c r="J209" s="260">
        <v>456.58333333333343</v>
      </c>
      <c r="K209" s="259">
        <v>444.45</v>
      </c>
      <c r="L209" s="259">
        <v>428.4</v>
      </c>
      <c r="M209" s="259">
        <v>63.724699999999999</v>
      </c>
      <c r="N209" s="1"/>
      <c r="O209" s="1"/>
    </row>
    <row r="210" spans="1:15" ht="12.75" customHeight="1">
      <c r="A210" s="30">
        <v>200</v>
      </c>
      <c r="B210" s="269" t="s">
        <v>779</v>
      </c>
      <c r="C210" s="259">
        <v>1281.5</v>
      </c>
      <c r="D210" s="260">
        <v>1282.8500000000001</v>
      </c>
      <c r="E210" s="260">
        <v>1268.7000000000003</v>
      </c>
      <c r="F210" s="260">
        <v>1255.9000000000001</v>
      </c>
      <c r="G210" s="260">
        <v>1241.7500000000002</v>
      </c>
      <c r="H210" s="260">
        <v>1295.6500000000003</v>
      </c>
      <c r="I210" s="260">
        <v>1309.8000000000004</v>
      </c>
      <c r="J210" s="260">
        <v>1322.6000000000004</v>
      </c>
      <c r="K210" s="259">
        <v>1297</v>
      </c>
      <c r="L210" s="259">
        <v>1270.05</v>
      </c>
      <c r="M210" s="259">
        <v>0.25230000000000002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2654.4</v>
      </c>
      <c r="D211" s="260">
        <v>2636.0499999999997</v>
      </c>
      <c r="E211" s="260">
        <v>2603.4499999999994</v>
      </c>
      <c r="F211" s="260">
        <v>2552.4999999999995</v>
      </c>
      <c r="G211" s="260">
        <v>2519.8999999999992</v>
      </c>
      <c r="H211" s="260">
        <v>2686.9999999999995</v>
      </c>
      <c r="I211" s="260">
        <v>2719.6</v>
      </c>
      <c r="J211" s="260">
        <v>2770.5499999999997</v>
      </c>
      <c r="K211" s="259">
        <v>2668.65</v>
      </c>
      <c r="L211" s="259">
        <v>2585.1</v>
      </c>
      <c r="M211" s="259">
        <v>11.645160000000001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109.2</v>
      </c>
      <c r="D212" s="260">
        <v>109.23333333333333</v>
      </c>
      <c r="E212" s="260">
        <v>107.96666666666667</v>
      </c>
      <c r="F212" s="260">
        <v>106.73333333333333</v>
      </c>
      <c r="G212" s="260">
        <v>105.46666666666667</v>
      </c>
      <c r="H212" s="260">
        <v>110.46666666666667</v>
      </c>
      <c r="I212" s="260">
        <v>111.73333333333335</v>
      </c>
      <c r="J212" s="260">
        <v>112.96666666666667</v>
      </c>
      <c r="K212" s="259">
        <v>110.5</v>
      </c>
      <c r="L212" s="259">
        <v>108</v>
      </c>
      <c r="M212" s="259">
        <v>22.591750000000001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215.3</v>
      </c>
      <c r="D213" s="260">
        <v>213.71666666666667</v>
      </c>
      <c r="E213" s="260">
        <v>211.08333333333334</v>
      </c>
      <c r="F213" s="260">
        <v>206.86666666666667</v>
      </c>
      <c r="G213" s="260">
        <v>204.23333333333335</v>
      </c>
      <c r="H213" s="260">
        <v>217.93333333333334</v>
      </c>
      <c r="I213" s="260">
        <v>220.56666666666666</v>
      </c>
      <c r="J213" s="260">
        <v>224.78333333333333</v>
      </c>
      <c r="K213" s="259">
        <v>216.35</v>
      </c>
      <c r="L213" s="259">
        <v>209.5</v>
      </c>
      <c r="M213" s="259">
        <v>45.840829999999997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2501.4</v>
      </c>
      <c r="D214" s="260">
        <v>2494.4833333333331</v>
      </c>
      <c r="E214" s="260">
        <v>2476.9666666666662</v>
      </c>
      <c r="F214" s="260">
        <v>2452.5333333333333</v>
      </c>
      <c r="G214" s="260">
        <v>2435.0166666666664</v>
      </c>
      <c r="H214" s="260">
        <v>2518.9166666666661</v>
      </c>
      <c r="I214" s="260">
        <v>2536.4333333333334</v>
      </c>
      <c r="J214" s="260">
        <v>2560.8666666666659</v>
      </c>
      <c r="K214" s="259">
        <v>2512</v>
      </c>
      <c r="L214" s="259">
        <v>2470.0500000000002</v>
      </c>
      <c r="M214" s="259">
        <v>13.54881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324.5</v>
      </c>
      <c r="D215" s="260">
        <v>323.38333333333333</v>
      </c>
      <c r="E215" s="260">
        <v>321.76666666666665</v>
      </c>
      <c r="F215" s="260">
        <v>319.0333333333333</v>
      </c>
      <c r="G215" s="260">
        <v>317.41666666666663</v>
      </c>
      <c r="H215" s="260">
        <v>326.11666666666667</v>
      </c>
      <c r="I215" s="260">
        <v>327.73333333333335</v>
      </c>
      <c r="J215" s="260">
        <v>330.4666666666667</v>
      </c>
      <c r="K215" s="259">
        <v>325</v>
      </c>
      <c r="L215" s="259">
        <v>320.64999999999998</v>
      </c>
      <c r="M215" s="259">
        <v>11.52337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2885.5</v>
      </c>
      <c r="D216" s="260">
        <v>2908.9166666666665</v>
      </c>
      <c r="E216" s="260">
        <v>2837.833333333333</v>
      </c>
      <c r="F216" s="260">
        <v>2790.1666666666665</v>
      </c>
      <c r="G216" s="260">
        <v>2719.083333333333</v>
      </c>
      <c r="H216" s="260">
        <v>2956.583333333333</v>
      </c>
      <c r="I216" s="260">
        <v>3027.6666666666661</v>
      </c>
      <c r="J216" s="260">
        <v>3075.333333333333</v>
      </c>
      <c r="K216" s="259">
        <v>2980</v>
      </c>
      <c r="L216" s="259">
        <v>2861.25</v>
      </c>
      <c r="M216" s="259">
        <v>0.36052000000000001</v>
      </c>
      <c r="N216" s="1"/>
      <c r="O216" s="1"/>
    </row>
    <row r="217" spans="1:15" ht="12.75" customHeight="1">
      <c r="A217" s="30">
        <v>207</v>
      </c>
      <c r="B217" s="269" t="s">
        <v>780</v>
      </c>
      <c r="C217" s="259">
        <v>697.3</v>
      </c>
      <c r="D217" s="260">
        <v>703.43333333333339</v>
      </c>
      <c r="E217" s="260">
        <v>686.86666666666679</v>
      </c>
      <c r="F217" s="260">
        <v>676.43333333333339</v>
      </c>
      <c r="G217" s="260">
        <v>659.86666666666679</v>
      </c>
      <c r="H217" s="260">
        <v>713.86666666666679</v>
      </c>
      <c r="I217" s="260">
        <v>730.43333333333339</v>
      </c>
      <c r="J217" s="260">
        <v>740.86666666666679</v>
      </c>
      <c r="K217" s="259">
        <v>720</v>
      </c>
      <c r="L217" s="259">
        <v>693</v>
      </c>
      <c r="M217" s="259">
        <v>1.8658999999999999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40598.5</v>
      </c>
      <c r="D218" s="260">
        <v>40863.066666666673</v>
      </c>
      <c r="E218" s="260">
        <v>40235.533333333347</v>
      </c>
      <c r="F218" s="260">
        <v>39872.566666666673</v>
      </c>
      <c r="G218" s="260">
        <v>39245.033333333347</v>
      </c>
      <c r="H218" s="260">
        <v>41226.033333333347</v>
      </c>
      <c r="I218" s="260">
        <v>41853.566666666673</v>
      </c>
      <c r="J218" s="260">
        <v>42216.533333333347</v>
      </c>
      <c r="K218" s="259">
        <v>41490.6</v>
      </c>
      <c r="L218" s="259">
        <v>40500.1</v>
      </c>
      <c r="M218" s="259">
        <v>4.5929999999999999E-2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46.25</v>
      </c>
      <c r="D219" s="260">
        <v>46.449999999999996</v>
      </c>
      <c r="E219" s="260">
        <v>45.449999999999989</v>
      </c>
      <c r="F219" s="260">
        <v>44.649999999999991</v>
      </c>
      <c r="G219" s="260">
        <v>43.649999999999984</v>
      </c>
      <c r="H219" s="260">
        <v>47.249999999999993</v>
      </c>
      <c r="I219" s="260">
        <v>48.250000000000007</v>
      </c>
      <c r="J219" s="260">
        <v>49.05</v>
      </c>
      <c r="K219" s="259">
        <v>47.45</v>
      </c>
      <c r="L219" s="259">
        <v>45.65</v>
      </c>
      <c r="M219" s="259">
        <v>114.80858000000001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2618.9</v>
      </c>
      <c r="D220" s="260">
        <v>2629.2000000000003</v>
      </c>
      <c r="E220" s="260">
        <v>2603.5000000000005</v>
      </c>
      <c r="F220" s="260">
        <v>2588.1000000000004</v>
      </c>
      <c r="G220" s="260">
        <v>2562.4000000000005</v>
      </c>
      <c r="H220" s="260">
        <v>2644.6000000000004</v>
      </c>
      <c r="I220" s="260">
        <v>2670.3</v>
      </c>
      <c r="J220" s="260">
        <v>2685.7000000000003</v>
      </c>
      <c r="K220" s="259">
        <v>2654.9</v>
      </c>
      <c r="L220" s="259">
        <v>2613.8000000000002</v>
      </c>
      <c r="M220" s="259">
        <v>27.634789999999999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921.4</v>
      </c>
      <c r="D221" s="260">
        <v>920.08333333333337</v>
      </c>
      <c r="E221" s="260">
        <v>915.36666666666679</v>
      </c>
      <c r="F221" s="260">
        <v>909.33333333333337</v>
      </c>
      <c r="G221" s="260">
        <v>904.61666666666679</v>
      </c>
      <c r="H221" s="260">
        <v>926.11666666666679</v>
      </c>
      <c r="I221" s="260">
        <v>930.83333333333326</v>
      </c>
      <c r="J221" s="260">
        <v>936.86666666666679</v>
      </c>
      <c r="K221" s="259">
        <v>924.8</v>
      </c>
      <c r="L221" s="259">
        <v>914.05</v>
      </c>
      <c r="M221" s="259">
        <v>92.457040000000006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1127.75</v>
      </c>
      <c r="D222" s="260">
        <v>1129.3333333333333</v>
      </c>
      <c r="E222" s="260">
        <v>1119.4166666666665</v>
      </c>
      <c r="F222" s="260">
        <v>1111.0833333333333</v>
      </c>
      <c r="G222" s="260">
        <v>1101.1666666666665</v>
      </c>
      <c r="H222" s="260">
        <v>1137.6666666666665</v>
      </c>
      <c r="I222" s="260">
        <v>1147.583333333333</v>
      </c>
      <c r="J222" s="260">
        <v>1155.9166666666665</v>
      </c>
      <c r="K222" s="259">
        <v>1139.25</v>
      </c>
      <c r="L222" s="259">
        <v>1121</v>
      </c>
      <c r="M222" s="259">
        <v>10.305479999999999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465.3</v>
      </c>
      <c r="D223" s="260">
        <v>466.61666666666662</v>
      </c>
      <c r="E223" s="260">
        <v>461.23333333333323</v>
      </c>
      <c r="F223" s="260">
        <v>457.16666666666663</v>
      </c>
      <c r="G223" s="260">
        <v>451.78333333333325</v>
      </c>
      <c r="H223" s="260">
        <v>470.68333333333322</v>
      </c>
      <c r="I223" s="260">
        <v>476.06666666666655</v>
      </c>
      <c r="J223" s="260">
        <v>480.13333333333321</v>
      </c>
      <c r="K223" s="259">
        <v>472</v>
      </c>
      <c r="L223" s="259">
        <v>462.55</v>
      </c>
      <c r="M223" s="259">
        <v>9.0439900000000009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530.79999999999995</v>
      </c>
      <c r="D224" s="260">
        <v>535.15</v>
      </c>
      <c r="E224" s="260">
        <v>525.65</v>
      </c>
      <c r="F224" s="260">
        <v>520.5</v>
      </c>
      <c r="G224" s="260">
        <v>511</v>
      </c>
      <c r="H224" s="260">
        <v>540.29999999999995</v>
      </c>
      <c r="I224" s="260">
        <v>549.79999999999995</v>
      </c>
      <c r="J224" s="260">
        <v>554.94999999999993</v>
      </c>
      <c r="K224" s="259">
        <v>544.65</v>
      </c>
      <c r="L224" s="259">
        <v>530</v>
      </c>
      <c r="M224" s="259">
        <v>1.34643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49.85</v>
      </c>
      <c r="D225" s="260">
        <v>49.583333333333336</v>
      </c>
      <c r="E225" s="260">
        <v>48.31666666666667</v>
      </c>
      <c r="F225" s="260">
        <v>46.783333333333331</v>
      </c>
      <c r="G225" s="260">
        <v>45.516666666666666</v>
      </c>
      <c r="H225" s="260">
        <v>51.116666666666674</v>
      </c>
      <c r="I225" s="260">
        <v>52.38333333333334</v>
      </c>
      <c r="J225" s="260">
        <v>53.916666666666679</v>
      </c>
      <c r="K225" s="259">
        <v>50.85</v>
      </c>
      <c r="L225" s="259">
        <v>48.05</v>
      </c>
      <c r="M225" s="259">
        <v>299.76222000000001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56.35</v>
      </c>
      <c r="D226" s="260">
        <v>56.133333333333326</v>
      </c>
      <c r="E226" s="260">
        <v>55.766666666666652</v>
      </c>
      <c r="F226" s="260">
        <v>55.183333333333323</v>
      </c>
      <c r="G226" s="260">
        <v>54.816666666666649</v>
      </c>
      <c r="H226" s="260">
        <v>56.716666666666654</v>
      </c>
      <c r="I226" s="260">
        <v>57.083333333333329</v>
      </c>
      <c r="J226" s="260">
        <v>57.666666666666657</v>
      </c>
      <c r="K226" s="259">
        <v>56.5</v>
      </c>
      <c r="L226" s="259">
        <v>55.55</v>
      </c>
      <c r="M226" s="259">
        <v>201.55600000000001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77.400000000000006</v>
      </c>
      <c r="D227" s="260">
        <v>77.566666666666677</v>
      </c>
      <c r="E227" s="260">
        <v>76.933333333333351</v>
      </c>
      <c r="F227" s="260">
        <v>76.466666666666669</v>
      </c>
      <c r="G227" s="260">
        <v>75.833333333333343</v>
      </c>
      <c r="H227" s="260">
        <v>78.03333333333336</v>
      </c>
      <c r="I227" s="260">
        <v>78.666666666666686</v>
      </c>
      <c r="J227" s="260">
        <v>79.133333333333368</v>
      </c>
      <c r="K227" s="259">
        <v>78.2</v>
      </c>
      <c r="L227" s="259">
        <v>77.099999999999994</v>
      </c>
      <c r="M227" s="259">
        <v>32.238660000000003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1031.5</v>
      </c>
      <c r="D228" s="260">
        <v>1040.1000000000001</v>
      </c>
      <c r="E228" s="260">
        <v>1012.4000000000003</v>
      </c>
      <c r="F228" s="260">
        <v>993.30000000000018</v>
      </c>
      <c r="G228" s="260">
        <v>965.60000000000036</v>
      </c>
      <c r="H228" s="260">
        <v>1059.2000000000003</v>
      </c>
      <c r="I228" s="260">
        <v>1086.9000000000001</v>
      </c>
      <c r="J228" s="260">
        <v>1106.0000000000002</v>
      </c>
      <c r="K228" s="259">
        <v>1067.8</v>
      </c>
      <c r="L228" s="259">
        <v>1021</v>
      </c>
      <c r="M228" s="259">
        <v>1.95472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449.5</v>
      </c>
      <c r="D229" s="260">
        <v>450.23333333333335</v>
      </c>
      <c r="E229" s="260">
        <v>441.4666666666667</v>
      </c>
      <c r="F229" s="260">
        <v>433.43333333333334</v>
      </c>
      <c r="G229" s="260">
        <v>424.66666666666669</v>
      </c>
      <c r="H229" s="260">
        <v>458.26666666666671</v>
      </c>
      <c r="I229" s="260">
        <v>467.03333333333336</v>
      </c>
      <c r="J229" s="260">
        <v>475.06666666666672</v>
      </c>
      <c r="K229" s="259">
        <v>459</v>
      </c>
      <c r="L229" s="259">
        <v>442.2</v>
      </c>
      <c r="M229" s="259">
        <v>19.72353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1773.1</v>
      </c>
      <c r="D230" s="260">
        <v>1775.05</v>
      </c>
      <c r="E230" s="260">
        <v>1759.1499999999999</v>
      </c>
      <c r="F230" s="260">
        <v>1745.1999999999998</v>
      </c>
      <c r="G230" s="260">
        <v>1729.2999999999997</v>
      </c>
      <c r="H230" s="260">
        <v>1789</v>
      </c>
      <c r="I230" s="260">
        <v>1804.9</v>
      </c>
      <c r="J230" s="260">
        <v>1818.8500000000001</v>
      </c>
      <c r="K230" s="259">
        <v>1790.95</v>
      </c>
      <c r="L230" s="259">
        <v>1761.1</v>
      </c>
      <c r="M230" s="259">
        <v>7.0910000000000001E-2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250.75</v>
      </c>
      <c r="D231" s="260">
        <v>251.83333333333334</v>
      </c>
      <c r="E231" s="260">
        <v>247.81666666666669</v>
      </c>
      <c r="F231" s="260">
        <v>244.88333333333335</v>
      </c>
      <c r="G231" s="260">
        <v>240.8666666666667</v>
      </c>
      <c r="H231" s="260">
        <v>254.76666666666668</v>
      </c>
      <c r="I231" s="260">
        <v>258.7833333333333</v>
      </c>
      <c r="J231" s="260">
        <v>261.7166666666667</v>
      </c>
      <c r="K231" s="259">
        <v>255.85</v>
      </c>
      <c r="L231" s="259">
        <v>248.9</v>
      </c>
      <c r="M231" s="259">
        <v>7.3281599999999996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337.2</v>
      </c>
      <c r="D232" s="260">
        <v>337.2</v>
      </c>
      <c r="E232" s="260">
        <v>334.4</v>
      </c>
      <c r="F232" s="260">
        <v>331.59999999999997</v>
      </c>
      <c r="G232" s="260">
        <v>328.79999999999995</v>
      </c>
      <c r="H232" s="260">
        <v>340</v>
      </c>
      <c r="I232" s="260">
        <v>342.80000000000007</v>
      </c>
      <c r="J232" s="260">
        <v>345.6</v>
      </c>
      <c r="K232" s="259">
        <v>340</v>
      </c>
      <c r="L232" s="259">
        <v>334.4</v>
      </c>
      <c r="M232" s="259">
        <v>91.988159999999993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109.2</v>
      </c>
      <c r="D233" s="260">
        <v>109.05</v>
      </c>
      <c r="E233" s="260">
        <v>108</v>
      </c>
      <c r="F233" s="260">
        <v>106.8</v>
      </c>
      <c r="G233" s="260">
        <v>105.75</v>
      </c>
      <c r="H233" s="260">
        <v>110.25</v>
      </c>
      <c r="I233" s="260">
        <v>111.29999999999998</v>
      </c>
      <c r="J233" s="260">
        <v>112.5</v>
      </c>
      <c r="K233" s="259">
        <v>110.1</v>
      </c>
      <c r="L233" s="259">
        <v>107.85</v>
      </c>
      <c r="M233" s="259">
        <v>1.76057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233.35</v>
      </c>
      <c r="D234" s="260">
        <v>232.4</v>
      </c>
      <c r="E234" s="260">
        <v>229.9</v>
      </c>
      <c r="F234" s="260">
        <v>226.45</v>
      </c>
      <c r="G234" s="260">
        <v>223.95</v>
      </c>
      <c r="H234" s="260">
        <v>235.85000000000002</v>
      </c>
      <c r="I234" s="260">
        <v>238.35000000000002</v>
      </c>
      <c r="J234" s="260">
        <v>241.80000000000004</v>
      </c>
      <c r="K234" s="259">
        <v>234.9</v>
      </c>
      <c r="L234" s="259">
        <v>228.95</v>
      </c>
      <c r="M234" s="259">
        <v>24.86392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124.95</v>
      </c>
      <c r="D235" s="260">
        <v>124.65000000000002</v>
      </c>
      <c r="E235" s="260">
        <v>123.40000000000003</v>
      </c>
      <c r="F235" s="260">
        <v>121.85000000000001</v>
      </c>
      <c r="G235" s="260">
        <v>120.60000000000002</v>
      </c>
      <c r="H235" s="260">
        <v>126.20000000000005</v>
      </c>
      <c r="I235" s="260">
        <v>127.45000000000002</v>
      </c>
      <c r="J235" s="260">
        <v>129.00000000000006</v>
      </c>
      <c r="K235" s="259">
        <v>125.9</v>
      </c>
      <c r="L235" s="259">
        <v>123.1</v>
      </c>
      <c r="M235" s="259">
        <v>63.528930000000003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84.25</v>
      </c>
      <c r="D236" s="260">
        <v>85.766666666666666</v>
      </c>
      <c r="E236" s="260">
        <v>82.133333333333326</v>
      </c>
      <c r="F236" s="260">
        <v>80.016666666666666</v>
      </c>
      <c r="G236" s="260">
        <v>76.383333333333326</v>
      </c>
      <c r="H236" s="260">
        <v>87.883333333333326</v>
      </c>
      <c r="I236" s="260">
        <v>91.51666666666668</v>
      </c>
      <c r="J236" s="260">
        <v>93.633333333333326</v>
      </c>
      <c r="K236" s="259">
        <v>89.4</v>
      </c>
      <c r="L236" s="259">
        <v>83.65</v>
      </c>
      <c r="M236" s="259">
        <v>186.18349000000001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4404.7</v>
      </c>
      <c r="D237" s="260">
        <v>4432.4000000000005</v>
      </c>
      <c r="E237" s="260">
        <v>4352.3000000000011</v>
      </c>
      <c r="F237" s="260">
        <v>4299.9000000000005</v>
      </c>
      <c r="G237" s="260">
        <v>4219.8000000000011</v>
      </c>
      <c r="H237" s="260">
        <v>4484.8000000000011</v>
      </c>
      <c r="I237" s="260">
        <v>4564.9000000000015</v>
      </c>
      <c r="J237" s="260">
        <v>4617.3000000000011</v>
      </c>
      <c r="K237" s="259">
        <v>4512.5</v>
      </c>
      <c r="L237" s="259">
        <v>4380</v>
      </c>
      <c r="M237" s="259">
        <v>0.43020000000000003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268.60000000000002</v>
      </c>
      <c r="D238" s="260">
        <v>269.56666666666666</v>
      </c>
      <c r="E238" s="260">
        <v>264.13333333333333</v>
      </c>
      <c r="F238" s="260">
        <v>259.66666666666669</v>
      </c>
      <c r="G238" s="260">
        <v>254.23333333333335</v>
      </c>
      <c r="H238" s="260">
        <v>274.0333333333333</v>
      </c>
      <c r="I238" s="260">
        <v>279.46666666666658</v>
      </c>
      <c r="J238" s="260">
        <v>283.93333333333328</v>
      </c>
      <c r="K238" s="259">
        <v>275</v>
      </c>
      <c r="L238" s="259">
        <v>265.10000000000002</v>
      </c>
      <c r="M238" s="259">
        <v>19.434429999999999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145.25</v>
      </c>
      <c r="D239" s="260">
        <v>144.26666666666668</v>
      </c>
      <c r="E239" s="260">
        <v>142.18333333333337</v>
      </c>
      <c r="F239" s="260">
        <v>139.11666666666667</v>
      </c>
      <c r="G239" s="260">
        <v>137.03333333333336</v>
      </c>
      <c r="H239" s="260">
        <v>147.33333333333337</v>
      </c>
      <c r="I239" s="260">
        <v>149.41666666666669</v>
      </c>
      <c r="J239" s="260">
        <v>152.48333333333338</v>
      </c>
      <c r="K239" s="259">
        <v>146.35</v>
      </c>
      <c r="L239" s="259">
        <v>141.19999999999999</v>
      </c>
      <c r="M239" s="259">
        <v>179.82196999999999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316.5</v>
      </c>
      <c r="D240" s="260">
        <v>315.91666666666669</v>
      </c>
      <c r="E240" s="260">
        <v>313.58333333333337</v>
      </c>
      <c r="F240" s="260">
        <v>310.66666666666669</v>
      </c>
      <c r="G240" s="260">
        <v>308.33333333333337</v>
      </c>
      <c r="H240" s="260">
        <v>318.83333333333337</v>
      </c>
      <c r="I240" s="260">
        <v>321.16666666666674</v>
      </c>
      <c r="J240" s="260">
        <v>324.08333333333337</v>
      </c>
      <c r="K240" s="259">
        <v>318.25</v>
      </c>
      <c r="L240" s="259">
        <v>313</v>
      </c>
      <c r="M240" s="259">
        <v>57.103160000000003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70.05</v>
      </c>
      <c r="D241" s="260">
        <v>69.86666666666666</v>
      </c>
      <c r="E241" s="260">
        <v>69.333333333333314</v>
      </c>
      <c r="F241" s="260">
        <v>68.61666666666666</v>
      </c>
      <c r="G241" s="260">
        <v>68.083333333333314</v>
      </c>
      <c r="H241" s="260">
        <v>70.583333333333314</v>
      </c>
      <c r="I241" s="260">
        <v>71.116666666666646</v>
      </c>
      <c r="J241" s="260">
        <v>71.833333333333314</v>
      </c>
      <c r="K241" s="259">
        <v>70.400000000000006</v>
      </c>
      <c r="L241" s="259">
        <v>69.150000000000006</v>
      </c>
      <c r="M241" s="259">
        <v>148.20946000000001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23.45</v>
      </c>
      <c r="D242" s="260">
        <v>22.833333333333332</v>
      </c>
      <c r="E242" s="260">
        <v>21.916666666666664</v>
      </c>
      <c r="F242" s="260">
        <v>20.383333333333333</v>
      </c>
      <c r="G242" s="260">
        <v>19.466666666666665</v>
      </c>
      <c r="H242" s="260">
        <v>24.366666666666664</v>
      </c>
      <c r="I242" s="260">
        <v>25.283333333333328</v>
      </c>
      <c r="J242" s="260">
        <v>26.816666666666663</v>
      </c>
      <c r="K242" s="259">
        <v>23.75</v>
      </c>
      <c r="L242" s="259">
        <v>21.3</v>
      </c>
      <c r="M242" s="259">
        <v>815.32889999999998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715.55</v>
      </c>
      <c r="D243" s="260">
        <v>716.06666666666661</v>
      </c>
      <c r="E243" s="260">
        <v>710.08333333333326</v>
      </c>
      <c r="F243" s="260">
        <v>704.61666666666667</v>
      </c>
      <c r="G243" s="260">
        <v>698.63333333333333</v>
      </c>
      <c r="H243" s="260">
        <v>721.53333333333319</v>
      </c>
      <c r="I243" s="260">
        <v>727.51666666666654</v>
      </c>
      <c r="J243" s="260">
        <v>732.98333333333312</v>
      </c>
      <c r="K243" s="259">
        <v>722.05</v>
      </c>
      <c r="L243" s="259">
        <v>710.6</v>
      </c>
      <c r="M243" s="259">
        <v>11.543329999999999</v>
      </c>
      <c r="N243" s="1"/>
      <c r="O243" s="1"/>
    </row>
    <row r="244" spans="1:15" ht="12.75" customHeight="1">
      <c r="A244" s="30">
        <v>234</v>
      </c>
      <c r="B244" s="269" t="s">
        <v>775</v>
      </c>
      <c r="C244" s="259">
        <v>28.1</v>
      </c>
      <c r="D244" s="260">
        <v>27.75</v>
      </c>
      <c r="E244" s="260">
        <v>27.25</v>
      </c>
      <c r="F244" s="260">
        <v>26.4</v>
      </c>
      <c r="G244" s="260">
        <v>25.9</v>
      </c>
      <c r="H244" s="260">
        <v>28.6</v>
      </c>
      <c r="I244" s="260">
        <v>29.1</v>
      </c>
      <c r="J244" s="260">
        <v>29.950000000000003</v>
      </c>
      <c r="K244" s="259">
        <v>28.25</v>
      </c>
      <c r="L244" s="259">
        <v>26.9</v>
      </c>
      <c r="M244" s="259">
        <v>779.88304000000005</v>
      </c>
      <c r="N244" s="1"/>
      <c r="O244" s="1"/>
    </row>
    <row r="245" spans="1:15" ht="12.75" customHeight="1">
      <c r="A245" s="30">
        <v>235</v>
      </c>
      <c r="B245" s="269" t="s">
        <v>781</v>
      </c>
      <c r="C245" s="259">
        <v>1342.7</v>
      </c>
      <c r="D245" s="260">
        <v>1343.8833333333334</v>
      </c>
      <c r="E245" s="260">
        <v>1330.8166666666668</v>
      </c>
      <c r="F245" s="260">
        <v>1318.9333333333334</v>
      </c>
      <c r="G245" s="260">
        <v>1305.8666666666668</v>
      </c>
      <c r="H245" s="260">
        <v>1355.7666666666669</v>
      </c>
      <c r="I245" s="260">
        <v>1368.8333333333335</v>
      </c>
      <c r="J245" s="260">
        <v>1380.7166666666669</v>
      </c>
      <c r="K245" s="259">
        <v>1356.95</v>
      </c>
      <c r="L245" s="259">
        <v>1332</v>
      </c>
      <c r="M245" s="259">
        <v>0.54854000000000003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376.45</v>
      </c>
      <c r="D246" s="260">
        <v>371.5</v>
      </c>
      <c r="E246" s="260">
        <v>365</v>
      </c>
      <c r="F246" s="260">
        <v>353.55</v>
      </c>
      <c r="G246" s="260">
        <v>347.05</v>
      </c>
      <c r="H246" s="260">
        <v>382.95</v>
      </c>
      <c r="I246" s="260">
        <v>389.45</v>
      </c>
      <c r="J246" s="260">
        <v>400.9</v>
      </c>
      <c r="K246" s="259">
        <v>378</v>
      </c>
      <c r="L246" s="259">
        <v>360.05</v>
      </c>
      <c r="M246" s="259">
        <v>2.04033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420.9</v>
      </c>
      <c r="D247" s="260">
        <v>419.86666666666662</v>
      </c>
      <c r="E247" s="260">
        <v>416.03333333333325</v>
      </c>
      <c r="F247" s="260">
        <v>411.16666666666663</v>
      </c>
      <c r="G247" s="260">
        <v>407.33333333333326</v>
      </c>
      <c r="H247" s="260">
        <v>424.73333333333323</v>
      </c>
      <c r="I247" s="260">
        <v>428.56666666666661</v>
      </c>
      <c r="J247" s="260">
        <v>433.43333333333322</v>
      </c>
      <c r="K247" s="259">
        <v>423.7</v>
      </c>
      <c r="L247" s="259">
        <v>415</v>
      </c>
      <c r="M247" s="259">
        <v>18.119399999999999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201.65</v>
      </c>
      <c r="D248" s="260">
        <v>200.38333333333333</v>
      </c>
      <c r="E248" s="260">
        <v>198.16666666666666</v>
      </c>
      <c r="F248" s="260">
        <v>194.68333333333334</v>
      </c>
      <c r="G248" s="260">
        <v>192.46666666666667</v>
      </c>
      <c r="H248" s="260">
        <v>203.86666666666665</v>
      </c>
      <c r="I248" s="260">
        <v>206.08333333333334</v>
      </c>
      <c r="J248" s="260">
        <v>209.56666666666663</v>
      </c>
      <c r="K248" s="259">
        <v>202.6</v>
      </c>
      <c r="L248" s="259">
        <v>196.9</v>
      </c>
      <c r="M248" s="259">
        <v>40.355609999999999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1139</v>
      </c>
      <c r="D249" s="260">
        <v>1132.6833333333334</v>
      </c>
      <c r="E249" s="260">
        <v>1123.3166666666668</v>
      </c>
      <c r="F249" s="260">
        <v>1107.6333333333334</v>
      </c>
      <c r="G249" s="260">
        <v>1098.2666666666669</v>
      </c>
      <c r="H249" s="260">
        <v>1148.3666666666668</v>
      </c>
      <c r="I249" s="260">
        <v>1157.7333333333336</v>
      </c>
      <c r="J249" s="260">
        <v>1173.4166666666667</v>
      </c>
      <c r="K249" s="259">
        <v>1142.05</v>
      </c>
      <c r="L249" s="259">
        <v>1117</v>
      </c>
      <c r="M249" s="259">
        <v>26.022639999999999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16.2</v>
      </c>
      <c r="D250" s="260">
        <v>16.116666666666664</v>
      </c>
      <c r="E250" s="260">
        <v>15.783333333333328</v>
      </c>
      <c r="F250" s="260">
        <v>15.366666666666664</v>
      </c>
      <c r="G250" s="260">
        <v>15.033333333333328</v>
      </c>
      <c r="H250" s="260">
        <v>16.533333333333328</v>
      </c>
      <c r="I250" s="260">
        <v>16.866666666666664</v>
      </c>
      <c r="J250" s="260">
        <v>17.283333333333328</v>
      </c>
      <c r="K250" s="259">
        <v>16.45</v>
      </c>
      <c r="L250" s="259">
        <v>15.7</v>
      </c>
      <c r="M250" s="259">
        <v>58.224679999999999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3878.35</v>
      </c>
      <c r="D251" s="260">
        <v>3891.0499999999997</v>
      </c>
      <c r="E251" s="260">
        <v>3837.2999999999993</v>
      </c>
      <c r="F251" s="260">
        <v>3796.2499999999995</v>
      </c>
      <c r="G251" s="260">
        <v>3742.4999999999991</v>
      </c>
      <c r="H251" s="260">
        <v>3932.0999999999995</v>
      </c>
      <c r="I251" s="260">
        <v>3985.8500000000004</v>
      </c>
      <c r="J251" s="260">
        <v>4026.8999999999996</v>
      </c>
      <c r="K251" s="259">
        <v>3944.8</v>
      </c>
      <c r="L251" s="259">
        <v>3850</v>
      </c>
      <c r="M251" s="259">
        <v>4.04216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1568.2</v>
      </c>
      <c r="D252" s="260">
        <v>1573.3666666666668</v>
      </c>
      <c r="E252" s="260">
        <v>1558.8833333333337</v>
      </c>
      <c r="F252" s="260">
        <v>1549.5666666666668</v>
      </c>
      <c r="G252" s="260">
        <v>1535.0833333333337</v>
      </c>
      <c r="H252" s="260">
        <v>1582.6833333333336</v>
      </c>
      <c r="I252" s="260">
        <v>1597.1666666666667</v>
      </c>
      <c r="J252" s="260">
        <v>1606.4833333333336</v>
      </c>
      <c r="K252" s="259">
        <v>1587.85</v>
      </c>
      <c r="L252" s="259">
        <v>1564.05</v>
      </c>
      <c r="M252" s="259">
        <v>30.717639999999999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515.20000000000005</v>
      </c>
      <c r="D253" s="260">
        <v>511.7</v>
      </c>
      <c r="E253" s="260">
        <v>506.4</v>
      </c>
      <c r="F253" s="260">
        <v>497.59999999999997</v>
      </c>
      <c r="G253" s="260">
        <v>492.29999999999995</v>
      </c>
      <c r="H253" s="260">
        <v>520.5</v>
      </c>
      <c r="I253" s="260">
        <v>525.80000000000007</v>
      </c>
      <c r="J253" s="260">
        <v>534.6</v>
      </c>
      <c r="K253" s="259">
        <v>517</v>
      </c>
      <c r="L253" s="259">
        <v>502.9</v>
      </c>
      <c r="M253" s="259">
        <v>3.29914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442.35</v>
      </c>
      <c r="D254" s="260">
        <v>440.7833333333333</v>
      </c>
      <c r="E254" s="260">
        <v>435.66666666666663</v>
      </c>
      <c r="F254" s="260">
        <v>428.98333333333335</v>
      </c>
      <c r="G254" s="260">
        <v>423.86666666666667</v>
      </c>
      <c r="H254" s="260">
        <v>447.46666666666658</v>
      </c>
      <c r="I254" s="260">
        <v>452.58333333333326</v>
      </c>
      <c r="J254" s="260">
        <v>459.26666666666654</v>
      </c>
      <c r="K254" s="259">
        <v>445.9</v>
      </c>
      <c r="L254" s="259">
        <v>434.1</v>
      </c>
      <c r="M254" s="259">
        <v>2.93127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1792.45</v>
      </c>
      <c r="D255" s="260">
        <v>1789.1833333333332</v>
      </c>
      <c r="E255" s="260">
        <v>1769.3666666666663</v>
      </c>
      <c r="F255" s="260">
        <v>1746.2833333333331</v>
      </c>
      <c r="G255" s="260">
        <v>1726.4666666666662</v>
      </c>
      <c r="H255" s="260">
        <v>1812.2666666666664</v>
      </c>
      <c r="I255" s="260">
        <v>1832.0833333333335</v>
      </c>
      <c r="J255" s="260">
        <v>1855.1666666666665</v>
      </c>
      <c r="K255" s="259">
        <v>1809</v>
      </c>
      <c r="L255" s="259">
        <v>1766.1</v>
      </c>
      <c r="M255" s="259">
        <v>3.76851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868.5</v>
      </c>
      <c r="D256" s="260">
        <v>868.9</v>
      </c>
      <c r="E256" s="260">
        <v>855.84999999999991</v>
      </c>
      <c r="F256" s="260">
        <v>843.19999999999993</v>
      </c>
      <c r="G256" s="260">
        <v>830.14999999999986</v>
      </c>
      <c r="H256" s="260">
        <v>881.55</v>
      </c>
      <c r="I256" s="260">
        <v>894.59999999999991</v>
      </c>
      <c r="J256" s="260">
        <v>907.25</v>
      </c>
      <c r="K256" s="259">
        <v>881.95</v>
      </c>
      <c r="L256" s="259">
        <v>856.25</v>
      </c>
      <c r="M256" s="259">
        <v>3.6763300000000001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2085.9</v>
      </c>
      <c r="D257" s="260">
        <v>2096.0833333333335</v>
      </c>
      <c r="E257" s="260">
        <v>2052.166666666667</v>
      </c>
      <c r="F257" s="260">
        <v>2018.4333333333334</v>
      </c>
      <c r="G257" s="260">
        <v>1974.5166666666669</v>
      </c>
      <c r="H257" s="260">
        <v>2129.8166666666671</v>
      </c>
      <c r="I257" s="260">
        <v>2173.733333333334</v>
      </c>
      <c r="J257" s="260">
        <v>2207.4666666666672</v>
      </c>
      <c r="K257" s="259">
        <v>2140</v>
      </c>
      <c r="L257" s="259">
        <v>2062.35</v>
      </c>
      <c r="M257" s="259">
        <v>0.70940000000000003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2930.55</v>
      </c>
      <c r="D258" s="260">
        <v>2936.8166666666671</v>
      </c>
      <c r="E258" s="260">
        <v>2898.7833333333342</v>
      </c>
      <c r="F258" s="260">
        <v>2867.0166666666673</v>
      </c>
      <c r="G258" s="260">
        <v>2828.9833333333345</v>
      </c>
      <c r="H258" s="260">
        <v>2968.5833333333339</v>
      </c>
      <c r="I258" s="260">
        <v>3006.6166666666668</v>
      </c>
      <c r="J258" s="260">
        <v>3038.3833333333337</v>
      </c>
      <c r="K258" s="259">
        <v>2974.85</v>
      </c>
      <c r="L258" s="259">
        <v>2905.05</v>
      </c>
      <c r="M258" s="259">
        <v>0.89265000000000005</v>
      </c>
      <c r="N258" s="1"/>
      <c r="O258" s="1"/>
    </row>
    <row r="259" spans="1:15" ht="12.75" customHeight="1">
      <c r="A259" s="30">
        <v>249</v>
      </c>
      <c r="B259" s="269" t="s">
        <v>871</v>
      </c>
      <c r="C259" s="259">
        <v>434.85</v>
      </c>
      <c r="D259" s="260">
        <v>435.8</v>
      </c>
      <c r="E259" s="260">
        <v>431.5</v>
      </c>
      <c r="F259" s="260">
        <v>428.15</v>
      </c>
      <c r="G259" s="260">
        <v>423.84999999999997</v>
      </c>
      <c r="H259" s="260">
        <v>439.15000000000003</v>
      </c>
      <c r="I259" s="260">
        <v>443.4500000000001</v>
      </c>
      <c r="J259" s="260">
        <v>446.80000000000007</v>
      </c>
      <c r="K259" s="259">
        <v>440.1</v>
      </c>
      <c r="L259" s="259">
        <v>432.45</v>
      </c>
      <c r="M259" s="259">
        <v>0.92761000000000005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633.5</v>
      </c>
      <c r="D260" s="260">
        <v>634.5</v>
      </c>
      <c r="E260" s="260">
        <v>629</v>
      </c>
      <c r="F260" s="260">
        <v>624.5</v>
      </c>
      <c r="G260" s="260">
        <v>619</v>
      </c>
      <c r="H260" s="260">
        <v>639</v>
      </c>
      <c r="I260" s="260">
        <v>644.5</v>
      </c>
      <c r="J260" s="260">
        <v>649</v>
      </c>
      <c r="K260" s="259">
        <v>640</v>
      </c>
      <c r="L260" s="259">
        <v>630</v>
      </c>
      <c r="M260" s="259">
        <v>0.92515000000000003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420.2</v>
      </c>
      <c r="D261" s="260">
        <v>422.3</v>
      </c>
      <c r="E261" s="260">
        <v>416.6</v>
      </c>
      <c r="F261" s="260">
        <v>413</v>
      </c>
      <c r="G261" s="260">
        <v>407.3</v>
      </c>
      <c r="H261" s="260">
        <v>425.90000000000003</v>
      </c>
      <c r="I261" s="260">
        <v>431.59999999999997</v>
      </c>
      <c r="J261" s="260">
        <v>435.20000000000005</v>
      </c>
      <c r="K261" s="259">
        <v>428</v>
      </c>
      <c r="L261" s="259">
        <v>418.7</v>
      </c>
      <c r="M261" s="259">
        <v>6.4019599999999999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70.849999999999994</v>
      </c>
      <c r="D262" s="260">
        <v>71.55</v>
      </c>
      <c r="E262" s="260">
        <v>70</v>
      </c>
      <c r="F262" s="260">
        <v>69.150000000000006</v>
      </c>
      <c r="G262" s="260">
        <v>67.600000000000009</v>
      </c>
      <c r="H262" s="260">
        <v>72.399999999999991</v>
      </c>
      <c r="I262" s="260">
        <v>73.949999999999974</v>
      </c>
      <c r="J262" s="260">
        <v>74.799999999999983</v>
      </c>
      <c r="K262" s="259">
        <v>73.099999999999994</v>
      </c>
      <c r="L262" s="259">
        <v>70.7</v>
      </c>
      <c r="M262" s="259">
        <v>7.1707000000000001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304</v>
      </c>
      <c r="D263" s="260">
        <v>304.40000000000003</v>
      </c>
      <c r="E263" s="260">
        <v>301.30000000000007</v>
      </c>
      <c r="F263" s="260">
        <v>298.60000000000002</v>
      </c>
      <c r="G263" s="260">
        <v>295.50000000000006</v>
      </c>
      <c r="H263" s="260">
        <v>307.10000000000008</v>
      </c>
      <c r="I263" s="260">
        <v>310.2000000000001</v>
      </c>
      <c r="J263" s="260">
        <v>312.90000000000009</v>
      </c>
      <c r="K263" s="259">
        <v>307.5</v>
      </c>
      <c r="L263" s="259">
        <v>301.7</v>
      </c>
      <c r="M263" s="259">
        <v>3.35832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696.55</v>
      </c>
      <c r="D264" s="260">
        <v>704.01666666666677</v>
      </c>
      <c r="E264" s="260">
        <v>685.18333333333351</v>
      </c>
      <c r="F264" s="260">
        <v>673.81666666666672</v>
      </c>
      <c r="G264" s="260">
        <v>654.98333333333346</v>
      </c>
      <c r="H264" s="260">
        <v>715.38333333333355</v>
      </c>
      <c r="I264" s="260">
        <v>734.21666666666681</v>
      </c>
      <c r="J264" s="260">
        <v>745.5833333333336</v>
      </c>
      <c r="K264" s="259">
        <v>722.85</v>
      </c>
      <c r="L264" s="259">
        <v>692.65</v>
      </c>
      <c r="M264" s="259">
        <v>33.603160000000003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106.95</v>
      </c>
      <c r="D265" s="260">
        <v>107.06666666666666</v>
      </c>
      <c r="E265" s="260">
        <v>106.33333333333333</v>
      </c>
      <c r="F265" s="260">
        <v>105.71666666666667</v>
      </c>
      <c r="G265" s="260">
        <v>104.98333333333333</v>
      </c>
      <c r="H265" s="260">
        <v>107.68333333333332</v>
      </c>
      <c r="I265" s="260">
        <v>108.41666666666667</v>
      </c>
      <c r="J265" s="260">
        <v>109.03333333333332</v>
      </c>
      <c r="K265" s="259">
        <v>107.8</v>
      </c>
      <c r="L265" s="259">
        <v>106.45</v>
      </c>
      <c r="M265" s="259">
        <v>2.1573199999999999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180.65</v>
      </c>
      <c r="D266" s="260">
        <v>178.54999999999998</v>
      </c>
      <c r="E266" s="260">
        <v>174.09999999999997</v>
      </c>
      <c r="F266" s="260">
        <v>167.54999999999998</v>
      </c>
      <c r="G266" s="260">
        <v>163.09999999999997</v>
      </c>
      <c r="H266" s="260">
        <v>185.09999999999997</v>
      </c>
      <c r="I266" s="260">
        <v>189.54999999999995</v>
      </c>
      <c r="J266" s="260">
        <v>196.09999999999997</v>
      </c>
      <c r="K266" s="259">
        <v>183</v>
      </c>
      <c r="L266" s="259">
        <v>172</v>
      </c>
      <c r="M266" s="259">
        <v>63.76493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516.5</v>
      </c>
      <c r="D267" s="260">
        <v>518.4</v>
      </c>
      <c r="E267" s="260">
        <v>510.29999999999995</v>
      </c>
      <c r="F267" s="260">
        <v>504.1</v>
      </c>
      <c r="G267" s="260">
        <v>496</v>
      </c>
      <c r="H267" s="260">
        <v>524.59999999999991</v>
      </c>
      <c r="I267" s="260">
        <v>532.70000000000005</v>
      </c>
      <c r="J267" s="260">
        <v>538.89999999999986</v>
      </c>
      <c r="K267" s="259">
        <v>526.5</v>
      </c>
      <c r="L267" s="259">
        <v>512.20000000000005</v>
      </c>
      <c r="M267" s="259">
        <v>37.18235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536.65</v>
      </c>
      <c r="D268" s="260">
        <v>541.88333333333333</v>
      </c>
      <c r="E268" s="260">
        <v>530.01666666666665</v>
      </c>
      <c r="F268" s="260">
        <v>523.38333333333333</v>
      </c>
      <c r="G268" s="260">
        <v>511.51666666666665</v>
      </c>
      <c r="H268" s="260">
        <v>548.51666666666665</v>
      </c>
      <c r="I268" s="260">
        <v>560.38333333333321</v>
      </c>
      <c r="J268" s="260">
        <v>567.01666666666665</v>
      </c>
      <c r="K268" s="259">
        <v>553.75</v>
      </c>
      <c r="L268" s="259">
        <v>535.25</v>
      </c>
      <c r="M268" s="259">
        <v>28.165489999999998</v>
      </c>
      <c r="N268" s="1"/>
      <c r="O268" s="1"/>
    </row>
    <row r="269" spans="1:15" ht="12.75" customHeight="1">
      <c r="A269" s="30">
        <v>259</v>
      </c>
      <c r="B269" s="269" t="s">
        <v>782</v>
      </c>
      <c r="C269" s="259">
        <v>543.6</v>
      </c>
      <c r="D269" s="260">
        <v>552.13333333333333</v>
      </c>
      <c r="E269" s="260">
        <v>531.51666666666665</v>
      </c>
      <c r="F269" s="260">
        <v>519.43333333333328</v>
      </c>
      <c r="G269" s="260">
        <v>498.81666666666661</v>
      </c>
      <c r="H269" s="260">
        <v>564.2166666666667</v>
      </c>
      <c r="I269" s="260">
        <v>584.83333333333326</v>
      </c>
      <c r="J269" s="260">
        <v>596.91666666666674</v>
      </c>
      <c r="K269" s="259">
        <v>572.75</v>
      </c>
      <c r="L269" s="259">
        <v>540.04999999999995</v>
      </c>
      <c r="M269" s="259">
        <v>5.1443099999999999</v>
      </c>
      <c r="N269" s="1"/>
      <c r="O269" s="1"/>
    </row>
    <row r="270" spans="1:15" ht="12.75" customHeight="1">
      <c r="A270" s="30">
        <v>260</v>
      </c>
      <c r="B270" s="269" t="s">
        <v>783</v>
      </c>
      <c r="C270" s="259">
        <v>379.9</v>
      </c>
      <c r="D270" s="260">
        <v>379.7</v>
      </c>
      <c r="E270" s="260">
        <v>376.54999999999995</v>
      </c>
      <c r="F270" s="260">
        <v>373.2</v>
      </c>
      <c r="G270" s="260">
        <v>370.04999999999995</v>
      </c>
      <c r="H270" s="260">
        <v>383.04999999999995</v>
      </c>
      <c r="I270" s="260">
        <v>386.19999999999993</v>
      </c>
      <c r="J270" s="260">
        <v>389.54999999999995</v>
      </c>
      <c r="K270" s="259">
        <v>382.85</v>
      </c>
      <c r="L270" s="259">
        <v>376.35</v>
      </c>
      <c r="M270" s="259">
        <v>0.42108000000000001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597.29999999999995</v>
      </c>
      <c r="D271" s="260">
        <v>599.1</v>
      </c>
      <c r="E271" s="260">
        <v>592.70000000000005</v>
      </c>
      <c r="F271" s="260">
        <v>588.1</v>
      </c>
      <c r="G271" s="260">
        <v>581.70000000000005</v>
      </c>
      <c r="H271" s="260">
        <v>603.70000000000005</v>
      </c>
      <c r="I271" s="260">
        <v>610.09999999999991</v>
      </c>
      <c r="J271" s="260">
        <v>614.70000000000005</v>
      </c>
      <c r="K271" s="259">
        <v>605.5</v>
      </c>
      <c r="L271" s="259">
        <v>594.5</v>
      </c>
      <c r="M271" s="259">
        <v>0.86543999999999999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191.3</v>
      </c>
      <c r="D272" s="260">
        <v>192.1</v>
      </c>
      <c r="E272" s="260">
        <v>189.25</v>
      </c>
      <c r="F272" s="260">
        <v>187.20000000000002</v>
      </c>
      <c r="G272" s="260">
        <v>184.35000000000002</v>
      </c>
      <c r="H272" s="260">
        <v>194.14999999999998</v>
      </c>
      <c r="I272" s="260">
        <v>196.99999999999994</v>
      </c>
      <c r="J272" s="260">
        <v>199.04999999999995</v>
      </c>
      <c r="K272" s="259">
        <v>194.95</v>
      </c>
      <c r="L272" s="259">
        <v>190.05</v>
      </c>
      <c r="M272" s="259">
        <v>1.6899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552.29999999999995</v>
      </c>
      <c r="D273" s="260">
        <v>557.58333333333337</v>
      </c>
      <c r="E273" s="260">
        <v>542.7166666666667</v>
      </c>
      <c r="F273" s="260">
        <v>533.13333333333333</v>
      </c>
      <c r="G273" s="260">
        <v>518.26666666666665</v>
      </c>
      <c r="H273" s="260">
        <v>567.16666666666674</v>
      </c>
      <c r="I273" s="260">
        <v>582.0333333333333</v>
      </c>
      <c r="J273" s="260">
        <v>591.61666666666679</v>
      </c>
      <c r="K273" s="259">
        <v>572.45000000000005</v>
      </c>
      <c r="L273" s="259">
        <v>548</v>
      </c>
      <c r="M273" s="259">
        <v>2.0897800000000002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1606.3</v>
      </c>
      <c r="D274" s="260">
        <v>1609.5</v>
      </c>
      <c r="E274" s="260">
        <v>1589</v>
      </c>
      <c r="F274" s="260">
        <v>1571.7</v>
      </c>
      <c r="G274" s="260">
        <v>1551.2</v>
      </c>
      <c r="H274" s="260">
        <v>1626.8</v>
      </c>
      <c r="I274" s="260">
        <v>1647.3</v>
      </c>
      <c r="J274" s="260">
        <v>1664.6</v>
      </c>
      <c r="K274" s="259">
        <v>1630</v>
      </c>
      <c r="L274" s="259">
        <v>1592.2</v>
      </c>
      <c r="M274" s="259">
        <v>1.1220300000000001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238.2</v>
      </c>
      <c r="D275" s="260">
        <v>241.54999999999998</v>
      </c>
      <c r="E275" s="260">
        <v>231.64999999999998</v>
      </c>
      <c r="F275" s="260">
        <v>225.1</v>
      </c>
      <c r="G275" s="260">
        <v>215.2</v>
      </c>
      <c r="H275" s="260">
        <v>248.09999999999997</v>
      </c>
      <c r="I275" s="260">
        <v>258</v>
      </c>
      <c r="J275" s="260">
        <v>264.54999999999995</v>
      </c>
      <c r="K275" s="259">
        <v>251.45</v>
      </c>
      <c r="L275" s="259">
        <v>235</v>
      </c>
      <c r="M275" s="259">
        <v>2.4493299999999998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683.2</v>
      </c>
      <c r="D276" s="260">
        <v>685.25</v>
      </c>
      <c r="E276" s="260">
        <v>676.5</v>
      </c>
      <c r="F276" s="260">
        <v>669.8</v>
      </c>
      <c r="G276" s="260">
        <v>661.05</v>
      </c>
      <c r="H276" s="260">
        <v>691.95</v>
      </c>
      <c r="I276" s="260">
        <v>700.7</v>
      </c>
      <c r="J276" s="260">
        <v>707.40000000000009</v>
      </c>
      <c r="K276" s="259">
        <v>694</v>
      </c>
      <c r="L276" s="259">
        <v>678.55</v>
      </c>
      <c r="M276" s="259">
        <v>5.9361199999999998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394.75</v>
      </c>
      <c r="D277" s="260">
        <v>391.98333333333335</v>
      </c>
      <c r="E277" s="260">
        <v>387.01666666666671</v>
      </c>
      <c r="F277" s="260">
        <v>379.28333333333336</v>
      </c>
      <c r="G277" s="260">
        <v>374.31666666666672</v>
      </c>
      <c r="H277" s="260">
        <v>399.7166666666667</v>
      </c>
      <c r="I277" s="260">
        <v>404.68333333333339</v>
      </c>
      <c r="J277" s="260">
        <v>412.41666666666669</v>
      </c>
      <c r="K277" s="259">
        <v>396.95</v>
      </c>
      <c r="L277" s="259">
        <v>384.25</v>
      </c>
      <c r="M277" s="259">
        <v>4.7595900000000002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1045.3499999999999</v>
      </c>
      <c r="D278" s="260">
        <v>1043.1166666666666</v>
      </c>
      <c r="E278" s="260">
        <v>1026.2333333333331</v>
      </c>
      <c r="F278" s="260">
        <v>1007.1166666666666</v>
      </c>
      <c r="G278" s="260">
        <v>990.23333333333312</v>
      </c>
      <c r="H278" s="260">
        <v>1062.2333333333331</v>
      </c>
      <c r="I278" s="260">
        <v>1079.1166666666668</v>
      </c>
      <c r="J278" s="260">
        <v>1098.2333333333331</v>
      </c>
      <c r="K278" s="259">
        <v>1060</v>
      </c>
      <c r="L278" s="259">
        <v>1024</v>
      </c>
      <c r="M278" s="259">
        <v>0.70177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507.75</v>
      </c>
      <c r="D279" s="260">
        <v>503.84999999999997</v>
      </c>
      <c r="E279" s="260">
        <v>494.09999999999991</v>
      </c>
      <c r="F279" s="260">
        <v>480.44999999999993</v>
      </c>
      <c r="G279" s="260">
        <v>470.69999999999987</v>
      </c>
      <c r="H279" s="260">
        <v>517.5</v>
      </c>
      <c r="I279" s="260">
        <v>527.25</v>
      </c>
      <c r="J279" s="260">
        <v>540.9</v>
      </c>
      <c r="K279" s="259">
        <v>513.6</v>
      </c>
      <c r="L279" s="259">
        <v>490.2</v>
      </c>
      <c r="M279" s="259">
        <v>2.5377200000000002</v>
      </c>
      <c r="N279" s="1"/>
      <c r="O279" s="1"/>
    </row>
    <row r="280" spans="1:15" ht="12.75" customHeight="1">
      <c r="A280" s="30">
        <v>270</v>
      </c>
      <c r="B280" s="269" t="s">
        <v>784</v>
      </c>
      <c r="C280" s="259">
        <v>96</v>
      </c>
      <c r="D280" s="260">
        <v>97.083333333333329</v>
      </c>
      <c r="E280" s="260">
        <v>94.666666666666657</v>
      </c>
      <c r="F280" s="260">
        <v>93.333333333333329</v>
      </c>
      <c r="G280" s="260">
        <v>90.916666666666657</v>
      </c>
      <c r="H280" s="260">
        <v>98.416666666666657</v>
      </c>
      <c r="I280" s="260">
        <v>100.83333333333331</v>
      </c>
      <c r="J280" s="260">
        <v>102.16666666666666</v>
      </c>
      <c r="K280" s="259">
        <v>99.5</v>
      </c>
      <c r="L280" s="259">
        <v>95.75</v>
      </c>
      <c r="M280" s="259">
        <v>18.448619999999998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434.75</v>
      </c>
      <c r="D281" s="260">
        <v>435.25</v>
      </c>
      <c r="E281" s="260">
        <v>427.7</v>
      </c>
      <c r="F281" s="260">
        <v>420.65</v>
      </c>
      <c r="G281" s="260">
        <v>413.09999999999997</v>
      </c>
      <c r="H281" s="260">
        <v>442.3</v>
      </c>
      <c r="I281" s="260">
        <v>449.84999999999997</v>
      </c>
      <c r="J281" s="260">
        <v>456.90000000000003</v>
      </c>
      <c r="K281" s="259">
        <v>442.8</v>
      </c>
      <c r="L281" s="259">
        <v>428.2</v>
      </c>
      <c r="M281" s="259">
        <v>0.51590000000000003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103.4</v>
      </c>
      <c r="D282" s="260">
        <v>102.51666666666667</v>
      </c>
      <c r="E282" s="260">
        <v>101.03333333333333</v>
      </c>
      <c r="F282" s="260">
        <v>98.666666666666671</v>
      </c>
      <c r="G282" s="260">
        <v>97.183333333333337</v>
      </c>
      <c r="H282" s="260">
        <v>104.88333333333333</v>
      </c>
      <c r="I282" s="260">
        <v>106.36666666666665</v>
      </c>
      <c r="J282" s="260">
        <v>108.73333333333332</v>
      </c>
      <c r="K282" s="259">
        <v>104</v>
      </c>
      <c r="L282" s="259">
        <v>100.15</v>
      </c>
      <c r="M282" s="259">
        <v>33.389919999999996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412.5</v>
      </c>
      <c r="D283" s="260">
        <v>415.8</v>
      </c>
      <c r="E283" s="260">
        <v>408.70000000000005</v>
      </c>
      <c r="F283" s="260">
        <v>404.90000000000003</v>
      </c>
      <c r="G283" s="260">
        <v>397.80000000000007</v>
      </c>
      <c r="H283" s="260">
        <v>419.6</v>
      </c>
      <c r="I283" s="260">
        <v>426.70000000000005</v>
      </c>
      <c r="J283" s="260">
        <v>430.5</v>
      </c>
      <c r="K283" s="259">
        <v>422.9</v>
      </c>
      <c r="L283" s="259">
        <v>412</v>
      </c>
      <c r="M283" s="259">
        <v>1.79711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1944.1</v>
      </c>
      <c r="D284" s="260">
        <v>1943.8166666666666</v>
      </c>
      <c r="E284" s="260">
        <v>1933.0833333333333</v>
      </c>
      <c r="F284" s="260">
        <v>1922.0666666666666</v>
      </c>
      <c r="G284" s="260">
        <v>1911.3333333333333</v>
      </c>
      <c r="H284" s="260">
        <v>1954.8333333333333</v>
      </c>
      <c r="I284" s="260">
        <v>1965.5666666666668</v>
      </c>
      <c r="J284" s="260">
        <v>1976.5833333333333</v>
      </c>
      <c r="K284" s="259">
        <v>1954.55</v>
      </c>
      <c r="L284" s="259">
        <v>1932.8</v>
      </c>
      <c r="M284" s="259">
        <v>11.9261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1478.5</v>
      </c>
      <c r="D285" s="260">
        <v>1509.5</v>
      </c>
      <c r="E285" s="260">
        <v>1428.05</v>
      </c>
      <c r="F285" s="260">
        <v>1377.6</v>
      </c>
      <c r="G285" s="260">
        <v>1296.1499999999999</v>
      </c>
      <c r="H285" s="260">
        <v>1559.95</v>
      </c>
      <c r="I285" s="260">
        <v>1641.3999999999999</v>
      </c>
      <c r="J285" s="260">
        <v>1691.8500000000001</v>
      </c>
      <c r="K285" s="259">
        <v>1590.95</v>
      </c>
      <c r="L285" s="259">
        <v>1459.05</v>
      </c>
      <c r="M285" s="259">
        <v>1.1494899999999999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80.5</v>
      </c>
      <c r="D286" s="260">
        <v>80.55</v>
      </c>
      <c r="E286" s="260">
        <v>79.949999999999989</v>
      </c>
      <c r="F286" s="260">
        <v>79.399999999999991</v>
      </c>
      <c r="G286" s="260">
        <v>78.799999999999983</v>
      </c>
      <c r="H286" s="260">
        <v>81.099999999999994</v>
      </c>
      <c r="I286" s="260">
        <v>81.699999999999989</v>
      </c>
      <c r="J286" s="260">
        <v>82.25</v>
      </c>
      <c r="K286" s="259">
        <v>81.150000000000006</v>
      </c>
      <c r="L286" s="259">
        <v>80</v>
      </c>
      <c r="M286" s="259">
        <v>36.95431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3809.2</v>
      </c>
      <c r="D287" s="260">
        <v>3786.8833333333332</v>
      </c>
      <c r="E287" s="260">
        <v>3753.9166666666665</v>
      </c>
      <c r="F287" s="260">
        <v>3698.6333333333332</v>
      </c>
      <c r="G287" s="260">
        <v>3665.6666666666665</v>
      </c>
      <c r="H287" s="260">
        <v>3842.1666666666665</v>
      </c>
      <c r="I287" s="260">
        <v>3875.1333333333337</v>
      </c>
      <c r="J287" s="260">
        <v>3930.4166666666665</v>
      </c>
      <c r="K287" s="259">
        <v>3819.85</v>
      </c>
      <c r="L287" s="259">
        <v>3731.6</v>
      </c>
      <c r="M287" s="259">
        <v>2.6900499999999998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372.1</v>
      </c>
      <c r="D288" s="260">
        <v>372.45</v>
      </c>
      <c r="E288" s="260">
        <v>367.7</v>
      </c>
      <c r="F288" s="260">
        <v>363.3</v>
      </c>
      <c r="G288" s="260">
        <v>358.55</v>
      </c>
      <c r="H288" s="260">
        <v>376.84999999999997</v>
      </c>
      <c r="I288" s="260">
        <v>381.59999999999997</v>
      </c>
      <c r="J288" s="260">
        <v>385.99999999999994</v>
      </c>
      <c r="K288" s="259">
        <v>377.2</v>
      </c>
      <c r="L288" s="259">
        <v>368.05</v>
      </c>
      <c r="M288" s="259">
        <v>14.137729999999999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13079.05</v>
      </c>
      <c r="D289" s="260">
        <v>13106.333333333334</v>
      </c>
      <c r="E289" s="260">
        <v>12997.716666666667</v>
      </c>
      <c r="F289" s="260">
        <v>12916.383333333333</v>
      </c>
      <c r="G289" s="260">
        <v>12807.766666666666</v>
      </c>
      <c r="H289" s="260">
        <v>13187.666666666668</v>
      </c>
      <c r="I289" s="260">
        <v>13296.283333333333</v>
      </c>
      <c r="J289" s="260">
        <v>13377.616666666669</v>
      </c>
      <c r="K289" s="259">
        <v>13214.95</v>
      </c>
      <c r="L289" s="259">
        <v>13025</v>
      </c>
      <c r="M289" s="259">
        <v>2.564E-2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4766.8500000000004</v>
      </c>
      <c r="D290" s="260">
        <v>4807.5666666666666</v>
      </c>
      <c r="E290" s="260">
        <v>4716.1333333333332</v>
      </c>
      <c r="F290" s="260">
        <v>4665.416666666667</v>
      </c>
      <c r="G290" s="260">
        <v>4573.9833333333336</v>
      </c>
      <c r="H290" s="260">
        <v>4858.2833333333328</v>
      </c>
      <c r="I290" s="260">
        <v>4949.7166666666653</v>
      </c>
      <c r="J290" s="260">
        <v>5000.4333333333325</v>
      </c>
      <c r="K290" s="259">
        <v>4899</v>
      </c>
      <c r="L290" s="259">
        <v>4756.8500000000004</v>
      </c>
      <c r="M290" s="259">
        <v>3.0487099999999998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2011.45</v>
      </c>
      <c r="D291" s="260">
        <v>2017.1499999999999</v>
      </c>
      <c r="E291" s="260">
        <v>2001.2999999999997</v>
      </c>
      <c r="F291" s="260">
        <v>1991.1499999999999</v>
      </c>
      <c r="G291" s="260">
        <v>1975.2999999999997</v>
      </c>
      <c r="H291" s="260">
        <v>2027.2999999999997</v>
      </c>
      <c r="I291" s="260">
        <v>2043.1499999999996</v>
      </c>
      <c r="J291" s="260">
        <v>2053.2999999999997</v>
      </c>
      <c r="K291" s="259">
        <v>2033</v>
      </c>
      <c r="L291" s="259">
        <v>2007</v>
      </c>
      <c r="M291" s="259">
        <v>7.1468699999999998</v>
      </c>
      <c r="N291" s="1"/>
      <c r="O291" s="1"/>
    </row>
    <row r="292" spans="1:15" ht="12.75" customHeight="1">
      <c r="A292" s="30">
        <v>282</v>
      </c>
      <c r="B292" s="269" t="s">
        <v>826</v>
      </c>
      <c r="C292" s="259">
        <v>373.45</v>
      </c>
      <c r="D292" s="260">
        <v>375.7166666666667</v>
      </c>
      <c r="E292" s="260">
        <v>368.58333333333337</v>
      </c>
      <c r="F292" s="260">
        <v>363.7166666666667</v>
      </c>
      <c r="G292" s="260">
        <v>356.58333333333337</v>
      </c>
      <c r="H292" s="260">
        <v>380.58333333333337</v>
      </c>
      <c r="I292" s="260">
        <v>387.7166666666667</v>
      </c>
      <c r="J292" s="260">
        <v>392.58333333333337</v>
      </c>
      <c r="K292" s="259">
        <v>382.85</v>
      </c>
      <c r="L292" s="259">
        <v>370.85</v>
      </c>
      <c r="M292" s="259">
        <v>1.2642199999999999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454.65</v>
      </c>
      <c r="D293" s="260">
        <v>451.76666666666665</v>
      </c>
      <c r="E293" s="260">
        <v>448.13333333333333</v>
      </c>
      <c r="F293" s="260">
        <v>441.61666666666667</v>
      </c>
      <c r="G293" s="260">
        <v>437.98333333333335</v>
      </c>
      <c r="H293" s="260">
        <v>458.2833333333333</v>
      </c>
      <c r="I293" s="260">
        <v>461.91666666666663</v>
      </c>
      <c r="J293" s="260">
        <v>468.43333333333328</v>
      </c>
      <c r="K293" s="259">
        <v>455.4</v>
      </c>
      <c r="L293" s="259">
        <v>445.25</v>
      </c>
      <c r="M293" s="259">
        <v>8.3159799999999997</v>
      </c>
      <c r="N293" s="1"/>
      <c r="O293" s="1"/>
    </row>
    <row r="294" spans="1:15" ht="12.75" customHeight="1">
      <c r="A294" s="30">
        <v>284</v>
      </c>
      <c r="B294" s="269" t="s">
        <v>786</v>
      </c>
      <c r="C294" s="259">
        <v>288.25</v>
      </c>
      <c r="D294" s="260">
        <v>289.71666666666664</v>
      </c>
      <c r="E294" s="260">
        <v>285.5333333333333</v>
      </c>
      <c r="F294" s="260">
        <v>282.81666666666666</v>
      </c>
      <c r="G294" s="260">
        <v>278.63333333333333</v>
      </c>
      <c r="H294" s="260">
        <v>292.43333333333328</v>
      </c>
      <c r="I294" s="260">
        <v>296.61666666666656</v>
      </c>
      <c r="J294" s="260">
        <v>299.33333333333326</v>
      </c>
      <c r="K294" s="259">
        <v>293.89999999999998</v>
      </c>
      <c r="L294" s="259">
        <v>287</v>
      </c>
      <c r="M294" s="259">
        <v>4.1357799999999996</v>
      </c>
      <c r="N294" s="1"/>
      <c r="O294" s="1"/>
    </row>
    <row r="295" spans="1:15" ht="12.75" customHeight="1">
      <c r="A295" s="30">
        <v>285</v>
      </c>
      <c r="B295" s="269" t="s">
        <v>863</v>
      </c>
      <c r="C295" s="259">
        <v>627.04999999999995</v>
      </c>
      <c r="D295" s="260">
        <v>630.88333333333333</v>
      </c>
      <c r="E295" s="260">
        <v>621.4666666666667</v>
      </c>
      <c r="F295" s="260">
        <v>615.88333333333333</v>
      </c>
      <c r="G295" s="260">
        <v>606.4666666666667</v>
      </c>
      <c r="H295" s="260">
        <v>636.4666666666667</v>
      </c>
      <c r="I295" s="260">
        <v>645.88333333333344</v>
      </c>
      <c r="J295" s="260">
        <v>651.4666666666667</v>
      </c>
      <c r="K295" s="259">
        <v>640.29999999999995</v>
      </c>
      <c r="L295" s="259">
        <v>625.29999999999995</v>
      </c>
      <c r="M295" s="259">
        <v>8.8008900000000008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3076.9</v>
      </c>
      <c r="D296" s="260">
        <v>3072.2999999999997</v>
      </c>
      <c r="E296" s="260">
        <v>3049.5999999999995</v>
      </c>
      <c r="F296" s="260">
        <v>3022.2999999999997</v>
      </c>
      <c r="G296" s="260">
        <v>2999.5999999999995</v>
      </c>
      <c r="H296" s="260">
        <v>3099.5999999999995</v>
      </c>
      <c r="I296" s="260">
        <v>3122.2999999999993</v>
      </c>
      <c r="J296" s="260">
        <v>3149.5999999999995</v>
      </c>
      <c r="K296" s="259">
        <v>3095</v>
      </c>
      <c r="L296" s="259">
        <v>3045</v>
      </c>
      <c r="M296" s="259">
        <v>0.12806000000000001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720.9</v>
      </c>
      <c r="D297" s="260">
        <v>719.5</v>
      </c>
      <c r="E297" s="260">
        <v>714.4</v>
      </c>
      <c r="F297" s="260">
        <v>707.9</v>
      </c>
      <c r="G297" s="260">
        <v>702.8</v>
      </c>
      <c r="H297" s="260">
        <v>726</v>
      </c>
      <c r="I297" s="260">
        <v>731.09999999999991</v>
      </c>
      <c r="J297" s="260">
        <v>737.6</v>
      </c>
      <c r="K297" s="259">
        <v>724.6</v>
      </c>
      <c r="L297" s="259">
        <v>713</v>
      </c>
      <c r="M297" s="259">
        <v>7.06128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1673.3</v>
      </c>
      <c r="D298" s="260">
        <v>1667.6166666666668</v>
      </c>
      <c r="E298" s="260">
        <v>1659.2333333333336</v>
      </c>
      <c r="F298" s="260">
        <v>1645.1666666666667</v>
      </c>
      <c r="G298" s="260">
        <v>1636.7833333333335</v>
      </c>
      <c r="H298" s="260">
        <v>1681.6833333333336</v>
      </c>
      <c r="I298" s="260">
        <v>1690.0666666666668</v>
      </c>
      <c r="J298" s="260">
        <v>1704.1333333333337</v>
      </c>
      <c r="K298" s="259">
        <v>1676</v>
      </c>
      <c r="L298" s="259">
        <v>1653.55</v>
      </c>
      <c r="M298" s="259">
        <v>0.23408000000000001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35.75</v>
      </c>
      <c r="D299" s="260">
        <v>35.9</v>
      </c>
      <c r="E299" s="260">
        <v>35.449999999999996</v>
      </c>
      <c r="F299" s="260">
        <v>35.15</v>
      </c>
      <c r="G299" s="260">
        <v>34.699999999999996</v>
      </c>
      <c r="H299" s="260">
        <v>36.199999999999996</v>
      </c>
      <c r="I299" s="260">
        <v>36.65</v>
      </c>
      <c r="J299" s="260">
        <v>36.949999999999996</v>
      </c>
      <c r="K299" s="259">
        <v>36.35</v>
      </c>
      <c r="L299" s="259">
        <v>35.6</v>
      </c>
      <c r="M299" s="259">
        <v>8.6446100000000001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155.35</v>
      </c>
      <c r="D300" s="260">
        <v>155.28333333333333</v>
      </c>
      <c r="E300" s="260">
        <v>153.56666666666666</v>
      </c>
      <c r="F300" s="260">
        <v>151.78333333333333</v>
      </c>
      <c r="G300" s="260">
        <v>150.06666666666666</v>
      </c>
      <c r="H300" s="260">
        <v>157.06666666666666</v>
      </c>
      <c r="I300" s="260">
        <v>158.7833333333333</v>
      </c>
      <c r="J300" s="260">
        <v>160.56666666666666</v>
      </c>
      <c r="K300" s="259">
        <v>157</v>
      </c>
      <c r="L300" s="259">
        <v>153.5</v>
      </c>
      <c r="M300" s="259">
        <v>1.2402200000000001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89097.2</v>
      </c>
      <c r="D301" s="260">
        <v>88571.400000000009</v>
      </c>
      <c r="E301" s="260">
        <v>87745.800000000017</v>
      </c>
      <c r="F301" s="260">
        <v>86394.400000000009</v>
      </c>
      <c r="G301" s="260">
        <v>85568.800000000017</v>
      </c>
      <c r="H301" s="260">
        <v>89922.800000000017</v>
      </c>
      <c r="I301" s="260">
        <v>90748.400000000023</v>
      </c>
      <c r="J301" s="260">
        <v>92099.800000000017</v>
      </c>
      <c r="K301" s="259">
        <v>89397</v>
      </c>
      <c r="L301" s="259">
        <v>87220</v>
      </c>
      <c r="M301" s="259">
        <v>0.11462</v>
      </c>
      <c r="N301" s="1"/>
      <c r="O301" s="1"/>
    </row>
    <row r="302" spans="1:15" ht="12.75" customHeight="1">
      <c r="A302" s="30">
        <v>292</v>
      </c>
      <c r="B302" s="269" t="s">
        <v>827</v>
      </c>
      <c r="C302" s="259">
        <v>1533.1</v>
      </c>
      <c r="D302" s="260">
        <v>1536.5166666666667</v>
      </c>
      <c r="E302" s="260">
        <v>1518.0833333333333</v>
      </c>
      <c r="F302" s="260">
        <v>1503.0666666666666</v>
      </c>
      <c r="G302" s="260">
        <v>1484.6333333333332</v>
      </c>
      <c r="H302" s="260">
        <v>1551.5333333333333</v>
      </c>
      <c r="I302" s="260">
        <v>1569.9666666666667</v>
      </c>
      <c r="J302" s="260">
        <v>1584.9833333333333</v>
      </c>
      <c r="K302" s="259">
        <v>1554.95</v>
      </c>
      <c r="L302" s="259">
        <v>1521.5</v>
      </c>
      <c r="M302" s="259">
        <v>0.87082999999999999</v>
      </c>
      <c r="N302" s="1"/>
      <c r="O302" s="1"/>
    </row>
    <row r="303" spans="1:15" ht="12.75" customHeight="1">
      <c r="A303" s="30">
        <v>293</v>
      </c>
      <c r="B303" s="269" t="s">
        <v>785</v>
      </c>
      <c r="C303" s="259">
        <v>996.2</v>
      </c>
      <c r="D303" s="260">
        <v>1001.8166666666666</v>
      </c>
      <c r="E303" s="260">
        <v>969.43333333333317</v>
      </c>
      <c r="F303" s="260">
        <v>942.66666666666652</v>
      </c>
      <c r="G303" s="260">
        <v>910.28333333333308</v>
      </c>
      <c r="H303" s="260">
        <v>1028.5833333333333</v>
      </c>
      <c r="I303" s="260">
        <v>1060.9666666666667</v>
      </c>
      <c r="J303" s="260">
        <v>1087.7333333333333</v>
      </c>
      <c r="K303" s="259">
        <v>1034.2</v>
      </c>
      <c r="L303" s="259">
        <v>975.05</v>
      </c>
      <c r="M303" s="259">
        <v>4.8788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901.15</v>
      </c>
      <c r="D304" s="260">
        <v>899.38333333333333</v>
      </c>
      <c r="E304" s="260">
        <v>892.76666666666665</v>
      </c>
      <c r="F304" s="260">
        <v>884.38333333333333</v>
      </c>
      <c r="G304" s="260">
        <v>877.76666666666665</v>
      </c>
      <c r="H304" s="260">
        <v>907.76666666666665</v>
      </c>
      <c r="I304" s="260">
        <v>914.38333333333321</v>
      </c>
      <c r="J304" s="260">
        <v>922.76666666666665</v>
      </c>
      <c r="K304" s="259">
        <v>906</v>
      </c>
      <c r="L304" s="259">
        <v>891</v>
      </c>
      <c r="M304" s="259">
        <v>5.12073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203.15</v>
      </c>
      <c r="D305" s="260">
        <v>202.29999999999998</v>
      </c>
      <c r="E305" s="260">
        <v>200.09999999999997</v>
      </c>
      <c r="F305" s="260">
        <v>197.04999999999998</v>
      </c>
      <c r="G305" s="260">
        <v>194.84999999999997</v>
      </c>
      <c r="H305" s="260">
        <v>205.34999999999997</v>
      </c>
      <c r="I305" s="260">
        <v>207.54999999999995</v>
      </c>
      <c r="J305" s="260">
        <v>210.59999999999997</v>
      </c>
      <c r="K305" s="259">
        <v>204.5</v>
      </c>
      <c r="L305" s="259">
        <v>199.25</v>
      </c>
      <c r="M305" s="259">
        <v>24.993919999999999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1218.25</v>
      </c>
      <c r="D306" s="260">
        <v>1218.3833333333334</v>
      </c>
      <c r="E306" s="260">
        <v>1201.8666666666668</v>
      </c>
      <c r="F306" s="260">
        <v>1185.4833333333333</v>
      </c>
      <c r="G306" s="260">
        <v>1168.9666666666667</v>
      </c>
      <c r="H306" s="260">
        <v>1234.7666666666669</v>
      </c>
      <c r="I306" s="260">
        <v>1251.2833333333338</v>
      </c>
      <c r="J306" s="260">
        <v>1267.666666666667</v>
      </c>
      <c r="K306" s="259">
        <v>1234.9000000000001</v>
      </c>
      <c r="L306" s="259">
        <v>1202</v>
      </c>
      <c r="M306" s="259">
        <v>41.207360000000001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294.85000000000002</v>
      </c>
      <c r="D307" s="260">
        <v>295.93333333333334</v>
      </c>
      <c r="E307" s="260">
        <v>291.9666666666667</v>
      </c>
      <c r="F307" s="260">
        <v>289.08333333333337</v>
      </c>
      <c r="G307" s="260">
        <v>285.11666666666673</v>
      </c>
      <c r="H307" s="260">
        <v>298.81666666666666</v>
      </c>
      <c r="I307" s="260">
        <v>302.78333333333325</v>
      </c>
      <c r="J307" s="260">
        <v>305.66666666666663</v>
      </c>
      <c r="K307" s="259">
        <v>299.89999999999998</v>
      </c>
      <c r="L307" s="259">
        <v>293.05</v>
      </c>
      <c r="M307" s="259">
        <v>3.1881599999999999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272.55</v>
      </c>
      <c r="D308" s="260">
        <v>273.56666666666666</v>
      </c>
      <c r="E308" s="260">
        <v>270.23333333333335</v>
      </c>
      <c r="F308" s="260">
        <v>267.91666666666669</v>
      </c>
      <c r="G308" s="260">
        <v>264.58333333333337</v>
      </c>
      <c r="H308" s="260">
        <v>275.88333333333333</v>
      </c>
      <c r="I308" s="260">
        <v>279.2166666666667</v>
      </c>
      <c r="J308" s="260">
        <v>281.5333333333333</v>
      </c>
      <c r="K308" s="259">
        <v>276.89999999999998</v>
      </c>
      <c r="L308" s="259">
        <v>271.25</v>
      </c>
      <c r="M308" s="259">
        <v>1.8183100000000001</v>
      </c>
      <c r="N308" s="1"/>
      <c r="O308" s="1"/>
    </row>
    <row r="309" spans="1:15" ht="12.75" customHeight="1">
      <c r="A309" s="30">
        <v>299</v>
      </c>
      <c r="B309" s="269" t="s">
        <v>872</v>
      </c>
      <c r="C309" s="259">
        <v>380.15</v>
      </c>
      <c r="D309" s="260">
        <v>383.2833333333333</v>
      </c>
      <c r="E309" s="260">
        <v>372.91666666666663</v>
      </c>
      <c r="F309" s="260">
        <v>365.68333333333334</v>
      </c>
      <c r="G309" s="260">
        <v>355.31666666666666</v>
      </c>
      <c r="H309" s="260">
        <v>390.51666666666659</v>
      </c>
      <c r="I309" s="260">
        <v>400.88333333333327</v>
      </c>
      <c r="J309" s="260">
        <v>408.11666666666656</v>
      </c>
      <c r="K309" s="259">
        <v>393.65</v>
      </c>
      <c r="L309" s="259">
        <v>376.05</v>
      </c>
      <c r="M309" s="259">
        <v>2.7669100000000002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491.05</v>
      </c>
      <c r="D310" s="260">
        <v>496.15000000000003</v>
      </c>
      <c r="E310" s="260">
        <v>484.90000000000009</v>
      </c>
      <c r="F310" s="260">
        <v>478.75000000000006</v>
      </c>
      <c r="G310" s="260">
        <v>467.50000000000011</v>
      </c>
      <c r="H310" s="260">
        <v>502.30000000000007</v>
      </c>
      <c r="I310" s="260">
        <v>513.54999999999995</v>
      </c>
      <c r="J310" s="260">
        <v>519.70000000000005</v>
      </c>
      <c r="K310" s="259">
        <v>507.4</v>
      </c>
      <c r="L310" s="259">
        <v>490</v>
      </c>
      <c r="M310" s="259">
        <v>0.96865000000000001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111.4</v>
      </c>
      <c r="D311" s="260">
        <v>111</v>
      </c>
      <c r="E311" s="260">
        <v>109.5</v>
      </c>
      <c r="F311" s="260">
        <v>107.6</v>
      </c>
      <c r="G311" s="260">
        <v>106.1</v>
      </c>
      <c r="H311" s="260">
        <v>112.9</v>
      </c>
      <c r="I311" s="260">
        <v>114.4</v>
      </c>
      <c r="J311" s="260">
        <v>116.30000000000001</v>
      </c>
      <c r="K311" s="259">
        <v>112.5</v>
      </c>
      <c r="L311" s="259">
        <v>109.1</v>
      </c>
      <c r="M311" s="259">
        <v>73.281289999999998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52.95</v>
      </c>
      <c r="D312" s="260">
        <v>53.15</v>
      </c>
      <c r="E312" s="260">
        <v>52.55</v>
      </c>
      <c r="F312" s="260">
        <v>52.15</v>
      </c>
      <c r="G312" s="260">
        <v>51.55</v>
      </c>
      <c r="H312" s="260">
        <v>53.55</v>
      </c>
      <c r="I312" s="260">
        <v>54.150000000000006</v>
      </c>
      <c r="J312" s="260">
        <v>54.55</v>
      </c>
      <c r="K312" s="259">
        <v>53.75</v>
      </c>
      <c r="L312" s="259">
        <v>52.75</v>
      </c>
      <c r="M312" s="259">
        <v>8.9071899999999999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489.5</v>
      </c>
      <c r="D313" s="260">
        <v>488.73333333333335</v>
      </c>
      <c r="E313" s="260">
        <v>483.11666666666667</v>
      </c>
      <c r="F313" s="260">
        <v>476.73333333333335</v>
      </c>
      <c r="G313" s="260">
        <v>471.11666666666667</v>
      </c>
      <c r="H313" s="260">
        <v>495.11666666666667</v>
      </c>
      <c r="I313" s="260">
        <v>500.73333333333335</v>
      </c>
      <c r="J313" s="260">
        <v>507.11666666666667</v>
      </c>
      <c r="K313" s="259">
        <v>494.35</v>
      </c>
      <c r="L313" s="259">
        <v>482.35</v>
      </c>
      <c r="M313" s="259">
        <v>11.91076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8865.2000000000007</v>
      </c>
      <c r="D314" s="260">
        <v>8860.1333333333332</v>
      </c>
      <c r="E314" s="260">
        <v>8791.0666666666657</v>
      </c>
      <c r="F314" s="260">
        <v>8716.9333333333325</v>
      </c>
      <c r="G314" s="260">
        <v>8647.866666666665</v>
      </c>
      <c r="H314" s="260">
        <v>8934.2666666666664</v>
      </c>
      <c r="I314" s="260">
        <v>9003.3333333333358</v>
      </c>
      <c r="J314" s="260">
        <v>9077.4666666666672</v>
      </c>
      <c r="K314" s="259">
        <v>8929.2000000000007</v>
      </c>
      <c r="L314" s="259">
        <v>8786</v>
      </c>
      <c r="M314" s="259">
        <v>5.2064399999999997</v>
      </c>
      <c r="N314" s="1"/>
      <c r="O314" s="1"/>
    </row>
    <row r="315" spans="1:15" ht="12.75" customHeight="1">
      <c r="A315" s="30">
        <v>305</v>
      </c>
      <c r="B315" s="269" t="s">
        <v>787</v>
      </c>
      <c r="C315" s="259">
        <v>1572.45</v>
      </c>
      <c r="D315" s="260">
        <v>1565.4166666666667</v>
      </c>
      <c r="E315" s="260">
        <v>1532.0333333333335</v>
      </c>
      <c r="F315" s="260">
        <v>1491.6166666666668</v>
      </c>
      <c r="G315" s="260">
        <v>1458.2333333333336</v>
      </c>
      <c r="H315" s="260">
        <v>1605.8333333333335</v>
      </c>
      <c r="I315" s="260">
        <v>1639.2166666666667</v>
      </c>
      <c r="J315" s="260">
        <v>1679.6333333333334</v>
      </c>
      <c r="K315" s="259">
        <v>1598.8</v>
      </c>
      <c r="L315" s="259">
        <v>1525</v>
      </c>
      <c r="M315" s="259">
        <v>0.91896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655.75</v>
      </c>
      <c r="D316" s="260">
        <v>657.56666666666672</v>
      </c>
      <c r="E316" s="260">
        <v>647.43333333333339</v>
      </c>
      <c r="F316" s="260">
        <v>639.11666666666667</v>
      </c>
      <c r="G316" s="260">
        <v>628.98333333333335</v>
      </c>
      <c r="H316" s="260">
        <v>665.88333333333344</v>
      </c>
      <c r="I316" s="260">
        <v>676.01666666666688</v>
      </c>
      <c r="J316" s="260">
        <v>684.33333333333348</v>
      </c>
      <c r="K316" s="259">
        <v>667.7</v>
      </c>
      <c r="L316" s="259">
        <v>649.25</v>
      </c>
      <c r="M316" s="259">
        <v>4.0533099999999997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432.85</v>
      </c>
      <c r="D317" s="260">
        <v>433.88333333333338</v>
      </c>
      <c r="E317" s="260">
        <v>426.06666666666678</v>
      </c>
      <c r="F317" s="260">
        <v>419.28333333333342</v>
      </c>
      <c r="G317" s="260">
        <v>411.46666666666681</v>
      </c>
      <c r="H317" s="260">
        <v>440.66666666666674</v>
      </c>
      <c r="I317" s="260">
        <v>448.48333333333335</v>
      </c>
      <c r="J317" s="260">
        <v>455.26666666666671</v>
      </c>
      <c r="K317" s="259">
        <v>441.7</v>
      </c>
      <c r="L317" s="259">
        <v>427.1</v>
      </c>
      <c r="M317" s="259">
        <v>57.638309999999997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773.8</v>
      </c>
      <c r="D318" s="260">
        <v>785.16666666666663</v>
      </c>
      <c r="E318" s="260">
        <v>757.33333333333326</v>
      </c>
      <c r="F318" s="260">
        <v>740.86666666666667</v>
      </c>
      <c r="G318" s="260">
        <v>713.0333333333333</v>
      </c>
      <c r="H318" s="260">
        <v>801.63333333333321</v>
      </c>
      <c r="I318" s="260">
        <v>829.46666666666647</v>
      </c>
      <c r="J318" s="260">
        <v>845.93333333333317</v>
      </c>
      <c r="K318" s="259">
        <v>813</v>
      </c>
      <c r="L318" s="259">
        <v>768.7</v>
      </c>
      <c r="M318" s="259">
        <v>33.606099999999998</v>
      </c>
      <c r="N318" s="1"/>
      <c r="O318" s="1"/>
    </row>
    <row r="319" spans="1:15" ht="12.75" customHeight="1">
      <c r="A319" s="30">
        <v>309</v>
      </c>
      <c r="B319" s="269" t="s">
        <v>828</v>
      </c>
      <c r="C319" s="259">
        <v>637.54999999999995</v>
      </c>
      <c r="D319" s="260">
        <v>631.26666666666665</v>
      </c>
      <c r="E319" s="260">
        <v>608.83333333333326</v>
      </c>
      <c r="F319" s="260">
        <v>580.11666666666656</v>
      </c>
      <c r="G319" s="260">
        <v>557.68333333333317</v>
      </c>
      <c r="H319" s="260">
        <v>659.98333333333335</v>
      </c>
      <c r="I319" s="260">
        <v>682.41666666666674</v>
      </c>
      <c r="J319" s="260">
        <v>711.13333333333344</v>
      </c>
      <c r="K319" s="259">
        <v>653.70000000000005</v>
      </c>
      <c r="L319" s="259">
        <v>602.54999999999995</v>
      </c>
      <c r="M319" s="259">
        <v>2.1326399999999999</v>
      </c>
      <c r="N319" s="1"/>
      <c r="O319" s="1"/>
    </row>
    <row r="320" spans="1:15" ht="12.75" customHeight="1">
      <c r="A320" s="30">
        <v>310</v>
      </c>
      <c r="B320" s="269" t="s">
        <v>829</v>
      </c>
      <c r="C320" s="259">
        <v>786.15</v>
      </c>
      <c r="D320" s="260">
        <v>791.06666666666661</v>
      </c>
      <c r="E320" s="260">
        <v>774.13333333333321</v>
      </c>
      <c r="F320" s="260">
        <v>762.11666666666656</v>
      </c>
      <c r="G320" s="260">
        <v>745.18333333333317</v>
      </c>
      <c r="H320" s="260">
        <v>803.08333333333326</v>
      </c>
      <c r="I320" s="260">
        <v>820.01666666666665</v>
      </c>
      <c r="J320" s="260">
        <v>832.0333333333333</v>
      </c>
      <c r="K320" s="259">
        <v>808</v>
      </c>
      <c r="L320" s="259">
        <v>779.05</v>
      </c>
      <c r="M320" s="259">
        <v>1.5692200000000001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1444.6</v>
      </c>
      <c r="D321" s="260">
        <v>1447.3500000000001</v>
      </c>
      <c r="E321" s="260">
        <v>1424.8000000000002</v>
      </c>
      <c r="F321" s="260">
        <v>1405</v>
      </c>
      <c r="G321" s="260">
        <v>1382.45</v>
      </c>
      <c r="H321" s="260">
        <v>1467.1500000000003</v>
      </c>
      <c r="I321" s="260">
        <v>1489.7</v>
      </c>
      <c r="J321" s="260">
        <v>1509.5000000000005</v>
      </c>
      <c r="K321" s="259">
        <v>1469.9</v>
      </c>
      <c r="L321" s="259">
        <v>1427.55</v>
      </c>
      <c r="M321" s="259">
        <v>2.5661999999999998</v>
      </c>
      <c r="N321" s="1"/>
      <c r="O321" s="1"/>
    </row>
    <row r="322" spans="1:15" ht="12.75" customHeight="1">
      <c r="A322" s="30">
        <v>312</v>
      </c>
      <c r="B322" s="269" t="s">
        <v>864</v>
      </c>
      <c r="C322" s="259">
        <v>57.95</v>
      </c>
      <c r="D322" s="260">
        <v>58.25</v>
      </c>
      <c r="E322" s="260">
        <v>57.2</v>
      </c>
      <c r="F322" s="260">
        <v>56.45</v>
      </c>
      <c r="G322" s="260">
        <v>55.400000000000006</v>
      </c>
      <c r="H322" s="260">
        <v>59</v>
      </c>
      <c r="I322" s="260">
        <v>60.05</v>
      </c>
      <c r="J322" s="260">
        <v>60.8</v>
      </c>
      <c r="K322" s="259">
        <v>59.3</v>
      </c>
      <c r="L322" s="259">
        <v>57.5</v>
      </c>
      <c r="M322" s="259">
        <v>42.107750000000003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667.35</v>
      </c>
      <c r="D323" s="260">
        <v>673.91666666666663</v>
      </c>
      <c r="E323" s="260">
        <v>657.48333333333323</v>
      </c>
      <c r="F323" s="260">
        <v>647.61666666666656</v>
      </c>
      <c r="G323" s="260">
        <v>631.18333333333317</v>
      </c>
      <c r="H323" s="260">
        <v>683.7833333333333</v>
      </c>
      <c r="I323" s="260">
        <v>700.2166666666667</v>
      </c>
      <c r="J323" s="260">
        <v>710.08333333333337</v>
      </c>
      <c r="K323" s="259">
        <v>690.35</v>
      </c>
      <c r="L323" s="259">
        <v>664.05</v>
      </c>
      <c r="M323" s="259">
        <v>1.14751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1925.4</v>
      </c>
      <c r="D324" s="260">
        <v>1933.1499999999999</v>
      </c>
      <c r="E324" s="260">
        <v>1914.2999999999997</v>
      </c>
      <c r="F324" s="260">
        <v>1903.1999999999998</v>
      </c>
      <c r="G324" s="260">
        <v>1884.3499999999997</v>
      </c>
      <c r="H324" s="260">
        <v>1944.2499999999998</v>
      </c>
      <c r="I324" s="260">
        <v>1963.0999999999997</v>
      </c>
      <c r="J324" s="260">
        <v>1974.1999999999998</v>
      </c>
      <c r="K324" s="259">
        <v>1952</v>
      </c>
      <c r="L324" s="259">
        <v>1922.05</v>
      </c>
      <c r="M324" s="259">
        <v>4.2867100000000002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1503.5</v>
      </c>
      <c r="D325" s="260">
        <v>1504.8666666666668</v>
      </c>
      <c r="E325" s="260">
        <v>1490.4333333333336</v>
      </c>
      <c r="F325" s="260">
        <v>1477.3666666666668</v>
      </c>
      <c r="G325" s="260">
        <v>1462.9333333333336</v>
      </c>
      <c r="H325" s="260">
        <v>1517.9333333333336</v>
      </c>
      <c r="I325" s="260">
        <v>1532.366666666667</v>
      </c>
      <c r="J325" s="260">
        <v>1545.4333333333336</v>
      </c>
      <c r="K325" s="259">
        <v>1519.3</v>
      </c>
      <c r="L325" s="259">
        <v>1491.8</v>
      </c>
      <c r="M325" s="259">
        <v>1.49559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1059.3</v>
      </c>
      <c r="D326" s="260">
        <v>1058.6666666666667</v>
      </c>
      <c r="E326" s="260">
        <v>1049.6333333333334</v>
      </c>
      <c r="F326" s="260">
        <v>1039.9666666666667</v>
      </c>
      <c r="G326" s="260">
        <v>1030.9333333333334</v>
      </c>
      <c r="H326" s="260">
        <v>1068.3333333333335</v>
      </c>
      <c r="I326" s="260">
        <v>1077.3666666666668</v>
      </c>
      <c r="J326" s="260">
        <v>1087.0333333333335</v>
      </c>
      <c r="K326" s="259">
        <v>1067.7</v>
      </c>
      <c r="L326" s="259">
        <v>1049</v>
      </c>
      <c r="M326" s="259">
        <v>4.4703999999999997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569.5</v>
      </c>
      <c r="D327" s="260">
        <v>570.68333333333328</v>
      </c>
      <c r="E327" s="260">
        <v>565.81666666666661</v>
      </c>
      <c r="F327" s="260">
        <v>562.13333333333333</v>
      </c>
      <c r="G327" s="260">
        <v>557.26666666666665</v>
      </c>
      <c r="H327" s="260">
        <v>574.36666666666656</v>
      </c>
      <c r="I327" s="260">
        <v>579.23333333333312</v>
      </c>
      <c r="J327" s="260">
        <v>582.91666666666652</v>
      </c>
      <c r="K327" s="259">
        <v>575.54999999999995</v>
      </c>
      <c r="L327" s="259">
        <v>567</v>
      </c>
      <c r="M327" s="259">
        <v>1.3083800000000001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37.25</v>
      </c>
      <c r="D328" s="260">
        <v>37.416666666666664</v>
      </c>
      <c r="E328" s="260">
        <v>36.93333333333333</v>
      </c>
      <c r="F328" s="260">
        <v>36.616666666666667</v>
      </c>
      <c r="G328" s="260">
        <v>36.133333333333333</v>
      </c>
      <c r="H328" s="260">
        <v>37.733333333333327</v>
      </c>
      <c r="I328" s="260">
        <v>38.216666666666661</v>
      </c>
      <c r="J328" s="260">
        <v>38.533333333333324</v>
      </c>
      <c r="K328" s="259">
        <v>37.9</v>
      </c>
      <c r="L328" s="259">
        <v>37.1</v>
      </c>
      <c r="M328" s="259">
        <v>56.946480000000001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78.150000000000006</v>
      </c>
      <c r="D329" s="260">
        <v>78.116666666666674</v>
      </c>
      <c r="E329" s="260">
        <v>76.533333333333346</v>
      </c>
      <c r="F329" s="260">
        <v>74.916666666666671</v>
      </c>
      <c r="G329" s="260">
        <v>73.333333333333343</v>
      </c>
      <c r="H329" s="260">
        <v>79.733333333333348</v>
      </c>
      <c r="I329" s="260">
        <v>81.316666666666663</v>
      </c>
      <c r="J329" s="260">
        <v>82.933333333333351</v>
      </c>
      <c r="K329" s="259">
        <v>79.7</v>
      </c>
      <c r="L329" s="259">
        <v>76.5</v>
      </c>
      <c r="M329" s="259">
        <v>46.66386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41.7</v>
      </c>
      <c r="D330" s="260">
        <v>41.866666666666667</v>
      </c>
      <c r="E330" s="260">
        <v>41.333333333333336</v>
      </c>
      <c r="F330" s="260">
        <v>40.966666666666669</v>
      </c>
      <c r="G330" s="260">
        <v>40.433333333333337</v>
      </c>
      <c r="H330" s="260">
        <v>42.233333333333334</v>
      </c>
      <c r="I330" s="260">
        <v>42.766666666666666</v>
      </c>
      <c r="J330" s="260">
        <v>43.133333333333333</v>
      </c>
      <c r="K330" s="259">
        <v>42.4</v>
      </c>
      <c r="L330" s="259">
        <v>41.5</v>
      </c>
      <c r="M330" s="259">
        <v>71.818479999999994</v>
      </c>
      <c r="N330" s="1"/>
      <c r="O330" s="1"/>
    </row>
    <row r="331" spans="1:15" ht="12.75" customHeight="1">
      <c r="A331" s="30">
        <v>321</v>
      </c>
      <c r="B331" s="269" t="s">
        <v>873</v>
      </c>
      <c r="C331" s="259">
        <v>305.7</v>
      </c>
      <c r="D331" s="260">
        <v>306.5</v>
      </c>
      <c r="E331" s="260">
        <v>302.05</v>
      </c>
      <c r="F331" s="260">
        <v>298.40000000000003</v>
      </c>
      <c r="G331" s="260">
        <v>293.95000000000005</v>
      </c>
      <c r="H331" s="260">
        <v>310.14999999999998</v>
      </c>
      <c r="I331" s="260">
        <v>314.60000000000002</v>
      </c>
      <c r="J331" s="260">
        <v>318.24999999999994</v>
      </c>
      <c r="K331" s="259">
        <v>310.95</v>
      </c>
      <c r="L331" s="259">
        <v>302.85000000000002</v>
      </c>
      <c r="M331" s="259">
        <v>4.5009600000000001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77.349999999999994</v>
      </c>
      <c r="D332" s="260">
        <v>77.516666666666666</v>
      </c>
      <c r="E332" s="260">
        <v>76.583333333333329</v>
      </c>
      <c r="F332" s="260">
        <v>75.816666666666663</v>
      </c>
      <c r="G332" s="260">
        <v>74.883333333333326</v>
      </c>
      <c r="H332" s="260">
        <v>78.283333333333331</v>
      </c>
      <c r="I332" s="260">
        <v>79.216666666666669</v>
      </c>
      <c r="J332" s="260">
        <v>79.983333333333334</v>
      </c>
      <c r="K332" s="259">
        <v>78.45</v>
      </c>
      <c r="L332" s="259">
        <v>76.75</v>
      </c>
      <c r="M332" s="259">
        <v>27.433540000000001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234.1</v>
      </c>
      <c r="D333" s="260">
        <v>231.91666666666666</v>
      </c>
      <c r="E333" s="260">
        <v>228.33333333333331</v>
      </c>
      <c r="F333" s="260">
        <v>222.56666666666666</v>
      </c>
      <c r="G333" s="260">
        <v>218.98333333333332</v>
      </c>
      <c r="H333" s="260">
        <v>237.68333333333331</v>
      </c>
      <c r="I333" s="260">
        <v>241.26666666666662</v>
      </c>
      <c r="J333" s="260">
        <v>247.0333333333333</v>
      </c>
      <c r="K333" s="259">
        <v>235.5</v>
      </c>
      <c r="L333" s="259">
        <v>226.15</v>
      </c>
      <c r="M333" s="259">
        <v>5.3650799999999998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164.4</v>
      </c>
      <c r="D334" s="260">
        <v>164.91666666666666</v>
      </c>
      <c r="E334" s="260">
        <v>163.63333333333333</v>
      </c>
      <c r="F334" s="260">
        <v>162.86666666666667</v>
      </c>
      <c r="G334" s="260">
        <v>161.58333333333334</v>
      </c>
      <c r="H334" s="260">
        <v>165.68333333333331</v>
      </c>
      <c r="I334" s="260">
        <v>166.96666666666667</v>
      </c>
      <c r="J334" s="260">
        <v>167.73333333333329</v>
      </c>
      <c r="K334" s="259">
        <v>166.2</v>
      </c>
      <c r="L334" s="259">
        <v>164.15</v>
      </c>
      <c r="M334" s="259">
        <v>127.88632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764.65</v>
      </c>
      <c r="D335" s="260">
        <v>769.88333333333333</v>
      </c>
      <c r="E335" s="260">
        <v>750.76666666666665</v>
      </c>
      <c r="F335" s="260">
        <v>736.88333333333333</v>
      </c>
      <c r="G335" s="260">
        <v>717.76666666666665</v>
      </c>
      <c r="H335" s="260">
        <v>783.76666666666665</v>
      </c>
      <c r="I335" s="260">
        <v>802.88333333333321</v>
      </c>
      <c r="J335" s="260">
        <v>816.76666666666665</v>
      </c>
      <c r="K335" s="259">
        <v>789</v>
      </c>
      <c r="L335" s="259">
        <v>756</v>
      </c>
      <c r="M335" s="259">
        <v>2.7294700000000001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73.8</v>
      </c>
      <c r="D336" s="260">
        <v>73.766666666666666</v>
      </c>
      <c r="E336" s="260">
        <v>73.233333333333334</v>
      </c>
      <c r="F336" s="260">
        <v>72.666666666666671</v>
      </c>
      <c r="G336" s="260">
        <v>72.13333333333334</v>
      </c>
      <c r="H336" s="260">
        <v>74.333333333333329</v>
      </c>
      <c r="I336" s="260">
        <v>74.86666666666666</v>
      </c>
      <c r="J336" s="260">
        <v>75.433333333333323</v>
      </c>
      <c r="K336" s="259">
        <v>74.3</v>
      </c>
      <c r="L336" s="259">
        <v>73.2</v>
      </c>
      <c r="M336" s="259">
        <v>78.068489999999997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4302.6000000000004</v>
      </c>
      <c r="D337" s="260">
        <v>4300.8166666666666</v>
      </c>
      <c r="E337" s="260">
        <v>4261.833333333333</v>
      </c>
      <c r="F337" s="260">
        <v>4221.0666666666666</v>
      </c>
      <c r="G337" s="260">
        <v>4182.083333333333</v>
      </c>
      <c r="H337" s="260">
        <v>4341.583333333333</v>
      </c>
      <c r="I337" s="260">
        <v>4380.5666666666666</v>
      </c>
      <c r="J337" s="260">
        <v>4421.333333333333</v>
      </c>
      <c r="K337" s="259">
        <v>4339.8</v>
      </c>
      <c r="L337" s="259">
        <v>4260.05</v>
      </c>
      <c r="M337" s="259">
        <v>0.75468999999999997</v>
      </c>
      <c r="N337" s="1"/>
      <c r="O337" s="1"/>
    </row>
    <row r="338" spans="1:15" ht="12.75" customHeight="1">
      <c r="A338" s="30">
        <v>328</v>
      </c>
      <c r="B338" s="269" t="s">
        <v>788</v>
      </c>
      <c r="C338" s="259">
        <v>596.6</v>
      </c>
      <c r="D338" s="260">
        <v>599.58333333333337</v>
      </c>
      <c r="E338" s="260">
        <v>590.36666666666679</v>
      </c>
      <c r="F338" s="260">
        <v>584.13333333333344</v>
      </c>
      <c r="G338" s="260">
        <v>574.91666666666686</v>
      </c>
      <c r="H338" s="260">
        <v>605.81666666666672</v>
      </c>
      <c r="I338" s="260">
        <v>615.03333333333319</v>
      </c>
      <c r="J338" s="260">
        <v>621.26666666666665</v>
      </c>
      <c r="K338" s="259">
        <v>608.79999999999995</v>
      </c>
      <c r="L338" s="259">
        <v>593.35</v>
      </c>
      <c r="M338" s="259">
        <v>3.2053699999999998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19761.7</v>
      </c>
      <c r="D339" s="260">
        <v>19762.3</v>
      </c>
      <c r="E339" s="260">
        <v>19665</v>
      </c>
      <c r="F339" s="260">
        <v>19568.3</v>
      </c>
      <c r="G339" s="260">
        <v>19471</v>
      </c>
      <c r="H339" s="260">
        <v>19859</v>
      </c>
      <c r="I339" s="260">
        <v>19956.299999999996</v>
      </c>
      <c r="J339" s="260">
        <v>20053</v>
      </c>
      <c r="K339" s="259">
        <v>19859.599999999999</v>
      </c>
      <c r="L339" s="259">
        <v>19665.599999999999</v>
      </c>
      <c r="M339" s="259">
        <v>0.49843999999999999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60.75</v>
      </c>
      <c r="D340" s="260">
        <v>61.033333333333331</v>
      </c>
      <c r="E340" s="260">
        <v>59.816666666666663</v>
      </c>
      <c r="F340" s="260">
        <v>58.883333333333333</v>
      </c>
      <c r="G340" s="260">
        <v>57.666666666666664</v>
      </c>
      <c r="H340" s="260">
        <v>61.966666666666661</v>
      </c>
      <c r="I340" s="260">
        <v>63.18333333333333</v>
      </c>
      <c r="J340" s="260">
        <v>64.11666666666666</v>
      </c>
      <c r="K340" s="259">
        <v>62.25</v>
      </c>
      <c r="L340" s="259">
        <v>60.1</v>
      </c>
      <c r="M340" s="259">
        <v>5.7296300000000002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258.05</v>
      </c>
      <c r="D341" s="260">
        <v>257.58333333333337</v>
      </c>
      <c r="E341" s="260">
        <v>256.06666666666672</v>
      </c>
      <c r="F341" s="260">
        <v>254.08333333333334</v>
      </c>
      <c r="G341" s="260">
        <v>252.56666666666669</v>
      </c>
      <c r="H341" s="260">
        <v>259.56666666666672</v>
      </c>
      <c r="I341" s="260">
        <v>261.08333333333337</v>
      </c>
      <c r="J341" s="260">
        <v>263.06666666666678</v>
      </c>
      <c r="K341" s="259">
        <v>259.10000000000002</v>
      </c>
      <c r="L341" s="259">
        <v>255.6</v>
      </c>
      <c r="M341" s="259">
        <v>2.1853799999999999</v>
      </c>
      <c r="N341" s="1"/>
      <c r="O341" s="1"/>
    </row>
    <row r="342" spans="1:15" ht="12.75" customHeight="1">
      <c r="A342" s="30">
        <v>332</v>
      </c>
      <c r="B342" s="269" t="s">
        <v>830</v>
      </c>
      <c r="C342" s="259">
        <v>366.3</v>
      </c>
      <c r="D342" s="260">
        <v>368.84999999999997</v>
      </c>
      <c r="E342" s="260">
        <v>362.69999999999993</v>
      </c>
      <c r="F342" s="260">
        <v>359.09999999999997</v>
      </c>
      <c r="G342" s="260">
        <v>352.94999999999993</v>
      </c>
      <c r="H342" s="260">
        <v>372.44999999999993</v>
      </c>
      <c r="I342" s="260">
        <v>378.59999999999991</v>
      </c>
      <c r="J342" s="260">
        <v>382.19999999999993</v>
      </c>
      <c r="K342" s="259">
        <v>375</v>
      </c>
      <c r="L342" s="259">
        <v>365.25</v>
      </c>
      <c r="M342" s="259">
        <v>1.3061400000000001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889.55</v>
      </c>
      <c r="D343" s="260">
        <v>889.80000000000007</v>
      </c>
      <c r="E343" s="260">
        <v>881.90000000000009</v>
      </c>
      <c r="F343" s="260">
        <v>874.25</v>
      </c>
      <c r="G343" s="260">
        <v>866.35</v>
      </c>
      <c r="H343" s="260">
        <v>897.45000000000016</v>
      </c>
      <c r="I343" s="260">
        <v>905.35</v>
      </c>
      <c r="J343" s="260">
        <v>913.00000000000023</v>
      </c>
      <c r="K343" s="259">
        <v>897.7</v>
      </c>
      <c r="L343" s="259">
        <v>882.15</v>
      </c>
      <c r="M343" s="259">
        <v>3.3078599999999998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135.44999999999999</v>
      </c>
      <c r="D344" s="260">
        <v>135.39999999999998</v>
      </c>
      <c r="E344" s="260">
        <v>134.44999999999996</v>
      </c>
      <c r="F344" s="260">
        <v>133.44999999999999</v>
      </c>
      <c r="G344" s="260">
        <v>132.49999999999997</v>
      </c>
      <c r="H344" s="260">
        <v>136.39999999999995</v>
      </c>
      <c r="I344" s="260">
        <v>137.35</v>
      </c>
      <c r="J344" s="260">
        <v>138.34999999999994</v>
      </c>
      <c r="K344" s="259">
        <v>136.35</v>
      </c>
      <c r="L344" s="259">
        <v>134.4</v>
      </c>
      <c r="M344" s="259">
        <v>163.48881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199.55</v>
      </c>
      <c r="D345" s="260">
        <v>199.41666666666666</v>
      </c>
      <c r="E345" s="260">
        <v>196.88333333333333</v>
      </c>
      <c r="F345" s="260">
        <v>194.21666666666667</v>
      </c>
      <c r="G345" s="260">
        <v>191.68333333333334</v>
      </c>
      <c r="H345" s="260">
        <v>202.08333333333331</v>
      </c>
      <c r="I345" s="260">
        <v>204.61666666666667</v>
      </c>
      <c r="J345" s="260">
        <v>207.2833333333333</v>
      </c>
      <c r="K345" s="259">
        <v>201.95</v>
      </c>
      <c r="L345" s="259">
        <v>196.75</v>
      </c>
      <c r="M345" s="259">
        <v>9.6827299999999994</v>
      </c>
      <c r="N345" s="1"/>
      <c r="O345" s="1"/>
    </row>
    <row r="346" spans="1:15" ht="12.75" customHeight="1">
      <c r="A346" s="30">
        <v>336</v>
      </c>
      <c r="B346" s="269" t="s">
        <v>874</v>
      </c>
      <c r="C346" s="259">
        <v>535.5</v>
      </c>
      <c r="D346" s="260">
        <v>539.16666666666663</v>
      </c>
      <c r="E346" s="260">
        <v>530.33333333333326</v>
      </c>
      <c r="F346" s="260">
        <v>525.16666666666663</v>
      </c>
      <c r="G346" s="260">
        <v>516.33333333333326</v>
      </c>
      <c r="H346" s="260">
        <v>544.33333333333326</v>
      </c>
      <c r="I346" s="260">
        <v>553.16666666666652</v>
      </c>
      <c r="J346" s="260">
        <v>558.33333333333326</v>
      </c>
      <c r="K346" s="259">
        <v>548</v>
      </c>
      <c r="L346" s="259">
        <v>534</v>
      </c>
      <c r="M346" s="259">
        <v>0.94947999999999999</v>
      </c>
      <c r="N346" s="1"/>
      <c r="O346" s="1"/>
    </row>
    <row r="347" spans="1:15" ht="12.75" customHeight="1">
      <c r="A347" s="30">
        <v>337</v>
      </c>
      <c r="B347" s="269" t="s">
        <v>812</v>
      </c>
      <c r="C347" s="259">
        <v>537</v>
      </c>
      <c r="D347" s="260">
        <v>540.58333333333337</v>
      </c>
      <c r="E347" s="260">
        <v>528.16666666666674</v>
      </c>
      <c r="F347" s="260">
        <v>519.33333333333337</v>
      </c>
      <c r="G347" s="260">
        <v>506.91666666666674</v>
      </c>
      <c r="H347" s="260">
        <v>549.41666666666674</v>
      </c>
      <c r="I347" s="260">
        <v>561.83333333333348</v>
      </c>
      <c r="J347" s="260">
        <v>570.66666666666674</v>
      </c>
      <c r="K347" s="259">
        <v>553</v>
      </c>
      <c r="L347" s="259">
        <v>531.75</v>
      </c>
      <c r="M347" s="259">
        <v>29.86439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3064.35</v>
      </c>
      <c r="D348" s="260">
        <v>3063.7666666666664</v>
      </c>
      <c r="E348" s="260">
        <v>3045.833333333333</v>
      </c>
      <c r="F348" s="260">
        <v>3027.3166666666666</v>
      </c>
      <c r="G348" s="260">
        <v>3009.3833333333332</v>
      </c>
      <c r="H348" s="260">
        <v>3082.2833333333328</v>
      </c>
      <c r="I348" s="260">
        <v>3100.2166666666662</v>
      </c>
      <c r="J348" s="260">
        <v>3118.7333333333327</v>
      </c>
      <c r="K348" s="259">
        <v>3081.7</v>
      </c>
      <c r="L348" s="259">
        <v>3045.25</v>
      </c>
      <c r="M348" s="259">
        <v>0.50953000000000004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276.3</v>
      </c>
      <c r="D349" s="260">
        <v>273.4666666666667</v>
      </c>
      <c r="E349" s="260">
        <v>269.13333333333338</v>
      </c>
      <c r="F349" s="260">
        <v>261.9666666666667</v>
      </c>
      <c r="G349" s="260">
        <v>257.63333333333338</v>
      </c>
      <c r="H349" s="260">
        <v>280.63333333333338</v>
      </c>
      <c r="I349" s="260">
        <v>284.96666666666664</v>
      </c>
      <c r="J349" s="260">
        <v>292.13333333333338</v>
      </c>
      <c r="K349" s="259">
        <v>277.8</v>
      </c>
      <c r="L349" s="259">
        <v>266.3</v>
      </c>
      <c r="M349" s="259">
        <v>4.9016900000000003</v>
      </c>
      <c r="N349" s="1"/>
      <c r="O349" s="1"/>
    </row>
    <row r="350" spans="1:15" ht="12.75" customHeight="1">
      <c r="A350" s="30">
        <v>340</v>
      </c>
      <c r="B350" s="269" t="s">
        <v>813</v>
      </c>
      <c r="C350" s="259">
        <v>411.55</v>
      </c>
      <c r="D350" s="260">
        <v>409.2833333333333</v>
      </c>
      <c r="E350" s="260">
        <v>399.16666666666663</v>
      </c>
      <c r="F350" s="260">
        <v>386.7833333333333</v>
      </c>
      <c r="G350" s="260">
        <v>376.66666666666663</v>
      </c>
      <c r="H350" s="260">
        <v>421.66666666666663</v>
      </c>
      <c r="I350" s="260">
        <v>431.7833333333333</v>
      </c>
      <c r="J350" s="260">
        <v>444.16666666666663</v>
      </c>
      <c r="K350" s="259">
        <v>419.4</v>
      </c>
      <c r="L350" s="259">
        <v>396.9</v>
      </c>
      <c r="M350" s="259">
        <v>55.616410000000002</v>
      </c>
      <c r="N350" s="1"/>
      <c r="O350" s="1"/>
    </row>
    <row r="351" spans="1:15" ht="12.75" customHeight="1">
      <c r="A351" s="30">
        <v>341</v>
      </c>
      <c r="B351" s="269" t="s">
        <v>802</v>
      </c>
      <c r="C351" s="259">
        <v>133.30000000000001</v>
      </c>
      <c r="D351" s="260">
        <v>133.33333333333334</v>
      </c>
      <c r="E351" s="260">
        <v>132.36666666666667</v>
      </c>
      <c r="F351" s="260">
        <v>131.43333333333334</v>
      </c>
      <c r="G351" s="260">
        <v>130.46666666666667</v>
      </c>
      <c r="H351" s="260">
        <v>134.26666666666668</v>
      </c>
      <c r="I351" s="260">
        <v>135.23333333333332</v>
      </c>
      <c r="J351" s="260">
        <v>136.16666666666669</v>
      </c>
      <c r="K351" s="259">
        <v>134.30000000000001</v>
      </c>
      <c r="L351" s="259">
        <v>132.4</v>
      </c>
      <c r="M351" s="259">
        <v>12.01976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3326.45</v>
      </c>
      <c r="D352" s="260">
        <v>3321.5</v>
      </c>
      <c r="E352" s="260">
        <v>3293</v>
      </c>
      <c r="F352" s="260">
        <v>3259.55</v>
      </c>
      <c r="G352" s="260">
        <v>3231.05</v>
      </c>
      <c r="H352" s="260">
        <v>3354.95</v>
      </c>
      <c r="I352" s="260">
        <v>3383.45</v>
      </c>
      <c r="J352" s="260">
        <v>3416.8999999999996</v>
      </c>
      <c r="K352" s="259">
        <v>3350</v>
      </c>
      <c r="L352" s="259">
        <v>3288.05</v>
      </c>
      <c r="M352" s="259">
        <v>2.08297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417.25</v>
      </c>
      <c r="D353" s="260">
        <v>419.08333333333331</v>
      </c>
      <c r="E353" s="260">
        <v>413.16666666666663</v>
      </c>
      <c r="F353" s="260">
        <v>409.08333333333331</v>
      </c>
      <c r="G353" s="260">
        <v>403.16666666666663</v>
      </c>
      <c r="H353" s="260">
        <v>423.16666666666663</v>
      </c>
      <c r="I353" s="260">
        <v>429.08333333333326</v>
      </c>
      <c r="J353" s="260">
        <v>433.16666666666663</v>
      </c>
      <c r="K353" s="259">
        <v>425</v>
      </c>
      <c r="L353" s="259">
        <v>415</v>
      </c>
      <c r="M353" s="259">
        <v>2.3200400000000001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264.55</v>
      </c>
      <c r="D354" s="260">
        <v>267.2166666666667</v>
      </c>
      <c r="E354" s="260">
        <v>260.53333333333342</v>
      </c>
      <c r="F354" s="260">
        <v>256.51666666666671</v>
      </c>
      <c r="G354" s="260">
        <v>249.83333333333343</v>
      </c>
      <c r="H354" s="260">
        <v>271.23333333333341</v>
      </c>
      <c r="I354" s="260">
        <v>277.91666666666669</v>
      </c>
      <c r="J354" s="260">
        <v>281.93333333333339</v>
      </c>
      <c r="K354" s="259">
        <v>273.89999999999998</v>
      </c>
      <c r="L354" s="259">
        <v>263.2</v>
      </c>
      <c r="M354" s="259">
        <v>1.55392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1749.45</v>
      </c>
      <c r="D355" s="260">
        <v>1744</v>
      </c>
      <c r="E355" s="260">
        <v>1716.45</v>
      </c>
      <c r="F355" s="260">
        <v>1683.45</v>
      </c>
      <c r="G355" s="260">
        <v>1655.9</v>
      </c>
      <c r="H355" s="260">
        <v>1777</v>
      </c>
      <c r="I355" s="260">
        <v>1804.5500000000002</v>
      </c>
      <c r="J355" s="260">
        <v>1837.55</v>
      </c>
      <c r="K355" s="259">
        <v>1771.55</v>
      </c>
      <c r="L355" s="259">
        <v>1711</v>
      </c>
      <c r="M355" s="259">
        <v>8.9865600000000008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46687.3</v>
      </c>
      <c r="D356" s="260">
        <v>46440.383333333331</v>
      </c>
      <c r="E356" s="260">
        <v>46068.416666666664</v>
      </c>
      <c r="F356" s="260">
        <v>45449.533333333333</v>
      </c>
      <c r="G356" s="260">
        <v>45077.566666666666</v>
      </c>
      <c r="H356" s="260">
        <v>47059.266666666663</v>
      </c>
      <c r="I356" s="260">
        <v>47431.233333333337</v>
      </c>
      <c r="J356" s="260">
        <v>48050.116666666661</v>
      </c>
      <c r="K356" s="259">
        <v>46812.35</v>
      </c>
      <c r="L356" s="259">
        <v>45821.5</v>
      </c>
      <c r="M356" s="259">
        <v>0.15859999999999999</v>
      </c>
      <c r="N356" s="1"/>
      <c r="O356" s="1"/>
    </row>
    <row r="357" spans="1:15" ht="12.75" customHeight="1">
      <c r="A357" s="30">
        <v>347</v>
      </c>
      <c r="B357" s="269" t="s">
        <v>865</v>
      </c>
      <c r="C357" s="259">
        <v>1207.55</v>
      </c>
      <c r="D357" s="260">
        <v>1215.4833333333333</v>
      </c>
      <c r="E357" s="260">
        <v>1195.9666666666667</v>
      </c>
      <c r="F357" s="260">
        <v>1184.3833333333334</v>
      </c>
      <c r="G357" s="260">
        <v>1164.8666666666668</v>
      </c>
      <c r="H357" s="260">
        <v>1227.0666666666666</v>
      </c>
      <c r="I357" s="260">
        <v>1246.5833333333335</v>
      </c>
      <c r="J357" s="260">
        <v>1258.1666666666665</v>
      </c>
      <c r="K357" s="259">
        <v>1235</v>
      </c>
      <c r="L357" s="259">
        <v>1203.9000000000001</v>
      </c>
      <c r="M357" s="259">
        <v>1.4888300000000001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3659.4</v>
      </c>
      <c r="D358" s="260">
        <v>3669.0666666666671</v>
      </c>
      <c r="E358" s="260">
        <v>3608.1333333333341</v>
      </c>
      <c r="F358" s="260">
        <v>3556.8666666666672</v>
      </c>
      <c r="G358" s="260">
        <v>3495.9333333333343</v>
      </c>
      <c r="H358" s="260">
        <v>3720.3333333333339</v>
      </c>
      <c r="I358" s="260">
        <v>3781.2666666666673</v>
      </c>
      <c r="J358" s="260">
        <v>3832.5333333333338</v>
      </c>
      <c r="K358" s="259">
        <v>3730</v>
      </c>
      <c r="L358" s="259">
        <v>3617.8</v>
      </c>
      <c r="M358" s="259">
        <v>2.6276999999999999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208.3</v>
      </c>
      <c r="D359" s="260">
        <v>207.36666666666667</v>
      </c>
      <c r="E359" s="260">
        <v>205.98333333333335</v>
      </c>
      <c r="F359" s="260">
        <v>203.66666666666669</v>
      </c>
      <c r="G359" s="260">
        <v>202.28333333333336</v>
      </c>
      <c r="H359" s="260">
        <v>209.68333333333334</v>
      </c>
      <c r="I359" s="260">
        <v>211.06666666666666</v>
      </c>
      <c r="J359" s="260">
        <v>213.38333333333333</v>
      </c>
      <c r="K359" s="259">
        <v>208.75</v>
      </c>
      <c r="L359" s="259">
        <v>205.05</v>
      </c>
      <c r="M359" s="259">
        <v>12.93895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4404.05</v>
      </c>
      <c r="D360" s="260">
        <v>4425.4666666666672</v>
      </c>
      <c r="E360" s="260">
        <v>4371.1333333333341</v>
      </c>
      <c r="F360" s="260">
        <v>4338.2166666666672</v>
      </c>
      <c r="G360" s="260">
        <v>4283.8833333333341</v>
      </c>
      <c r="H360" s="260">
        <v>4458.3833333333341</v>
      </c>
      <c r="I360" s="260">
        <v>4512.7166666666662</v>
      </c>
      <c r="J360" s="260">
        <v>4545.6333333333341</v>
      </c>
      <c r="K360" s="259">
        <v>4479.8</v>
      </c>
      <c r="L360" s="259">
        <v>4392.55</v>
      </c>
      <c r="M360" s="259">
        <v>6.2789999999999999E-2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1464.5</v>
      </c>
      <c r="D361" s="260">
        <v>1465.2333333333333</v>
      </c>
      <c r="E361" s="260">
        <v>1440.4666666666667</v>
      </c>
      <c r="F361" s="260">
        <v>1416.4333333333334</v>
      </c>
      <c r="G361" s="260">
        <v>1391.6666666666667</v>
      </c>
      <c r="H361" s="260">
        <v>1489.2666666666667</v>
      </c>
      <c r="I361" s="260">
        <v>1514.0333333333335</v>
      </c>
      <c r="J361" s="260">
        <v>1538.0666666666666</v>
      </c>
      <c r="K361" s="259">
        <v>1490</v>
      </c>
      <c r="L361" s="259">
        <v>1441.2</v>
      </c>
      <c r="M361" s="259">
        <v>1.2886299999999999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2662</v>
      </c>
      <c r="D362" s="260">
        <v>2679.1166666666663</v>
      </c>
      <c r="E362" s="260">
        <v>2639.8333333333326</v>
      </c>
      <c r="F362" s="260">
        <v>2617.6666666666661</v>
      </c>
      <c r="G362" s="260">
        <v>2578.3833333333323</v>
      </c>
      <c r="H362" s="260">
        <v>2701.2833333333328</v>
      </c>
      <c r="I362" s="260">
        <v>2740.5666666666666</v>
      </c>
      <c r="J362" s="260">
        <v>2762.7333333333331</v>
      </c>
      <c r="K362" s="259">
        <v>2718.4</v>
      </c>
      <c r="L362" s="259">
        <v>2656.95</v>
      </c>
      <c r="M362" s="259">
        <v>2.2077800000000001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966.2</v>
      </c>
      <c r="D363" s="260">
        <v>966.0333333333333</v>
      </c>
      <c r="E363" s="260">
        <v>960.16666666666663</v>
      </c>
      <c r="F363" s="260">
        <v>954.13333333333333</v>
      </c>
      <c r="G363" s="260">
        <v>948.26666666666665</v>
      </c>
      <c r="H363" s="260">
        <v>972.06666666666661</v>
      </c>
      <c r="I363" s="260">
        <v>977.93333333333339</v>
      </c>
      <c r="J363" s="260">
        <v>983.96666666666658</v>
      </c>
      <c r="K363" s="259">
        <v>971.9</v>
      </c>
      <c r="L363" s="259">
        <v>960</v>
      </c>
      <c r="M363" s="259">
        <v>7.9930000000000001E-2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2524.85</v>
      </c>
      <c r="D364" s="260">
        <v>2539.8666666666668</v>
      </c>
      <c r="E364" s="260">
        <v>2501.8333333333335</v>
      </c>
      <c r="F364" s="260">
        <v>2478.8166666666666</v>
      </c>
      <c r="G364" s="260">
        <v>2440.7833333333333</v>
      </c>
      <c r="H364" s="260">
        <v>2562.8833333333337</v>
      </c>
      <c r="I364" s="260">
        <v>2600.9166666666665</v>
      </c>
      <c r="J364" s="260">
        <v>2623.9333333333338</v>
      </c>
      <c r="K364" s="259">
        <v>2577.9</v>
      </c>
      <c r="L364" s="259">
        <v>2516.85</v>
      </c>
      <c r="M364" s="259">
        <v>5.7521000000000004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1828.2</v>
      </c>
      <c r="D365" s="260">
        <v>1837.4833333333333</v>
      </c>
      <c r="E365" s="260">
        <v>1809.9666666666667</v>
      </c>
      <c r="F365" s="260">
        <v>1791.7333333333333</v>
      </c>
      <c r="G365" s="260">
        <v>1764.2166666666667</v>
      </c>
      <c r="H365" s="260">
        <v>1855.7166666666667</v>
      </c>
      <c r="I365" s="260">
        <v>1883.2333333333336</v>
      </c>
      <c r="J365" s="260">
        <v>1901.4666666666667</v>
      </c>
      <c r="K365" s="259">
        <v>1865</v>
      </c>
      <c r="L365" s="259">
        <v>1819.25</v>
      </c>
      <c r="M365" s="259">
        <v>1.2717799999999999</v>
      </c>
      <c r="N365" s="1"/>
      <c r="O365" s="1"/>
    </row>
    <row r="366" spans="1:15" ht="12.75" customHeight="1">
      <c r="A366" s="30">
        <v>356</v>
      </c>
      <c r="B366" s="269" t="s">
        <v>789</v>
      </c>
      <c r="C366" s="259">
        <v>305.85000000000002</v>
      </c>
      <c r="D366" s="260">
        <v>306.40000000000003</v>
      </c>
      <c r="E366" s="260">
        <v>303.95000000000005</v>
      </c>
      <c r="F366" s="260">
        <v>302.05</v>
      </c>
      <c r="G366" s="260">
        <v>299.60000000000002</v>
      </c>
      <c r="H366" s="260">
        <v>308.30000000000007</v>
      </c>
      <c r="I366" s="260">
        <v>310.75</v>
      </c>
      <c r="J366" s="260">
        <v>312.65000000000009</v>
      </c>
      <c r="K366" s="259">
        <v>308.85000000000002</v>
      </c>
      <c r="L366" s="259">
        <v>304.5</v>
      </c>
      <c r="M366" s="259">
        <v>11.41207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125.05</v>
      </c>
      <c r="D367" s="260">
        <v>125</v>
      </c>
      <c r="E367" s="260">
        <v>123.65</v>
      </c>
      <c r="F367" s="260">
        <v>122.25</v>
      </c>
      <c r="G367" s="260">
        <v>120.9</v>
      </c>
      <c r="H367" s="260">
        <v>126.4</v>
      </c>
      <c r="I367" s="260">
        <v>127.75</v>
      </c>
      <c r="J367" s="260">
        <v>129.15</v>
      </c>
      <c r="K367" s="259">
        <v>126.35</v>
      </c>
      <c r="L367" s="259">
        <v>123.6</v>
      </c>
      <c r="M367" s="259">
        <v>74.701570000000004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219.05</v>
      </c>
      <c r="D368" s="260">
        <v>218.35</v>
      </c>
      <c r="E368" s="260">
        <v>217.2</v>
      </c>
      <c r="F368" s="260">
        <v>215.35</v>
      </c>
      <c r="G368" s="260">
        <v>214.2</v>
      </c>
      <c r="H368" s="260">
        <v>220.2</v>
      </c>
      <c r="I368" s="260">
        <v>221.35000000000002</v>
      </c>
      <c r="J368" s="260">
        <v>223.2</v>
      </c>
      <c r="K368" s="259">
        <v>219.5</v>
      </c>
      <c r="L368" s="259">
        <v>216.5</v>
      </c>
      <c r="M368" s="259">
        <v>35.340389999999999</v>
      </c>
      <c r="N368" s="1"/>
      <c r="O368" s="1"/>
    </row>
    <row r="369" spans="1:15" ht="12.75" customHeight="1">
      <c r="A369" s="30">
        <v>359</v>
      </c>
      <c r="B369" s="269" t="s">
        <v>790</v>
      </c>
      <c r="C369" s="259">
        <v>403.25</v>
      </c>
      <c r="D369" s="260">
        <v>403.33333333333331</v>
      </c>
      <c r="E369" s="260">
        <v>400.01666666666665</v>
      </c>
      <c r="F369" s="260">
        <v>396.78333333333336</v>
      </c>
      <c r="G369" s="260">
        <v>393.4666666666667</v>
      </c>
      <c r="H369" s="260">
        <v>406.56666666666661</v>
      </c>
      <c r="I369" s="260">
        <v>409.88333333333333</v>
      </c>
      <c r="J369" s="260">
        <v>413.11666666666656</v>
      </c>
      <c r="K369" s="259">
        <v>406.65</v>
      </c>
      <c r="L369" s="259">
        <v>400.1</v>
      </c>
      <c r="M369" s="259">
        <v>3.54617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468.6</v>
      </c>
      <c r="D370" s="260">
        <v>469.55</v>
      </c>
      <c r="E370" s="260">
        <v>459.20000000000005</v>
      </c>
      <c r="F370" s="260">
        <v>449.8</v>
      </c>
      <c r="G370" s="260">
        <v>439.45000000000005</v>
      </c>
      <c r="H370" s="260">
        <v>478.95000000000005</v>
      </c>
      <c r="I370" s="260">
        <v>489.30000000000007</v>
      </c>
      <c r="J370" s="260">
        <v>498.70000000000005</v>
      </c>
      <c r="K370" s="259">
        <v>479.9</v>
      </c>
      <c r="L370" s="259">
        <v>460.15</v>
      </c>
      <c r="M370" s="259">
        <v>2.8481900000000002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552.29999999999995</v>
      </c>
      <c r="D371" s="260">
        <v>556.15</v>
      </c>
      <c r="E371" s="260">
        <v>546.65</v>
      </c>
      <c r="F371" s="260">
        <v>541</v>
      </c>
      <c r="G371" s="260">
        <v>531.5</v>
      </c>
      <c r="H371" s="260">
        <v>561.79999999999995</v>
      </c>
      <c r="I371" s="260">
        <v>571.29999999999995</v>
      </c>
      <c r="J371" s="260">
        <v>576.94999999999993</v>
      </c>
      <c r="K371" s="259">
        <v>565.65</v>
      </c>
      <c r="L371" s="259">
        <v>550.5</v>
      </c>
      <c r="M371" s="259">
        <v>0.67467999999999995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116.15</v>
      </c>
      <c r="D372" s="260">
        <v>116.75</v>
      </c>
      <c r="E372" s="260">
        <v>114.8</v>
      </c>
      <c r="F372" s="260">
        <v>113.45</v>
      </c>
      <c r="G372" s="260">
        <v>111.5</v>
      </c>
      <c r="H372" s="260">
        <v>118.1</v>
      </c>
      <c r="I372" s="260">
        <v>120.04999999999998</v>
      </c>
      <c r="J372" s="260">
        <v>121.39999999999999</v>
      </c>
      <c r="K372" s="259">
        <v>118.7</v>
      </c>
      <c r="L372" s="259">
        <v>115.4</v>
      </c>
      <c r="M372" s="259">
        <v>0.84519</v>
      </c>
      <c r="N372" s="1"/>
      <c r="O372" s="1"/>
    </row>
    <row r="373" spans="1:15" ht="12.75" customHeight="1">
      <c r="A373" s="30">
        <v>363</v>
      </c>
      <c r="B373" s="269" t="s">
        <v>831</v>
      </c>
      <c r="C373" s="259">
        <v>1200.9000000000001</v>
      </c>
      <c r="D373" s="260">
        <v>1194.9666666666667</v>
      </c>
      <c r="E373" s="260">
        <v>1180.9333333333334</v>
      </c>
      <c r="F373" s="260">
        <v>1160.9666666666667</v>
      </c>
      <c r="G373" s="260">
        <v>1146.9333333333334</v>
      </c>
      <c r="H373" s="260">
        <v>1214.9333333333334</v>
      </c>
      <c r="I373" s="260">
        <v>1228.9666666666667</v>
      </c>
      <c r="J373" s="260">
        <v>1248.9333333333334</v>
      </c>
      <c r="K373" s="259">
        <v>1209</v>
      </c>
      <c r="L373" s="259">
        <v>1175</v>
      </c>
      <c r="M373" s="259">
        <v>7.5509999999999994E-2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4236.6000000000004</v>
      </c>
      <c r="D374" s="260">
        <v>4195.333333333333</v>
      </c>
      <c r="E374" s="260">
        <v>4141.6666666666661</v>
      </c>
      <c r="F374" s="260">
        <v>4046.7333333333327</v>
      </c>
      <c r="G374" s="260">
        <v>3993.0666666666657</v>
      </c>
      <c r="H374" s="260">
        <v>4290.2666666666664</v>
      </c>
      <c r="I374" s="260">
        <v>4343.9333333333325</v>
      </c>
      <c r="J374" s="260">
        <v>4438.8666666666668</v>
      </c>
      <c r="K374" s="259">
        <v>4249</v>
      </c>
      <c r="L374" s="259">
        <v>4100.3999999999996</v>
      </c>
      <c r="M374" s="259">
        <v>3.8530000000000002E-2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13980.85</v>
      </c>
      <c r="D375" s="260">
        <v>13950.283333333333</v>
      </c>
      <c r="E375" s="260">
        <v>13850.566666666666</v>
      </c>
      <c r="F375" s="260">
        <v>13720.283333333333</v>
      </c>
      <c r="G375" s="260">
        <v>13620.566666666666</v>
      </c>
      <c r="H375" s="260">
        <v>14080.566666666666</v>
      </c>
      <c r="I375" s="260">
        <v>14180.283333333333</v>
      </c>
      <c r="J375" s="260">
        <v>14310.566666666666</v>
      </c>
      <c r="K375" s="259">
        <v>14050</v>
      </c>
      <c r="L375" s="259">
        <v>13820</v>
      </c>
      <c r="M375" s="259">
        <v>2.81E-2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47.6</v>
      </c>
      <c r="D376" s="260">
        <v>46.983333333333327</v>
      </c>
      <c r="E376" s="260">
        <v>46.166666666666657</v>
      </c>
      <c r="F376" s="260">
        <v>44.733333333333327</v>
      </c>
      <c r="G376" s="260">
        <v>43.916666666666657</v>
      </c>
      <c r="H376" s="260">
        <v>48.416666666666657</v>
      </c>
      <c r="I376" s="260">
        <v>49.233333333333334</v>
      </c>
      <c r="J376" s="260">
        <v>50.666666666666657</v>
      </c>
      <c r="K376" s="259">
        <v>47.8</v>
      </c>
      <c r="L376" s="259">
        <v>45.55</v>
      </c>
      <c r="M376" s="259">
        <v>1724.9229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428.55</v>
      </c>
      <c r="D377" s="260">
        <v>435.35000000000008</v>
      </c>
      <c r="E377" s="260">
        <v>419.30000000000018</v>
      </c>
      <c r="F377" s="260">
        <v>410.05000000000013</v>
      </c>
      <c r="G377" s="260">
        <v>394.00000000000023</v>
      </c>
      <c r="H377" s="260">
        <v>444.60000000000014</v>
      </c>
      <c r="I377" s="260">
        <v>460.65</v>
      </c>
      <c r="J377" s="260">
        <v>469.90000000000009</v>
      </c>
      <c r="K377" s="259">
        <v>451.4</v>
      </c>
      <c r="L377" s="259">
        <v>426.1</v>
      </c>
      <c r="M377" s="259">
        <v>5.2702499999999999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142.80000000000001</v>
      </c>
      <c r="D378" s="260">
        <v>143.45000000000002</v>
      </c>
      <c r="E378" s="260">
        <v>141.40000000000003</v>
      </c>
      <c r="F378" s="260">
        <v>140.00000000000003</v>
      </c>
      <c r="G378" s="260">
        <v>137.95000000000005</v>
      </c>
      <c r="H378" s="260">
        <v>144.85000000000002</v>
      </c>
      <c r="I378" s="260">
        <v>146.90000000000003</v>
      </c>
      <c r="J378" s="260">
        <v>148.30000000000001</v>
      </c>
      <c r="K378" s="259">
        <v>145.5</v>
      </c>
      <c r="L378" s="259">
        <v>142.05000000000001</v>
      </c>
      <c r="M378" s="259">
        <v>82.059550000000002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99.65</v>
      </c>
      <c r="D379" s="260">
        <v>99.666666666666671</v>
      </c>
      <c r="E379" s="260">
        <v>99.033333333333346</v>
      </c>
      <c r="F379" s="260">
        <v>98.416666666666671</v>
      </c>
      <c r="G379" s="260">
        <v>97.783333333333346</v>
      </c>
      <c r="H379" s="260">
        <v>100.28333333333335</v>
      </c>
      <c r="I379" s="260">
        <v>100.91666666666667</v>
      </c>
      <c r="J379" s="260">
        <v>101.53333333333335</v>
      </c>
      <c r="K379" s="259">
        <v>100.3</v>
      </c>
      <c r="L379" s="259">
        <v>99.05</v>
      </c>
      <c r="M379" s="259">
        <v>56.184440000000002</v>
      </c>
      <c r="N379" s="1"/>
      <c r="O379" s="1"/>
    </row>
    <row r="380" spans="1:15" ht="12.75" customHeight="1">
      <c r="A380" s="30">
        <v>370</v>
      </c>
      <c r="B380" s="269" t="s">
        <v>791</v>
      </c>
      <c r="C380" s="259">
        <v>702.85</v>
      </c>
      <c r="D380" s="260">
        <v>697.94999999999993</v>
      </c>
      <c r="E380" s="260">
        <v>659.89999999999986</v>
      </c>
      <c r="F380" s="260">
        <v>616.94999999999993</v>
      </c>
      <c r="G380" s="260">
        <v>578.89999999999986</v>
      </c>
      <c r="H380" s="260">
        <v>740.89999999999986</v>
      </c>
      <c r="I380" s="260">
        <v>778.94999999999982</v>
      </c>
      <c r="J380" s="260">
        <v>821.89999999999986</v>
      </c>
      <c r="K380" s="259">
        <v>736</v>
      </c>
      <c r="L380" s="259">
        <v>655</v>
      </c>
      <c r="M380" s="259">
        <v>29.227080000000001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380.05</v>
      </c>
      <c r="D381" s="260">
        <v>381.76666666666665</v>
      </c>
      <c r="E381" s="260">
        <v>375.2833333333333</v>
      </c>
      <c r="F381" s="260">
        <v>370.51666666666665</v>
      </c>
      <c r="G381" s="260">
        <v>364.0333333333333</v>
      </c>
      <c r="H381" s="260">
        <v>386.5333333333333</v>
      </c>
      <c r="I381" s="260">
        <v>393.01666666666665</v>
      </c>
      <c r="J381" s="260">
        <v>397.7833333333333</v>
      </c>
      <c r="K381" s="259">
        <v>388.25</v>
      </c>
      <c r="L381" s="259">
        <v>377</v>
      </c>
      <c r="M381" s="259">
        <v>4.5222100000000003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1019.15</v>
      </c>
      <c r="D382" s="260">
        <v>1002.4499999999999</v>
      </c>
      <c r="E382" s="260">
        <v>982.69999999999982</v>
      </c>
      <c r="F382" s="260">
        <v>946.24999999999989</v>
      </c>
      <c r="G382" s="260">
        <v>926.49999999999977</v>
      </c>
      <c r="H382" s="260">
        <v>1038.8999999999999</v>
      </c>
      <c r="I382" s="260">
        <v>1058.6500000000001</v>
      </c>
      <c r="J382" s="260">
        <v>1095.0999999999999</v>
      </c>
      <c r="K382" s="259">
        <v>1022.2</v>
      </c>
      <c r="L382" s="259">
        <v>966</v>
      </c>
      <c r="M382" s="259">
        <v>5.16235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61.8</v>
      </c>
      <c r="D383" s="260">
        <v>62.199999999999996</v>
      </c>
      <c r="E383" s="260">
        <v>60.999999999999993</v>
      </c>
      <c r="F383" s="260">
        <v>60.199999999999996</v>
      </c>
      <c r="G383" s="260">
        <v>58.999999999999993</v>
      </c>
      <c r="H383" s="260">
        <v>62.999999999999993</v>
      </c>
      <c r="I383" s="260">
        <v>64.199999999999989</v>
      </c>
      <c r="J383" s="260">
        <v>65</v>
      </c>
      <c r="K383" s="259">
        <v>63.4</v>
      </c>
      <c r="L383" s="259">
        <v>61.4</v>
      </c>
      <c r="M383" s="259">
        <v>219.05425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168.15</v>
      </c>
      <c r="D384" s="260">
        <v>167.70000000000002</v>
      </c>
      <c r="E384" s="260">
        <v>166.00000000000003</v>
      </c>
      <c r="F384" s="260">
        <v>163.85000000000002</v>
      </c>
      <c r="G384" s="260">
        <v>162.15000000000003</v>
      </c>
      <c r="H384" s="260">
        <v>169.85000000000002</v>
      </c>
      <c r="I384" s="260">
        <v>171.55</v>
      </c>
      <c r="J384" s="260">
        <v>173.70000000000002</v>
      </c>
      <c r="K384" s="259">
        <v>169.4</v>
      </c>
      <c r="L384" s="259">
        <v>165.55</v>
      </c>
      <c r="M384" s="259">
        <v>11.21677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732.35</v>
      </c>
      <c r="D385" s="260">
        <v>736</v>
      </c>
      <c r="E385" s="260">
        <v>724</v>
      </c>
      <c r="F385" s="260">
        <v>715.65</v>
      </c>
      <c r="G385" s="260">
        <v>703.65</v>
      </c>
      <c r="H385" s="260">
        <v>744.35</v>
      </c>
      <c r="I385" s="260">
        <v>756.35</v>
      </c>
      <c r="J385" s="260">
        <v>764.7</v>
      </c>
      <c r="K385" s="259">
        <v>748</v>
      </c>
      <c r="L385" s="259">
        <v>727.65</v>
      </c>
      <c r="M385" s="259">
        <v>1.4098599999999999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233</v>
      </c>
      <c r="D386" s="260">
        <v>234.46666666666667</v>
      </c>
      <c r="E386" s="260">
        <v>230.43333333333334</v>
      </c>
      <c r="F386" s="260">
        <v>227.86666666666667</v>
      </c>
      <c r="G386" s="260">
        <v>223.83333333333334</v>
      </c>
      <c r="H386" s="260">
        <v>237.03333333333333</v>
      </c>
      <c r="I386" s="260">
        <v>241.06666666666669</v>
      </c>
      <c r="J386" s="260">
        <v>243.63333333333333</v>
      </c>
      <c r="K386" s="259">
        <v>238.5</v>
      </c>
      <c r="L386" s="259">
        <v>231.9</v>
      </c>
      <c r="M386" s="259">
        <v>5.6418799999999996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103.35</v>
      </c>
      <c r="D387" s="260">
        <v>101.76666666666667</v>
      </c>
      <c r="E387" s="260">
        <v>99.583333333333329</v>
      </c>
      <c r="F387" s="260">
        <v>95.816666666666663</v>
      </c>
      <c r="G387" s="260">
        <v>93.633333333333326</v>
      </c>
      <c r="H387" s="260">
        <v>105.53333333333333</v>
      </c>
      <c r="I387" s="260">
        <v>107.71666666666667</v>
      </c>
      <c r="J387" s="260">
        <v>111.48333333333333</v>
      </c>
      <c r="K387" s="259">
        <v>103.95</v>
      </c>
      <c r="L387" s="259">
        <v>98</v>
      </c>
      <c r="M387" s="259">
        <v>48.270350000000001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1909.25</v>
      </c>
      <c r="D388" s="260">
        <v>1915.5333333333335</v>
      </c>
      <c r="E388" s="260">
        <v>1897.666666666667</v>
      </c>
      <c r="F388" s="260">
        <v>1886.0833333333335</v>
      </c>
      <c r="G388" s="260">
        <v>1868.2166666666669</v>
      </c>
      <c r="H388" s="260">
        <v>1927.116666666667</v>
      </c>
      <c r="I388" s="260">
        <v>1944.9833333333333</v>
      </c>
      <c r="J388" s="260">
        <v>1956.5666666666671</v>
      </c>
      <c r="K388" s="259">
        <v>1933.4</v>
      </c>
      <c r="L388" s="259">
        <v>1903.95</v>
      </c>
      <c r="M388" s="259">
        <v>3.1189999999999999E-2</v>
      </c>
      <c r="N388" s="1"/>
      <c r="O388" s="1"/>
    </row>
    <row r="389" spans="1:15" ht="12.75" customHeight="1">
      <c r="A389" s="30">
        <v>379</v>
      </c>
      <c r="B389" s="269" t="s">
        <v>832</v>
      </c>
      <c r="C389" s="259">
        <v>48.05</v>
      </c>
      <c r="D389" s="260">
        <v>48.4</v>
      </c>
      <c r="E389" s="260">
        <v>47.449999999999996</v>
      </c>
      <c r="F389" s="260">
        <v>46.849999999999994</v>
      </c>
      <c r="G389" s="260">
        <v>45.899999999999991</v>
      </c>
      <c r="H389" s="260">
        <v>49</v>
      </c>
      <c r="I389" s="260">
        <v>49.95</v>
      </c>
      <c r="J389" s="260">
        <v>50.550000000000004</v>
      </c>
      <c r="K389" s="259">
        <v>49.35</v>
      </c>
      <c r="L389" s="259">
        <v>47.8</v>
      </c>
      <c r="M389" s="259">
        <v>6.7806699999999998</v>
      </c>
      <c r="N389" s="1"/>
      <c r="O389" s="1"/>
    </row>
    <row r="390" spans="1:15" ht="12.75" customHeight="1">
      <c r="A390" s="30">
        <v>380</v>
      </c>
      <c r="B390" s="269" t="s">
        <v>875</v>
      </c>
      <c r="C390" s="259">
        <v>1281.9000000000001</v>
      </c>
      <c r="D390" s="260">
        <v>1300.6833333333332</v>
      </c>
      <c r="E390" s="260">
        <v>1248.3166666666664</v>
      </c>
      <c r="F390" s="260">
        <v>1214.7333333333331</v>
      </c>
      <c r="G390" s="260">
        <v>1162.3666666666663</v>
      </c>
      <c r="H390" s="260">
        <v>1334.2666666666664</v>
      </c>
      <c r="I390" s="260">
        <v>1386.6333333333332</v>
      </c>
      <c r="J390" s="260">
        <v>1420.2166666666665</v>
      </c>
      <c r="K390" s="259">
        <v>1353.05</v>
      </c>
      <c r="L390" s="259">
        <v>1267.0999999999999</v>
      </c>
      <c r="M390" s="259">
        <v>3.5528900000000001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167.65</v>
      </c>
      <c r="D391" s="260">
        <v>168.71666666666667</v>
      </c>
      <c r="E391" s="260">
        <v>164.93333333333334</v>
      </c>
      <c r="F391" s="260">
        <v>162.21666666666667</v>
      </c>
      <c r="G391" s="260">
        <v>158.43333333333334</v>
      </c>
      <c r="H391" s="260">
        <v>171.43333333333334</v>
      </c>
      <c r="I391" s="260">
        <v>175.2166666666667</v>
      </c>
      <c r="J391" s="260">
        <v>177.93333333333334</v>
      </c>
      <c r="K391" s="259">
        <v>172.5</v>
      </c>
      <c r="L391" s="259">
        <v>166</v>
      </c>
      <c r="M391" s="259">
        <v>48.672130000000003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897.6</v>
      </c>
      <c r="D392" s="260">
        <v>894.71666666666658</v>
      </c>
      <c r="E392" s="260">
        <v>889.43333333333317</v>
      </c>
      <c r="F392" s="260">
        <v>881.26666666666654</v>
      </c>
      <c r="G392" s="260">
        <v>875.98333333333312</v>
      </c>
      <c r="H392" s="260">
        <v>902.88333333333321</v>
      </c>
      <c r="I392" s="260">
        <v>908.16666666666674</v>
      </c>
      <c r="J392" s="260">
        <v>916.33333333333326</v>
      </c>
      <c r="K392" s="259">
        <v>900</v>
      </c>
      <c r="L392" s="259">
        <v>886.55</v>
      </c>
      <c r="M392" s="259">
        <v>1.2331000000000001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2550.9</v>
      </c>
      <c r="D393" s="260">
        <v>2560.6666666666665</v>
      </c>
      <c r="E393" s="260">
        <v>2533.333333333333</v>
      </c>
      <c r="F393" s="260">
        <v>2515.7666666666664</v>
      </c>
      <c r="G393" s="260">
        <v>2488.4333333333329</v>
      </c>
      <c r="H393" s="260">
        <v>2578.2333333333331</v>
      </c>
      <c r="I393" s="260">
        <v>2605.5666666666662</v>
      </c>
      <c r="J393" s="260">
        <v>2623.1333333333332</v>
      </c>
      <c r="K393" s="259">
        <v>2588</v>
      </c>
      <c r="L393" s="259">
        <v>2543.1</v>
      </c>
      <c r="M393" s="259">
        <v>29.49108</v>
      </c>
      <c r="N393" s="1"/>
      <c r="O393" s="1"/>
    </row>
    <row r="394" spans="1:15" ht="12.75" customHeight="1">
      <c r="A394" s="30">
        <v>384</v>
      </c>
      <c r="B394" s="269" t="s">
        <v>803</v>
      </c>
      <c r="C394" s="259">
        <v>114.55</v>
      </c>
      <c r="D394" s="260">
        <v>113.8</v>
      </c>
      <c r="E394" s="260">
        <v>112.05</v>
      </c>
      <c r="F394" s="260">
        <v>109.55</v>
      </c>
      <c r="G394" s="260">
        <v>107.8</v>
      </c>
      <c r="H394" s="260">
        <v>116.3</v>
      </c>
      <c r="I394" s="260">
        <v>118.05</v>
      </c>
      <c r="J394" s="260">
        <v>120.55</v>
      </c>
      <c r="K394" s="259">
        <v>115.55</v>
      </c>
      <c r="L394" s="259">
        <v>111.3</v>
      </c>
      <c r="M394" s="259">
        <v>3.6744300000000001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799.8</v>
      </c>
      <c r="D395" s="260">
        <v>802.23333333333323</v>
      </c>
      <c r="E395" s="260">
        <v>793.56666666666649</v>
      </c>
      <c r="F395" s="260">
        <v>787.33333333333326</v>
      </c>
      <c r="G395" s="260">
        <v>778.66666666666652</v>
      </c>
      <c r="H395" s="260">
        <v>808.46666666666647</v>
      </c>
      <c r="I395" s="260">
        <v>817.13333333333321</v>
      </c>
      <c r="J395" s="260">
        <v>823.36666666666645</v>
      </c>
      <c r="K395" s="259">
        <v>810.9</v>
      </c>
      <c r="L395" s="259">
        <v>796</v>
      </c>
      <c r="M395" s="259">
        <v>0.25863999999999998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1323.75</v>
      </c>
      <c r="D396" s="260">
        <v>1324.8</v>
      </c>
      <c r="E396" s="260">
        <v>1310.75</v>
      </c>
      <c r="F396" s="260">
        <v>1297.75</v>
      </c>
      <c r="G396" s="260">
        <v>1283.7</v>
      </c>
      <c r="H396" s="260">
        <v>1337.8</v>
      </c>
      <c r="I396" s="260">
        <v>1351.8499999999997</v>
      </c>
      <c r="J396" s="260">
        <v>1364.85</v>
      </c>
      <c r="K396" s="259">
        <v>1338.85</v>
      </c>
      <c r="L396" s="259">
        <v>1311.8</v>
      </c>
      <c r="M396" s="259">
        <v>0.87385999999999997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793.95</v>
      </c>
      <c r="D397" s="260">
        <v>791.30000000000007</v>
      </c>
      <c r="E397" s="260">
        <v>783.90000000000009</v>
      </c>
      <c r="F397" s="260">
        <v>773.85</v>
      </c>
      <c r="G397" s="260">
        <v>766.45</v>
      </c>
      <c r="H397" s="260">
        <v>801.35000000000014</v>
      </c>
      <c r="I397" s="260">
        <v>808.75</v>
      </c>
      <c r="J397" s="260">
        <v>818.80000000000018</v>
      </c>
      <c r="K397" s="259">
        <v>798.7</v>
      </c>
      <c r="L397" s="259">
        <v>781.25</v>
      </c>
      <c r="M397" s="259">
        <v>6.8271100000000002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1226.5999999999999</v>
      </c>
      <c r="D398" s="260">
        <v>1227</v>
      </c>
      <c r="E398" s="260">
        <v>1205.0999999999999</v>
      </c>
      <c r="F398" s="260">
        <v>1183.5999999999999</v>
      </c>
      <c r="G398" s="260">
        <v>1161.6999999999998</v>
      </c>
      <c r="H398" s="260">
        <v>1248.5</v>
      </c>
      <c r="I398" s="260">
        <v>1270.4000000000001</v>
      </c>
      <c r="J398" s="260">
        <v>1291.9000000000001</v>
      </c>
      <c r="K398" s="259">
        <v>1248.9000000000001</v>
      </c>
      <c r="L398" s="259">
        <v>1205.5</v>
      </c>
      <c r="M398" s="259">
        <v>10.401070000000001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390.95</v>
      </c>
      <c r="D399" s="260">
        <v>392.2833333333333</v>
      </c>
      <c r="E399" s="260">
        <v>388.66666666666663</v>
      </c>
      <c r="F399" s="260">
        <v>386.38333333333333</v>
      </c>
      <c r="G399" s="260">
        <v>382.76666666666665</v>
      </c>
      <c r="H399" s="260">
        <v>394.56666666666661</v>
      </c>
      <c r="I399" s="260">
        <v>398.18333333333328</v>
      </c>
      <c r="J399" s="260">
        <v>400.46666666666658</v>
      </c>
      <c r="K399" s="259">
        <v>395.9</v>
      </c>
      <c r="L399" s="259">
        <v>390</v>
      </c>
      <c r="M399" s="259">
        <v>0.28129999999999999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36.950000000000003</v>
      </c>
      <c r="D400" s="260">
        <v>36.450000000000003</v>
      </c>
      <c r="E400" s="260">
        <v>35.700000000000003</v>
      </c>
      <c r="F400" s="260">
        <v>34.450000000000003</v>
      </c>
      <c r="G400" s="260">
        <v>33.700000000000003</v>
      </c>
      <c r="H400" s="260">
        <v>37.700000000000003</v>
      </c>
      <c r="I400" s="260">
        <v>38.450000000000003</v>
      </c>
      <c r="J400" s="260">
        <v>39.700000000000003</v>
      </c>
      <c r="K400" s="259">
        <v>37.200000000000003</v>
      </c>
      <c r="L400" s="259">
        <v>35.200000000000003</v>
      </c>
      <c r="M400" s="259">
        <v>46.4099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5123.8999999999996</v>
      </c>
      <c r="D401" s="260">
        <v>5080.8833333333332</v>
      </c>
      <c r="E401" s="260">
        <v>5013.0166666666664</v>
      </c>
      <c r="F401" s="260">
        <v>4902.1333333333332</v>
      </c>
      <c r="G401" s="260">
        <v>4834.2666666666664</v>
      </c>
      <c r="H401" s="260">
        <v>5191.7666666666664</v>
      </c>
      <c r="I401" s="260">
        <v>5259.6333333333332</v>
      </c>
      <c r="J401" s="260">
        <v>5370.5166666666664</v>
      </c>
      <c r="K401" s="259">
        <v>5148.75</v>
      </c>
      <c r="L401" s="259">
        <v>4970</v>
      </c>
      <c r="M401" s="259">
        <v>0.82174999999999998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2246.35</v>
      </c>
      <c r="D402" s="260">
        <v>2257.0166666666669</v>
      </c>
      <c r="E402" s="260">
        <v>2227.0333333333338</v>
      </c>
      <c r="F402" s="260">
        <v>2207.7166666666667</v>
      </c>
      <c r="G402" s="260">
        <v>2177.7333333333336</v>
      </c>
      <c r="H402" s="260">
        <v>2276.3333333333339</v>
      </c>
      <c r="I402" s="260">
        <v>2306.3166666666666</v>
      </c>
      <c r="J402" s="260">
        <v>2325.6333333333341</v>
      </c>
      <c r="K402" s="259">
        <v>2287</v>
      </c>
      <c r="L402" s="259">
        <v>2237.6999999999998</v>
      </c>
      <c r="M402" s="259">
        <v>8.7197200000000006</v>
      </c>
      <c r="N402" s="1"/>
      <c r="O402" s="1"/>
    </row>
    <row r="403" spans="1:15" ht="12.75" customHeight="1">
      <c r="A403" s="30">
        <v>393</v>
      </c>
      <c r="B403" s="269" t="s">
        <v>809</v>
      </c>
      <c r="C403" s="259">
        <v>71.5</v>
      </c>
      <c r="D403" s="260">
        <v>71.666666666666671</v>
      </c>
      <c r="E403" s="260">
        <v>70.733333333333348</v>
      </c>
      <c r="F403" s="260">
        <v>69.966666666666683</v>
      </c>
      <c r="G403" s="260">
        <v>69.03333333333336</v>
      </c>
      <c r="H403" s="260">
        <v>72.433333333333337</v>
      </c>
      <c r="I403" s="260">
        <v>73.366666666666646</v>
      </c>
      <c r="J403" s="260">
        <v>74.133333333333326</v>
      </c>
      <c r="K403" s="259">
        <v>72.599999999999994</v>
      </c>
      <c r="L403" s="259">
        <v>70.900000000000006</v>
      </c>
      <c r="M403" s="259">
        <v>63.240859999999998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5499.95</v>
      </c>
      <c r="D404" s="260">
        <v>5511.75</v>
      </c>
      <c r="E404" s="260">
        <v>5479.35</v>
      </c>
      <c r="F404" s="260">
        <v>5458.75</v>
      </c>
      <c r="G404" s="260">
        <v>5426.35</v>
      </c>
      <c r="H404" s="260">
        <v>5532.35</v>
      </c>
      <c r="I404" s="260">
        <v>5564.75</v>
      </c>
      <c r="J404" s="260">
        <v>5585.35</v>
      </c>
      <c r="K404" s="259">
        <v>5544.15</v>
      </c>
      <c r="L404" s="259">
        <v>5491.15</v>
      </c>
      <c r="M404" s="259">
        <v>0.11346000000000001</v>
      </c>
      <c r="N404" s="1"/>
      <c r="O404" s="1"/>
    </row>
    <row r="405" spans="1:15" ht="12.75" customHeight="1">
      <c r="A405" s="30">
        <v>395</v>
      </c>
      <c r="B405" s="269" t="s">
        <v>833</v>
      </c>
      <c r="C405" s="259">
        <v>1342.05</v>
      </c>
      <c r="D405" s="260">
        <v>1357.7666666666667</v>
      </c>
      <c r="E405" s="260">
        <v>1307.0333333333333</v>
      </c>
      <c r="F405" s="260">
        <v>1272.0166666666667</v>
      </c>
      <c r="G405" s="260">
        <v>1221.2833333333333</v>
      </c>
      <c r="H405" s="260">
        <v>1392.7833333333333</v>
      </c>
      <c r="I405" s="260">
        <v>1443.5166666666664</v>
      </c>
      <c r="J405" s="260">
        <v>1478.5333333333333</v>
      </c>
      <c r="K405" s="259">
        <v>1408.5</v>
      </c>
      <c r="L405" s="259">
        <v>1322.75</v>
      </c>
      <c r="M405" s="259">
        <v>0.90749999999999997</v>
      </c>
      <c r="N405" s="1"/>
      <c r="O405" s="1"/>
    </row>
    <row r="406" spans="1:15" ht="12.75" customHeight="1">
      <c r="A406" s="30">
        <v>396</v>
      </c>
      <c r="B406" s="269" t="s">
        <v>834</v>
      </c>
      <c r="C406" s="259">
        <v>372.95</v>
      </c>
      <c r="D406" s="260">
        <v>375.31666666666666</v>
      </c>
      <c r="E406" s="260">
        <v>369.63333333333333</v>
      </c>
      <c r="F406" s="260">
        <v>366.31666666666666</v>
      </c>
      <c r="G406" s="260">
        <v>360.63333333333333</v>
      </c>
      <c r="H406" s="260">
        <v>378.63333333333333</v>
      </c>
      <c r="I406" s="260">
        <v>384.31666666666661</v>
      </c>
      <c r="J406" s="260">
        <v>387.63333333333333</v>
      </c>
      <c r="K406" s="259">
        <v>381</v>
      </c>
      <c r="L406" s="259">
        <v>372</v>
      </c>
      <c r="M406" s="259">
        <v>0.60518000000000005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3059.4</v>
      </c>
      <c r="D407" s="260">
        <v>3023.2333333333336</v>
      </c>
      <c r="E407" s="260">
        <v>2952.916666666667</v>
      </c>
      <c r="F407" s="260">
        <v>2846.4333333333334</v>
      </c>
      <c r="G407" s="260">
        <v>2776.1166666666668</v>
      </c>
      <c r="H407" s="260">
        <v>3129.7166666666672</v>
      </c>
      <c r="I407" s="260">
        <v>3200.0333333333338</v>
      </c>
      <c r="J407" s="260">
        <v>3306.5166666666673</v>
      </c>
      <c r="K407" s="259">
        <v>3093.55</v>
      </c>
      <c r="L407" s="259">
        <v>2916.75</v>
      </c>
      <c r="M407" s="259">
        <v>2.8107500000000001</v>
      </c>
      <c r="N407" s="1"/>
      <c r="O407" s="1"/>
    </row>
    <row r="408" spans="1:15" ht="12.75" customHeight="1">
      <c r="A408" s="30">
        <v>398</v>
      </c>
      <c r="B408" s="269" t="s">
        <v>876</v>
      </c>
      <c r="C408" s="259">
        <v>388.25</v>
      </c>
      <c r="D408" s="260">
        <v>386.88333333333338</v>
      </c>
      <c r="E408" s="260">
        <v>382.56666666666678</v>
      </c>
      <c r="F408" s="260">
        <v>376.88333333333338</v>
      </c>
      <c r="G408" s="260">
        <v>372.56666666666678</v>
      </c>
      <c r="H408" s="260">
        <v>392.56666666666678</v>
      </c>
      <c r="I408" s="260">
        <v>396.88333333333338</v>
      </c>
      <c r="J408" s="260">
        <v>402.56666666666678</v>
      </c>
      <c r="K408" s="259">
        <v>391.2</v>
      </c>
      <c r="L408" s="259">
        <v>381.2</v>
      </c>
      <c r="M408" s="259">
        <v>0.51412000000000002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2675.95</v>
      </c>
      <c r="D409" s="260">
        <v>2688.6</v>
      </c>
      <c r="E409" s="260">
        <v>2647.35</v>
      </c>
      <c r="F409" s="260">
        <v>2618.75</v>
      </c>
      <c r="G409" s="260">
        <v>2577.5</v>
      </c>
      <c r="H409" s="260">
        <v>2717.2</v>
      </c>
      <c r="I409" s="260">
        <v>2758.45</v>
      </c>
      <c r="J409" s="260">
        <v>2787.0499999999997</v>
      </c>
      <c r="K409" s="259">
        <v>2729.85</v>
      </c>
      <c r="L409" s="259">
        <v>2660</v>
      </c>
      <c r="M409" s="259">
        <v>2.6630000000000001E-2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284.5</v>
      </c>
      <c r="D410" s="260">
        <v>285.9666666666667</v>
      </c>
      <c r="E410" s="260">
        <v>277.23333333333341</v>
      </c>
      <c r="F410" s="260">
        <v>269.9666666666667</v>
      </c>
      <c r="G410" s="260">
        <v>261.23333333333341</v>
      </c>
      <c r="H410" s="260">
        <v>293.23333333333341</v>
      </c>
      <c r="I410" s="260">
        <v>301.96666666666675</v>
      </c>
      <c r="J410" s="260">
        <v>309.23333333333341</v>
      </c>
      <c r="K410" s="259">
        <v>294.7</v>
      </c>
      <c r="L410" s="259">
        <v>278.7</v>
      </c>
      <c r="M410" s="259">
        <v>3.71618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129.5</v>
      </c>
      <c r="D411" s="260">
        <v>129.31666666666666</v>
      </c>
      <c r="E411" s="260">
        <v>128.13333333333333</v>
      </c>
      <c r="F411" s="260">
        <v>126.76666666666667</v>
      </c>
      <c r="G411" s="260">
        <v>125.58333333333333</v>
      </c>
      <c r="H411" s="260">
        <v>130.68333333333334</v>
      </c>
      <c r="I411" s="260">
        <v>131.86666666666667</v>
      </c>
      <c r="J411" s="260">
        <v>133.23333333333332</v>
      </c>
      <c r="K411" s="259">
        <v>130.5</v>
      </c>
      <c r="L411" s="259">
        <v>127.95</v>
      </c>
      <c r="M411" s="259">
        <v>8.2072900000000004</v>
      </c>
      <c r="N411" s="1"/>
      <c r="O411" s="1"/>
    </row>
    <row r="412" spans="1:15" ht="12.75" customHeight="1">
      <c r="A412" s="30">
        <v>402</v>
      </c>
      <c r="B412" s="269" t="s">
        <v>877</v>
      </c>
      <c r="C412" s="259">
        <v>652.85</v>
      </c>
      <c r="D412" s="260">
        <v>644.35</v>
      </c>
      <c r="E412" s="260">
        <v>633.70000000000005</v>
      </c>
      <c r="F412" s="260">
        <v>614.55000000000007</v>
      </c>
      <c r="G412" s="260">
        <v>603.90000000000009</v>
      </c>
      <c r="H412" s="260">
        <v>663.5</v>
      </c>
      <c r="I412" s="260">
        <v>674.14999999999986</v>
      </c>
      <c r="J412" s="260">
        <v>693.3</v>
      </c>
      <c r="K412" s="259">
        <v>655</v>
      </c>
      <c r="L412" s="259">
        <v>625.20000000000005</v>
      </c>
      <c r="M412" s="259">
        <v>0.93745000000000001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23223.5</v>
      </c>
      <c r="D413" s="260">
        <v>23175.866666666669</v>
      </c>
      <c r="E413" s="260">
        <v>23065.633333333339</v>
      </c>
      <c r="F413" s="260">
        <v>22907.76666666667</v>
      </c>
      <c r="G413" s="260">
        <v>22797.53333333334</v>
      </c>
      <c r="H413" s="260">
        <v>23333.733333333337</v>
      </c>
      <c r="I413" s="260">
        <v>23443.966666666667</v>
      </c>
      <c r="J413" s="260">
        <v>23601.833333333336</v>
      </c>
      <c r="K413" s="259">
        <v>23286.1</v>
      </c>
      <c r="L413" s="259">
        <v>23018</v>
      </c>
      <c r="M413" s="259">
        <v>0.21914</v>
      </c>
      <c r="N413" s="1"/>
      <c r="O413" s="1"/>
    </row>
    <row r="414" spans="1:15" ht="12.75" customHeight="1">
      <c r="A414" s="30">
        <v>404</v>
      </c>
      <c r="B414" s="269" t="s">
        <v>835</v>
      </c>
      <c r="C414" s="259">
        <v>55.75</v>
      </c>
      <c r="D414" s="260">
        <v>55.833333333333336</v>
      </c>
      <c r="E414" s="260">
        <v>55.116666666666674</v>
      </c>
      <c r="F414" s="260">
        <v>54.483333333333341</v>
      </c>
      <c r="G414" s="260">
        <v>53.76666666666668</v>
      </c>
      <c r="H414" s="260">
        <v>56.466666666666669</v>
      </c>
      <c r="I414" s="260">
        <v>57.183333333333323</v>
      </c>
      <c r="J414" s="260">
        <v>57.816666666666663</v>
      </c>
      <c r="K414" s="259">
        <v>56.55</v>
      </c>
      <c r="L414" s="259">
        <v>55.2</v>
      </c>
      <c r="M414" s="259">
        <v>65.643199999999993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1300.1500000000001</v>
      </c>
      <c r="D415" s="260">
        <v>1282.7166666666667</v>
      </c>
      <c r="E415" s="260">
        <v>1260.4333333333334</v>
      </c>
      <c r="F415" s="260">
        <v>1220.7166666666667</v>
      </c>
      <c r="G415" s="260">
        <v>1198.4333333333334</v>
      </c>
      <c r="H415" s="260">
        <v>1322.4333333333334</v>
      </c>
      <c r="I415" s="260">
        <v>1344.7166666666667</v>
      </c>
      <c r="J415" s="260">
        <v>1384.4333333333334</v>
      </c>
      <c r="K415" s="259">
        <v>1305</v>
      </c>
      <c r="L415" s="259">
        <v>1243</v>
      </c>
      <c r="M415" s="259">
        <v>22.85464</v>
      </c>
      <c r="N415" s="1"/>
      <c r="O415" s="1"/>
    </row>
    <row r="416" spans="1:15" ht="12.75" customHeight="1">
      <c r="A416" s="30">
        <v>406</v>
      </c>
      <c r="B416" s="269" t="s">
        <v>836</v>
      </c>
      <c r="C416" s="259">
        <v>301.39999999999998</v>
      </c>
      <c r="D416" s="260">
        <v>302.63333333333327</v>
      </c>
      <c r="E416" s="260">
        <v>297.81666666666655</v>
      </c>
      <c r="F416" s="260">
        <v>294.23333333333329</v>
      </c>
      <c r="G416" s="260">
        <v>289.41666666666657</v>
      </c>
      <c r="H416" s="260">
        <v>306.21666666666653</v>
      </c>
      <c r="I416" s="260">
        <v>311.03333333333325</v>
      </c>
      <c r="J416" s="260">
        <v>314.6166666666665</v>
      </c>
      <c r="K416" s="259">
        <v>307.45</v>
      </c>
      <c r="L416" s="259">
        <v>299.05</v>
      </c>
      <c r="M416" s="259">
        <v>1.2236899999999999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2811.55</v>
      </c>
      <c r="D417" s="260">
        <v>2815.85</v>
      </c>
      <c r="E417" s="260">
        <v>2786.7</v>
      </c>
      <c r="F417" s="260">
        <v>2761.85</v>
      </c>
      <c r="G417" s="260">
        <v>2732.7</v>
      </c>
      <c r="H417" s="260">
        <v>2840.7</v>
      </c>
      <c r="I417" s="260">
        <v>2869.8500000000004</v>
      </c>
      <c r="J417" s="260">
        <v>2894.7</v>
      </c>
      <c r="K417" s="259">
        <v>2845</v>
      </c>
      <c r="L417" s="259">
        <v>2791</v>
      </c>
      <c r="M417" s="259">
        <v>4.9817600000000004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623.1</v>
      </c>
      <c r="D418" s="260">
        <v>623.25</v>
      </c>
      <c r="E418" s="260">
        <v>617.6</v>
      </c>
      <c r="F418" s="260">
        <v>612.1</v>
      </c>
      <c r="G418" s="260">
        <v>606.45000000000005</v>
      </c>
      <c r="H418" s="260">
        <v>628.75</v>
      </c>
      <c r="I418" s="260">
        <v>634.40000000000009</v>
      </c>
      <c r="J418" s="260">
        <v>639.9</v>
      </c>
      <c r="K418" s="259">
        <v>628.9</v>
      </c>
      <c r="L418" s="259">
        <v>617.75</v>
      </c>
      <c r="M418" s="259">
        <v>0.50504000000000004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3946.35</v>
      </c>
      <c r="D419" s="260">
        <v>3948.1166666666668</v>
      </c>
      <c r="E419" s="260">
        <v>3913.2333333333336</v>
      </c>
      <c r="F419" s="260">
        <v>3880.1166666666668</v>
      </c>
      <c r="G419" s="260">
        <v>3845.2333333333336</v>
      </c>
      <c r="H419" s="260">
        <v>3981.2333333333336</v>
      </c>
      <c r="I419" s="260">
        <v>4016.1166666666668</v>
      </c>
      <c r="J419" s="260">
        <v>4049.2333333333336</v>
      </c>
      <c r="K419" s="259">
        <v>3983</v>
      </c>
      <c r="L419" s="259">
        <v>3915</v>
      </c>
      <c r="M419" s="259">
        <v>0.18421000000000001</v>
      </c>
      <c r="N419" s="1"/>
      <c r="O419" s="1"/>
    </row>
    <row r="420" spans="1:15" ht="12.75" customHeight="1">
      <c r="A420" s="30">
        <v>410</v>
      </c>
      <c r="B420" s="269" t="s">
        <v>804</v>
      </c>
      <c r="C420" s="259">
        <v>437.8</v>
      </c>
      <c r="D420" s="260">
        <v>439.86666666666662</v>
      </c>
      <c r="E420" s="260">
        <v>432.93333333333322</v>
      </c>
      <c r="F420" s="260">
        <v>428.06666666666661</v>
      </c>
      <c r="G420" s="260">
        <v>421.13333333333321</v>
      </c>
      <c r="H420" s="260">
        <v>444.73333333333323</v>
      </c>
      <c r="I420" s="260">
        <v>451.66666666666663</v>
      </c>
      <c r="J420" s="260">
        <v>456.53333333333325</v>
      </c>
      <c r="K420" s="259">
        <v>446.8</v>
      </c>
      <c r="L420" s="259">
        <v>435</v>
      </c>
      <c r="M420" s="259">
        <v>6.48285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522.65</v>
      </c>
      <c r="D421" s="260">
        <v>525.65</v>
      </c>
      <c r="E421" s="260">
        <v>517.04999999999995</v>
      </c>
      <c r="F421" s="260">
        <v>511.44999999999993</v>
      </c>
      <c r="G421" s="260">
        <v>502.84999999999991</v>
      </c>
      <c r="H421" s="260">
        <v>531.25</v>
      </c>
      <c r="I421" s="260">
        <v>539.85000000000014</v>
      </c>
      <c r="J421" s="260">
        <v>545.45000000000005</v>
      </c>
      <c r="K421" s="259">
        <v>534.25</v>
      </c>
      <c r="L421" s="259">
        <v>520.04999999999995</v>
      </c>
      <c r="M421" s="259">
        <v>0.46942</v>
      </c>
      <c r="N421" s="1"/>
      <c r="O421" s="1"/>
    </row>
    <row r="422" spans="1:15" ht="12.75" customHeight="1">
      <c r="A422" s="30">
        <v>412</v>
      </c>
      <c r="B422" s="269" t="s">
        <v>837</v>
      </c>
      <c r="C422" s="259">
        <v>619.70000000000005</v>
      </c>
      <c r="D422" s="260">
        <v>617</v>
      </c>
      <c r="E422" s="260">
        <v>606.04999999999995</v>
      </c>
      <c r="F422" s="260">
        <v>592.4</v>
      </c>
      <c r="G422" s="260">
        <v>581.44999999999993</v>
      </c>
      <c r="H422" s="260">
        <v>630.65</v>
      </c>
      <c r="I422" s="260">
        <v>641.6</v>
      </c>
      <c r="J422" s="260">
        <v>655.25</v>
      </c>
      <c r="K422" s="259">
        <v>627.95000000000005</v>
      </c>
      <c r="L422" s="259">
        <v>603.35</v>
      </c>
      <c r="M422" s="259">
        <v>16.370360000000002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598.1</v>
      </c>
      <c r="D423" s="260">
        <v>598.51666666666677</v>
      </c>
      <c r="E423" s="260">
        <v>594.93333333333351</v>
      </c>
      <c r="F423" s="260">
        <v>591.76666666666677</v>
      </c>
      <c r="G423" s="260">
        <v>588.18333333333351</v>
      </c>
      <c r="H423" s="260">
        <v>601.68333333333351</v>
      </c>
      <c r="I423" s="260">
        <v>605.26666666666677</v>
      </c>
      <c r="J423" s="260">
        <v>608.43333333333351</v>
      </c>
      <c r="K423" s="259">
        <v>602.1</v>
      </c>
      <c r="L423" s="259">
        <v>595.35</v>
      </c>
      <c r="M423" s="259">
        <v>74.124189999999999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81.7</v>
      </c>
      <c r="D424" s="260">
        <v>81.899999999999991</v>
      </c>
      <c r="E424" s="260">
        <v>80.799999999999983</v>
      </c>
      <c r="F424" s="260">
        <v>79.899999999999991</v>
      </c>
      <c r="G424" s="260">
        <v>78.799999999999983</v>
      </c>
      <c r="H424" s="260">
        <v>82.799999999999983</v>
      </c>
      <c r="I424" s="260">
        <v>83.899999999999977</v>
      </c>
      <c r="J424" s="260">
        <v>84.799999999999983</v>
      </c>
      <c r="K424" s="259">
        <v>83</v>
      </c>
      <c r="L424" s="259">
        <v>81</v>
      </c>
      <c r="M424" s="259">
        <v>269.33769999999998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276.64999999999998</v>
      </c>
      <c r="D425" s="260">
        <v>278.23333333333335</v>
      </c>
      <c r="E425" s="260">
        <v>273.4666666666667</v>
      </c>
      <c r="F425" s="260">
        <v>270.28333333333336</v>
      </c>
      <c r="G425" s="260">
        <v>265.51666666666671</v>
      </c>
      <c r="H425" s="260">
        <v>281.41666666666669</v>
      </c>
      <c r="I425" s="260">
        <v>286.18333333333334</v>
      </c>
      <c r="J425" s="260">
        <v>289.36666666666667</v>
      </c>
      <c r="K425" s="259">
        <v>283</v>
      </c>
      <c r="L425" s="259">
        <v>275.05</v>
      </c>
      <c r="M425" s="259">
        <v>1.5594699999999999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177.8</v>
      </c>
      <c r="D426" s="260">
        <v>178.93333333333337</v>
      </c>
      <c r="E426" s="260">
        <v>175.21666666666673</v>
      </c>
      <c r="F426" s="260">
        <v>172.63333333333335</v>
      </c>
      <c r="G426" s="260">
        <v>168.91666666666671</v>
      </c>
      <c r="H426" s="260">
        <v>181.51666666666674</v>
      </c>
      <c r="I426" s="260">
        <v>185.23333333333338</v>
      </c>
      <c r="J426" s="260">
        <v>187.81666666666675</v>
      </c>
      <c r="K426" s="259">
        <v>182.65</v>
      </c>
      <c r="L426" s="259">
        <v>176.35</v>
      </c>
      <c r="M426" s="259">
        <v>9.8875299999999999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385.8</v>
      </c>
      <c r="D427" s="260">
        <v>383.03333333333336</v>
      </c>
      <c r="E427" s="260">
        <v>375.9666666666667</v>
      </c>
      <c r="F427" s="260">
        <v>366.13333333333333</v>
      </c>
      <c r="G427" s="260">
        <v>359.06666666666666</v>
      </c>
      <c r="H427" s="260">
        <v>392.86666666666673</v>
      </c>
      <c r="I427" s="260">
        <v>399.93333333333345</v>
      </c>
      <c r="J427" s="260">
        <v>409.76666666666677</v>
      </c>
      <c r="K427" s="259">
        <v>390.1</v>
      </c>
      <c r="L427" s="259">
        <v>373.2</v>
      </c>
      <c r="M427" s="259">
        <v>0.89436000000000004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445.85</v>
      </c>
      <c r="D428" s="260">
        <v>447.7833333333333</v>
      </c>
      <c r="E428" s="260">
        <v>441.91666666666663</v>
      </c>
      <c r="F428" s="260">
        <v>437.98333333333335</v>
      </c>
      <c r="G428" s="260">
        <v>432.11666666666667</v>
      </c>
      <c r="H428" s="260">
        <v>451.71666666666658</v>
      </c>
      <c r="I428" s="260">
        <v>457.58333333333326</v>
      </c>
      <c r="J428" s="260">
        <v>461.51666666666654</v>
      </c>
      <c r="K428" s="259">
        <v>453.65</v>
      </c>
      <c r="L428" s="259">
        <v>443.85</v>
      </c>
      <c r="M428" s="259">
        <v>4.3661799999999999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246.2</v>
      </c>
      <c r="D429" s="260">
        <v>245.36666666666667</v>
      </c>
      <c r="E429" s="260">
        <v>242.33333333333334</v>
      </c>
      <c r="F429" s="260">
        <v>238.46666666666667</v>
      </c>
      <c r="G429" s="260">
        <v>235.43333333333334</v>
      </c>
      <c r="H429" s="260">
        <v>249.23333333333335</v>
      </c>
      <c r="I429" s="260">
        <v>252.26666666666665</v>
      </c>
      <c r="J429" s="260">
        <v>256.13333333333333</v>
      </c>
      <c r="K429" s="259">
        <v>248.4</v>
      </c>
      <c r="L429" s="259">
        <v>241.5</v>
      </c>
      <c r="M429" s="259">
        <v>2.8385500000000001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1003.15</v>
      </c>
      <c r="D430" s="260">
        <v>1003.15</v>
      </c>
      <c r="E430" s="260">
        <v>993.5</v>
      </c>
      <c r="F430" s="260">
        <v>983.85</v>
      </c>
      <c r="G430" s="260">
        <v>974.2</v>
      </c>
      <c r="H430" s="260">
        <v>1012.8</v>
      </c>
      <c r="I430" s="260">
        <v>1022.4499999999998</v>
      </c>
      <c r="J430" s="260">
        <v>1032.0999999999999</v>
      </c>
      <c r="K430" s="259">
        <v>1012.8</v>
      </c>
      <c r="L430" s="259">
        <v>993.5</v>
      </c>
      <c r="M430" s="259">
        <v>11.089219999999999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482.55</v>
      </c>
      <c r="D431" s="260">
        <v>480.33333333333331</v>
      </c>
      <c r="E431" s="260">
        <v>475.41666666666663</v>
      </c>
      <c r="F431" s="260">
        <v>468.2833333333333</v>
      </c>
      <c r="G431" s="260">
        <v>463.36666666666662</v>
      </c>
      <c r="H431" s="260">
        <v>487.46666666666664</v>
      </c>
      <c r="I431" s="260">
        <v>492.38333333333327</v>
      </c>
      <c r="J431" s="260">
        <v>499.51666666666665</v>
      </c>
      <c r="K431" s="259">
        <v>485.25</v>
      </c>
      <c r="L431" s="259">
        <v>473.2</v>
      </c>
      <c r="M431" s="259">
        <v>10.627190000000001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2227.6</v>
      </c>
      <c r="D432" s="260">
        <v>2212.8333333333335</v>
      </c>
      <c r="E432" s="260">
        <v>2186.7666666666669</v>
      </c>
      <c r="F432" s="260">
        <v>2145.9333333333334</v>
      </c>
      <c r="G432" s="260">
        <v>2119.8666666666668</v>
      </c>
      <c r="H432" s="260">
        <v>2253.666666666667</v>
      </c>
      <c r="I432" s="260">
        <v>2279.7333333333336</v>
      </c>
      <c r="J432" s="260">
        <v>2320.5666666666671</v>
      </c>
      <c r="K432" s="259">
        <v>2238.9</v>
      </c>
      <c r="L432" s="259">
        <v>2172</v>
      </c>
      <c r="M432" s="259">
        <v>0.20652000000000001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897.05</v>
      </c>
      <c r="D433" s="260">
        <v>900.16666666666663</v>
      </c>
      <c r="E433" s="260">
        <v>890.33333333333326</v>
      </c>
      <c r="F433" s="260">
        <v>883.61666666666667</v>
      </c>
      <c r="G433" s="260">
        <v>873.7833333333333</v>
      </c>
      <c r="H433" s="260">
        <v>906.88333333333321</v>
      </c>
      <c r="I433" s="260">
        <v>916.71666666666647</v>
      </c>
      <c r="J433" s="260">
        <v>923.43333333333317</v>
      </c>
      <c r="K433" s="259">
        <v>910</v>
      </c>
      <c r="L433" s="259">
        <v>893.45</v>
      </c>
      <c r="M433" s="259">
        <v>1.1180000000000001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390.65</v>
      </c>
      <c r="D434" s="260">
        <v>391.91666666666669</v>
      </c>
      <c r="E434" s="260">
        <v>386.83333333333337</v>
      </c>
      <c r="F434" s="260">
        <v>383.01666666666671</v>
      </c>
      <c r="G434" s="260">
        <v>377.93333333333339</v>
      </c>
      <c r="H434" s="260">
        <v>395.73333333333335</v>
      </c>
      <c r="I434" s="260">
        <v>400.81666666666672</v>
      </c>
      <c r="J434" s="260">
        <v>404.63333333333333</v>
      </c>
      <c r="K434" s="259">
        <v>397</v>
      </c>
      <c r="L434" s="259">
        <v>388.1</v>
      </c>
      <c r="M434" s="259">
        <v>1.3000100000000001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332.5</v>
      </c>
      <c r="D435" s="260">
        <v>332.36666666666667</v>
      </c>
      <c r="E435" s="260">
        <v>329.48333333333335</v>
      </c>
      <c r="F435" s="260">
        <v>326.4666666666667</v>
      </c>
      <c r="G435" s="260">
        <v>323.58333333333337</v>
      </c>
      <c r="H435" s="260">
        <v>335.38333333333333</v>
      </c>
      <c r="I435" s="260">
        <v>338.26666666666665</v>
      </c>
      <c r="J435" s="260">
        <v>341.2833333333333</v>
      </c>
      <c r="K435" s="259">
        <v>335.25</v>
      </c>
      <c r="L435" s="259">
        <v>329.35</v>
      </c>
      <c r="M435" s="259">
        <v>1.3921300000000001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2282.5</v>
      </c>
      <c r="D436" s="260">
        <v>2302.1666666666665</v>
      </c>
      <c r="E436" s="260">
        <v>2235.333333333333</v>
      </c>
      <c r="F436" s="260">
        <v>2188.1666666666665</v>
      </c>
      <c r="G436" s="260">
        <v>2121.333333333333</v>
      </c>
      <c r="H436" s="260">
        <v>2349.333333333333</v>
      </c>
      <c r="I436" s="260">
        <v>2416.1666666666661</v>
      </c>
      <c r="J436" s="260">
        <v>2463.333333333333</v>
      </c>
      <c r="K436" s="259">
        <v>2369</v>
      </c>
      <c r="L436" s="259">
        <v>2255</v>
      </c>
      <c r="M436" s="259">
        <v>0.61751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464.3</v>
      </c>
      <c r="D437" s="260">
        <v>467.40000000000003</v>
      </c>
      <c r="E437" s="260">
        <v>458.40000000000009</v>
      </c>
      <c r="F437" s="260">
        <v>452.50000000000006</v>
      </c>
      <c r="G437" s="260">
        <v>443.50000000000011</v>
      </c>
      <c r="H437" s="260">
        <v>473.30000000000007</v>
      </c>
      <c r="I437" s="260">
        <v>482.29999999999995</v>
      </c>
      <c r="J437" s="260">
        <v>488.20000000000005</v>
      </c>
      <c r="K437" s="259">
        <v>476.4</v>
      </c>
      <c r="L437" s="259">
        <v>461.5</v>
      </c>
      <c r="M437" s="259">
        <v>1.92547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8.0500000000000007</v>
      </c>
      <c r="D438" s="260">
        <v>8.0666666666666682</v>
      </c>
      <c r="E438" s="260">
        <v>7.9833333333333361</v>
      </c>
      <c r="F438" s="260">
        <v>7.9166666666666679</v>
      </c>
      <c r="G438" s="260">
        <v>7.8333333333333357</v>
      </c>
      <c r="H438" s="260">
        <v>8.1333333333333364</v>
      </c>
      <c r="I438" s="260">
        <v>8.2166666666666686</v>
      </c>
      <c r="J438" s="260">
        <v>8.2833333333333368</v>
      </c>
      <c r="K438" s="259">
        <v>8.15</v>
      </c>
      <c r="L438" s="259">
        <v>8</v>
      </c>
      <c r="M438" s="259">
        <v>429.65379000000001</v>
      </c>
      <c r="N438" s="1"/>
      <c r="O438" s="1"/>
    </row>
    <row r="439" spans="1:15" ht="12.75" customHeight="1">
      <c r="A439" s="30">
        <v>429</v>
      </c>
      <c r="B439" s="269" t="s">
        <v>878</v>
      </c>
      <c r="C439" s="259">
        <v>255.95</v>
      </c>
      <c r="D439" s="260">
        <v>247.31666666666669</v>
      </c>
      <c r="E439" s="260">
        <v>230.63333333333338</v>
      </c>
      <c r="F439" s="260">
        <v>205.31666666666669</v>
      </c>
      <c r="G439" s="260">
        <v>188.63333333333338</v>
      </c>
      <c r="H439" s="260">
        <v>272.63333333333338</v>
      </c>
      <c r="I439" s="260">
        <v>289.31666666666672</v>
      </c>
      <c r="J439" s="260">
        <v>314.63333333333338</v>
      </c>
      <c r="K439" s="259">
        <v>264</v>
      </c>
      <c r="L439" s="259">
        <v>222</v>
      </c>
      <c r="M439" s="259">
        <v>39.36477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845.3</v>
      </c>
      <c r="D440" s="260">
        <v>843.86666666666667</v>
      </c>
      <c r="E440" s="260">
        <v>836.7833333333333</v>
      </c>
      <c r="F440" s="260">
        <v>828.26666666666665</v>
      </c>
      <c r="G440" s="260">
        <v>821.18333333333328</v>
      </c>
      <c r="H440" s="260">
        <v>852.38333333333333</v>
      </c>
      <c r="I440" s="260">
        <v>859.46666666666658</v>
      </c>
      <c r="J440" s="260">
        <v>867.98333333333335</v>
      </c>
      <c r="K440" s="259">
        <v>850.95</v>
      </c>
      <c r="L440" s="259">
        <v>835.35</v>
      </c>
      <c r="M440" s="259">
        <v>0.14227000000000001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600.20000000000005</v>
      </c>
      <c r="D441" s="260">
        <v>599.91666666666663</v>
      </c>
      <c r="E441" s="260">
        <v>595.13333333333321</v>
      </c>
      <c r="F441" s="260">
        <v>590.06666666666661</v>
      </c>
      <c r="G441" s="260">
        <v>585.28333333333319</v>
      </c>
      <c r="H441" s="260">
        <v>604.98333333333323</v>
      </c>
      <c r="I441" s="260">
        <v>609.76666666666677</v>
      </c>
      <c r="J441" s="260">
        <v>614.83333333333326</v>
      </c>
      <c r="K441" s="259">
        <v>604.70000000000005</v>
      </c>
      <c r="L441" s="259">
        <v>594.85</v>
      </c>
      <c r="M441" s="259">
        <v>2.4801899999999999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1907.2</v>
      </c>
      <c r="D442" s="260">
        <v>1901.0999999999997</v>
      </c>
      <c r="E442" s="260">
        <v>1882.4499999999994</v>
      </c>
      <c r="F442" s="260">
        <v>1857.6999999999996</v>
      </c>
      <c r="G442" s="260">
        <v>1839.0499999999993</v>
      </c>
      <c r="H442" s="260">
        <v>1925.8499999999995</v>
      </c>
      <c r="I442" s="260">
        <v>1944.4999999999995</v>
      </c>
      <c r="J442" s="260">
        <v>1969.2499999999995</v>
      </c>
      <c r="K442" s="259">
        <v>1919.75</v>
      </c>
      <c r="L442" s="259">
        <v>1876.35</v>
      </c>
      <c r="M442" s="259">
        <v>0.25574000000000002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574.79999999999995</v>
      </c>
      <c r="D443" s="260">
        <v>574.93333333333328</v>
      </c>
      <c r="E443" s="260">
        <v>569.86666666666656</v>
      </c>
      <c r="F443" s="260">
        <v>564.93333333333328</v>
      </c>
      <c r="G443" s="260">
        <v>559.86666666666656</v>
      </c>
      <c r="H443" s="260">
        <v>579.86666666666656</v>
      </c>
      <c r="I443" s="260">
        <v>584.93333333333339</v>
      </c>
      <c r="J443" s="260">
        <v>589.86666666666656</v>
      </c>
      <c r="K443" s="259">
        <v>580</v>
      </c>
      <c r="L443" s="259">
        <v>570</v>
      </c>
      <c r="M443" s="259">
        <v>0.21054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855.2</v>
      </c>
      <c r="D444" s="260">
        <v>859.31666666666672</v>
      </c>
      <c r="E444" s="260">
        <v>846.28333333333342</v>
      </c>
      <c r="F444" s="260">
        <v>837.36666666666667</v>
      </c>
      <c r="G444" s="260">
        <v>824.33333333333337</v>
      </c>
      <c r="H444" s="260">
        <v>868.23333333333346</v>
      </c>
      <c r="I444" s="260">
        <v>881.26666666666677</v>
      </c>
      <c r="J444" s="260">
        <v>890.18333333333351</v>
      </c>
      <c r="K444" s="259">
        <v>872.35</v>
      </c>
      <c r="L444" s="259">
        <v>850.4</v>
      </c>
      <c r="M444" s="259">
        <v>0.29701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34.799999999999997</v>
      </c>
      <c r="D445" s="260">
        <v>34.950000000000003</v>
      </c>
      <c r="E445" s="260">
        <v>34.550000000000004</v>
      </c>
      <c r="F445" s="260">
        <v>34.300000000000004</v>
      </c>
      <c r="G445" s="260">
        <v>33.900000000000006</v>
      </c>
      <c r="H445" s="260">
        <v>35.200000000000003</v>
      </c>
      <c r="I445" s="260">
        <v>35.600000000000009</v>
      </c>
      <c r="J445" s="260">
        <v>35.85</v>
      </c>
      <c r="K445" s="259">
        <v>35.35</v>
      </c>
      <c r="L445" s="259">
        <v>34.700000000000003</v>
      </c>
      <c r="M445" s="259">
        <v>28.624199999999998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1048.45</v>
      </c>
      <c r="D446" s="260">
        <v>1057.8333333333335</v>
      </c>
      <c r="E446" s="260">
        <v>1035.7666666666669</v>
      </c>
      <c r="F446" s="260">
        <v>1023.0833333333335</v>
      </c>
      <c r="G446" s="260">
        <v>1001.0166666666669</v>
      </c>
      <c r="H446" s="260">
        <v>1070.5166666666669</v>
      </c>
      <c r="I446" s="260">
        <v>1092.5833333333335</v>
      </c>
      <c r="J446" s="260">
        <v>1105.2666666666669</v>
      </c>
      <c r="K446" s="259">
        <v>1079.9000000000001</v>
      </c>
      <c r="L446" s="259">
        <v>1045.1500000000001</v>
      </c>
      <c r="M446" s="259">
        <v>26.578240000000001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738</v>
      </c>
      <c r="D447" s="260">
        <v>739.4</v>
      </c>
      <c r="E447" s="260">
        <v>734.09999999999991</v>
      </c>
      <c r="F447" s="260">
        <v>730.19999999999993</v>
      </c>
      <c r="G447" s="260">
        <v>724.89999999999986</v>
      </c>
      <c r="H447" s="260">
        <v>743.3</v>
      </c>
      <c r="I447" s="260">
        <v>748.59999999999991</v>
      </c>
      <c r="J447" s="260">
        <v>752.5</v>
      </c>
      <c r="K447" s="259">
        <v>744.7</v>
      </c>
      <c r="L447" s="259">
        <v>735.5</v>
      </c>
      <c r="M447" s="259">
        <v>0.97136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1036.3</v>
      </c>
      <c r="D448" s="260">
        <v>1029.9333333333334</v>
      </c>
      <c r="E448" s="260">
        <v>1015.4166666666667</v>
      </c>
      <c r="F448" s="260">
        <v>994.5333333333333</v>
      </c>
      <c r="G448" s="260">
        <v>980.01666666666665</v>
      </c>
      <c r="H448" s="260">
        <v>1050.8166666666668</v>
      </c>
      <c r="I448" s="260">
        <v>1065.3333333333333</v>
      </c>
      <c r="J448" s="260">
        <v>1086.2166666666669</v>
      </c>
      <c r="K448" s="259">
        <v>1044.45</v>
      </c>
      <c r="L448" s="259">
        <v>1009.05</v>
      </c>
      <c r="M448" s="259">
        <v>13.002079999999999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225.65</v>
      </c>
      <c r="D449" s="260">
        <v>226.11666666666667</v>
      </c>
      <c r="E449" s="260">
        <v>223.83333333333334</v>
      </c>
      <c r="F449" s="260">
        <v>222.01666666666668</v>
      </c>
      <c r="G449" s="260">
        <v>219.73333333333335</v>
      </c>
      <c r="H449" s="260">
        <v>227.93333333333334</v>
      </c>
      <c r="I449" s="260">
        <v>230.21666666666664</v>
      </c>
      <c r="J449" s="260">
        <v>232.03333333333333</v>
      </c>
      <c r="K449" s="259">
        <v>228.4</v>
      </c>
      <c r="L449" s="259">
        <v>224.3</v>
      </c>
      <c r="M449" s="259">
        <v>4.3993099999999998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1289.25</v>
      </c>
      <c r="D450" s="260">
        <v>1280.8833333333334</v>
      </c>
      <c r="E450" s="260">
        <v>1263.3666666666668</v>
      </c>
      <c r="F450" s="260">
        <v>1237.4833333333333</v>
      </c>
      <c r="G450" s="260">
        <v>1219.9666666666667</v>
      </c>
      <c r="H450" s="260">
        <v>1306.7666666666669</v>
      </c>
      <c r="I450" s="260">
        <v>1324.2833333333338</v>
      </c>
      <c r="J450" s="260">
        <v>1350.166666666667</v>
      </c>
      <c r="K450" s="259">
        <v>1298.4000000000001</v>
      </c>
      <c r="L450" s="259">
        <v>1255</v>
      </c>
      <c r="M450" s="259">
        <v>1.8919999999999999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3283.5</v>
      </c>
      <c r="D451" s="260">
        <v>3296.7333333333336</v>
      </c>
      <c r="E451" s="260">
        <v>3259.7666666666673</v>
      </c>
      <c r="F451" s="260">
        <v>3236.0333333333338</v>
      </c>
      <c r="G451" s="260">
        <v>3199.0666666666675</v>
      </c>
      <c r="H451" s="260">
        <v>3320.4666666666672</v>
      </c>
      <c r="I451" s="260">
        <v>3357.4333333333334</v>
      </c>
      <c r="J451" s="260">
        <v>3381.166666666667</v>
      </c>
      <c r="K451" s="259">
        <v>3333.7</v>
      </c>
      <c r="L451" s="259">
        <v>3273</v>
      </c>
      <c r="M451" s="259">
        <v>13.04194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770.95</v>
      </c>
      <c r="D452" s="260">
        <v>769.56666666666661</v>
      </c>
      <c r="E452" s="260">
        <v>763.68333333333317</v>
      </c>
      <c r="F452" s="260">
        <v>756.41666666666652</v>
      </c>
      <c r="G452" s="260">
        <v>750.53333333333308</v>
      </c>
      <c r="H452" s="260">
        <v>776.83333333333326</v>
      </c>
      <c r="I452" s="260">
        <v>782.7166666666667</v>
      </c>
      <c r="J452" s="260">
        <v>789.98333333333335</v>
      </c>
      <c r="K452" s="259">
        <v>775.45</v>
      </c>
      <c r="L452" s="259">
        <v>762.3</v>
      </c>
      <c r="M452" s="259">
        <v>7.6066399999999996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6855.75</v>
      </c>
      <c r="D453" s="260">
        <v>6866.8666666666659</v>
      </c>
      <c r="E453" s="260">
        <v>6822.8833333333314</v>
      </c>
      <c r="F453" s="260">
        <v>6790.0166666666655</v>
      </c>
      <c r="G453" s="260">
        <v>6746.033333333331</v>
      </c>
      <c r="H453" s="260">
        <v>6899.7333333333318</v>
      </c>
      <c r="I453" s="260">
        <v>6943.7166666666672</v>
      </c>
      <c r="J453" s="260">
        <v>6976.5833333333321</v>
      </c>
      <c r="K453" s="259">
        <v>6910.85</v>
      </c>
      <c r="L453" s="259">
        <v>6834</v>
      </c>
      <c r="M453" s="259">
        <v>0.73792999999999997</v>
      </c>
      <c r="N453" s="1"/>
      <c r="O453" s="1"/>
    </row>
    <row r="454" spans="1:15" ht="12.75" customHeight="1">
      <c r="A454" s="30">
        <v>444</v>
      </c>
      <c r="B454" s="269" t="s">
        <v>838</v>
      </c>
      <c r="C454" s="259">
        <v>2335.6</v>
      </c>
      <c r="D454" s="260">
        <v>2345.2166666666667</v>
      </c>
      <c r="E454" s="260">
        <v>2310.3833333333332</v>
      </c>
      <c r="F454" s="260">
        <v>2285.1666666666665</v>
      </c>
      <c r="G454" s="260">
        <v>2250.333333333333</v>
      </c>
      <c r="H454" s="260">
        <v>2370.4333333333334</v>
      </c>
      <c r="I454" s="260">
        <v>2405.2666666666664</v>
      </c>
      <c r="J454" s="260">
        <v>2430.4833333333336</v>
      </c>
      <c r="K454" s="259">
        <v>2380.0500000000002</v>
      </c>
      <c r="L454" s="259">
        <v>2320</v>
      </c>
      <c r="M454" s="259">
        <v>0.23988999999999999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217.55</v>
      </c>
      <c r="D455" s="260">
        <v>219.53333333333333</v>
      </c>
      <c r="E455" s="260">
        <v>214.26666666666665</v>
      </c>
      <c r="F455" s="260">
        <v>210.98333333333332</v>
      </c>
      <c r="G455" s="260">
        <v>205.71666666666664</v>
      </c>
      <c r="H455" s="260">
        <v>222.81666666666666</v>
      </c>
      <c r="I455" s="260">
        <v>228.08333333333337</v>
      </c>
      <c r="J455" s="260">
        <v>231.36666666666667</v>
      </c>
      <c r="K455" s="259">
        <v>224.8</v>
      </c>
      <c r="L455" s="259">
        <v>216.25</v>
      </c>
      <c r="M455" s="259">
        <v>28.468119999999999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421.1</v>
      </c>
      <c r="D456" s="260">
        <v>422.90000000000003</v>
      </c>
      <c r="E456" s="260">
        <v>418.20000000000005</v>
      </c>
      <c r="F456" s="260">
        <v>415.3</v>
      </c>
      <c r="G456" s="260">
        <v>410.6</v>
      </c>
      <c r="H456" s="260">
        <v>425.80000000000007</v>
      </c>
      <c r="I456" s="260">
        <v>430.5</v>
      </c>
      <c r="J456" s="260">
        <v>433.40000000000009</v>
      </c>
      <c r="K456" s="259">
        <v>427.6</v>
      </c>
      <c r="L456" s="259">
        <v>420</v>
      </c>
      <c r="M456" s="259">
        <v>94.978120000000004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221.4</v>
      </c>
      <c r="D457" s="260">
        <v>220.73333333333335</v>
      </c>
      <c r="E457" s="260">
        <v>219.06666666666669</v>
      </c>
      <c r="F457" s="260">
        <v>216.73333333333335</v>
      </c>
      <c r="G457" s="260">
        <v>215.06666666666669</v>
      </c>
      <c r="H457" s="260">
        <v>223.06666666666669</v>
      </c>
      <c r="I457" s="260">
        <v>224.73333333333332</v>
      </c>
      <c r="J457" s="260">
        <v>227.06666666666669</v>
      </c>
      <c r="K457" s="259">
        <v>222.4</v>
      </c>
      <c r="L457" s="259">
        <v>218.4</v>
      </c>
      <c r="M457" s="259">
        <v>62.269559999999998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104.25</v>
      </c>
      <c r="D458" s="260">
        <v>105.26666666666665</v>
      </c>
      <c r="E458" s="260">
        <v>102.8333333333333</v>
      </c>
      <c r="F458" s="260">
        <v>101.41666666666664</v>
      </c>
      <c r="G458" s="260">
        <v>98.983333333333292</v>
      </c>
      <c r="H458" s="260">
        <v>106.68333333333331</v>
      </c>
      <c r="I458" s="260">
        <v>109.11666666666665</v>
      </c>
      <c r="J458" s="260">
        <v>110.53333333333332</v>
      </c>
      <c r="K458" s="259">
        <v>107.7</v>
      </c>
      <c r="L458" s="259">
        <v>103.85</v>
      </c>
      <c r="M458" s="259">
        <v>584.04309000000001</v>
      </c>
      <c r="N458" s="1"/>
      <c r="O458" s="1"/>
    </row>
    <row r="459" spans="1:15" ht="12.75" customHeight="1">
      <c r="A459" s="30">
        <v>449</v>
      </c>
      <c r="B459" s="269" t="s">
        <v>792</v>
      </c>
      <c r="C459" s="259">
        <v>99.15</v>
      </c>
      <c r="D459" s="260">
        <v>99.616666666666674</v>
      </c>
      <c r="E459" s="260">
        <v>97.933333333333351</v>
      </c>
      <c r="F459" s="260">
        <v>96.716666666666683</v>
      </c>
      <c r="G459" s="260">
        <v>95.03333333333336</v>
      </c>
      <c r="H459" s="260">
        <v>100.83333333333334</v>
      </c>
      <c r="I459" s="260">
        <v>102.51666666666668</v>
      </c>
      <c r="J459" s="260">
        <v>103.73333333333333</v>
      </c>
      <c r="K459" s="259">
        <v>101.3</v>
      </c>
      <c r="L459" s="259">
        <v>98.4</v>
      </c>
      <c r="M459" s="259">
        <v>5.8082500000000001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2530.1999999999998</v>
      </c>
      <c r="D460" s="260">
        <v>2541.35</v>
      </c>
      <c r="E460" s="260">
        <v>2498.8999999999996</v>
      </c>
      <c r="F460" s="260">
        <v>2467.6</v>
      </c>
      <c r="G460" s="260">
        <v>2425.1499999999996</v>
      </c>
      <c r="H460" s="260">
        <v>2572.6499999999996</v>
      </c>
      <c r="I460" s="260">
        <v>2615.0999999999995</v>
      </c>
      <c r="J460" s="260">
        <v>2646.3999999999996</v>
      </c>
      <c r="K460" s="259">
        <v>2583.8000000000002</v>
      </c>
      <c r="L460" s="259">
        <v>2510.0500000000002</v>
      </c>
      <c r="M460" s="259">
        <v>0.16234000000000001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1042.5999999999999</v>
      </c>
      <c r="D461" s="260">
        <v>1046.1000000000001</v>
      </c>
      <c r="E461" s="260">
        <v>1034.3000000000002</v>
      </c>
      <c r="F461" s="260">
        <v>1026</v>
      </c>
      <c r="G461" s="260">
        <v>1014.2</v>
      </c>
      <c r="H461" s="260">
        <v>1054.4000000000003</v>
      </c>
      <c r="I461" s="260">
        <v>1066.2</v>
      </c>
      <c r="J461" s="260">
        <v>1074.5000000000005</v>
      </c>
      <c r="K461" s="259">
        <v>1057.9000000000001</v>
      </c>
      <c r="L461" s="259">
        <v>1037.8</v>
      </c>
      <c r="M461" s="259">
        <v>14.75958</v>
      </c>
      <c r="N461" s="1"/>
      <c r="O461" s="1"/>
    </row>
    <row r="462" spans="1:15" ht="12.75" customHeight="1">
      <c r="A462" s="30">
        <v>452</v>
      </c>
      <c r="B462" s="269" t="s">
        <v>879</v>
      </c>
      <c r="C462" s="259">
        <v>616.35</v>
      </c>
      <c r="D462" s="260">
        <v>620.06666666666661</v>
      </c>
      <c r="E462" s="260">
        <v>610.13333333333321</v>
      </c>
      <c r="F462" s="260">
        <v>603.91666666666663</v>
      </c>
      <c r="G462" s="260">
        <v>593.98333333333323</v>
      </c>
      <c r="H462" s="260">
        <v>626.28333333333319</v>
      </c>
      <c r="I462" s="260">
        <v>636.21666666666658</v>
      </c>
      <c r="J462" s="260">
        <v>642.43333333333317</v>
      </c>
      <c r="K462" s="259">
        <v>630</v>
      </c>
      <c r="L462" s="259">
        <v>613.85</v>
      </c>
      <c r="M462" s="259">
        <v>2.8465600000000002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92.15</v>
      </c>
      <c r="D463" s="260">
        <v>92.633333333333326</v>
      </c>
      <c r="E463" s="260">
        <v>91.266666666666652</v>
      </c>
      <c r="F463" s="260">
        <v>90.383333333333326</v>
      </c>
      <c r="G463" s="260">
        <v>89.016666666666652</v>
      </c>
      <c r="H463" s="260">
        <v>93.516666666666652</v>
      </c>
      <c r="I463" s="260">
        <v>94.883333333333326</v>
      </c>
      <c r="J463" s="260">
        <v>95.766666666666652</v>
      </c>
      <c r="K463" s="259">
        <v>94</v>
      </c>
      <c r="L463" s="259">
        <v>91.75</v>
      </c>
      <c r="M463" s="259">
        <v>1.45041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662.5</v>
      </c>
      <c r="D464" s="260">
        <v>659.13333333333333</v>
      </c>
      <c r="E464" s="260">
        <v>652.26666666666665</v>
      </c>
      <c r="F464" s="260">
        <v>642.0333333333333</v>
      </c>
      <c r="G464" s="260">
        <v>635.16666666666663</v>
      </c>
      <c r="H464" s="260">
        <v>669.36666666666667</v>
      </c>
      <c r="I464" s="260">
        <v>676.23333333333323</v>
      </c>
      <c r="J464" s="260">
        <v>686.4666666666667</v>
      </c>
      <c r="K464" s="259">
        <v>666</v>
      </c>
      <c r="L464" s="259">
        <v>648.9</v>
      </c>
      <c r="M464" s="259">
        <v>3.1055999999999999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2132.1</v>
      </c>
      <c r="D465" s="260">
        <v>2143.3666666666668</v>
      </c>
      <c r="E465" s="260">
        <v>2108.7333333333336</v>
      </c>
      <c r="F465" s="260">
        <v>2085.3666666666668</v>
      </c>
      <c r="G465" s="260">
        <v>2050.7333333333336</v>
      </c>
      <c r="H465" s="260">
        <v>2166.7333333333336</v>
      </c>
      <c r="I465" s="260">
        <v>2201.3666666666668</v>
      </c>
      <c r="J465" s="260">
        <v>2224.7333333333336</v>
      </c>
      <c r="K465" s="259">
        <v>2178</v>
      </c>
      <c r="L465" s="259">
        <v>2120</v>
      </c>
      <c r="M465" s="259">
        <v>0.22958999999999999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618.9</v>
      </c>
      <c r="D466" s="260">
        <v>621.65</v>
      </c>
      <c r="E466" s="260">
        <v>613.29999999999995</v>
      </c>
      <c r="F466" s="260">
        <v>607.69999999999993</v>
      </c>
      <c r="G466" s="260">
        <v>599.34999999999991</v>
      </c>
      <c r="H466" s="260">
        <v>627.25</v>
      </c>
      <c r="I466" s="260">
        <v>635.60000000000014</v>
      </c>
      <c r="J466" s="260">
        <v>641.20000000000005</v>
      </c>
      <c r="K466" s="259">
        <v>630</v>
      </c>
      <c r="L466" s="259">
        <v>616.04999999999995</v>
      </c>
      <c r="M466" s="259">
        <v>0.13508999999999999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3608.55</v>
      </c>
      <c r="D467" s="260">
        <v>3618.85</v>
      </c>
      <c r="E467" s="260">
        <v>3479.7</v>
      </c>
      <c r="F467" s="260">
        <v>3350.85</v>
      </c>
      <c r="G467" s="260">
        <v>3211.7</v>
      </c>
      <c r="H467" s="260">
        <v>3747.7</v>
      </c>
      <c r="I467" s="260">
        <v>3886.8500000000004</v>
      </c>
      <c r="J467" s="260">
        <v>4015.7</v>
      </c>
      <c r="K467" s="259">
        <v>3758</v>
      </c>
      <c r="L467" s="259">
        <v>3490</v>
      </c>
      <c r="M467" s="259">
        <v>16.906079999999999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2573.35</v>
      </c>
      <c r="D468" s="260">
        <v>2563.9833333333331</v>
      </c>
      <c r="E468" s="260">
        <v>2549.0166666666664</v>
      </c>
      <c r="F468" s="260">
        <v>2524.6833333333334</v>
      </c>
      <c r="G468" s="260">
        <v>2509.7166666666667</v>
      </c>
      <c r="H468" s="260">
        <v>2588.3166666666662</v>
      </c>
      <c r="I468" s="260">
        <v>2603.2833333333324</v>
      </c>
      <c r="J468" s="260">
        <v>2627.6166666666659</v>
      </c>
      <c r="K468" s="259">
        <v>2578.9499999999998</v>
      </c>
      <c r="L468" s="259">
        <v>2539.65</v>
      </c>
      <c r="M468" s="259">
        <v>6.2904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1625.2</v>
      </c>
      <c r="D469" s="260">
        <v>1620.3833333333332</v>
      </c>
      <c r="E469" s="260">
        <v>1609.9166666666665</v>
      </c>
      <c r="F469" s="260">
        <v>1594.6333333333332</v>
      </c>
      <c r="G469" s="260">
        <v>1584.1666666666665</v>
      </c>
      <c r="H469" s="260">
        <v>1635.6666666666665</v>
      </c>
      <c r="I469" s="260">
        <v>1646.1333333333332</v>
      </c>
      <c r="J469" s="260">
        <v>1661.4166666666665</v>
      </c>
      <c r="K469" s="259">
        <v>1630.85</v>
      </c>
      <c r="L469" s="259">
        <v>1605.1</v>
      </c>
      <c r="M469" s="259">
        <v>2.1217000000000001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525.15</v>
      </c>
      <c r="D470" s="260">
        <v>520.05000000000007</v>
      </c>
      <c r="E470" s="260">
        <v>513.10000000000014</v>
      </c>
      <c r="F470" s="260">
        <v>501.05000000000007</v>
      </c>
      <c r="G470" s="260">
        <v>494.10000000000014</v>
      </c>
      <c r="H470" s="260">
        <v>532.10000000000014</v>
      </c>
      <c r="I470" s="260">
        <v>539.05000000000018</v>
      </c>
      <c r="J470" s="260">
        <v>551.10000000000014</v>
      </c>
      <c r="K470" s="259">
        <v>527</v>
      </c>
      <c r="L470" s="259">
        <v>508</v>
      </c>
      <c r="M470" s="259">
        <v>3.76858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635</v>
      </c>
      <c r="D471" s="260">
        <v>630.01666666666665</v>
      </c>
      <c r="E471" s="260">
        <v>623.0333333333333</v>
      </c>
      <c r="F471" s="260">
        <v>611.06666666666661</v>
      </c>
      <c r="G471" s="260">
        <v>604.08333333333326</v>
      </c>
      <c r="H471" s="260">
        <v>641.98333333333335</v>
      </c>
      <c r="I471" s="260">
        <v>648.9666666666667</v>
      </c>
      <c r="J471" s="260">
        <v>660.93333333333339</v>
      </c>
      <c r="K471" s="259">
        <v>637</v>
      </c>
      <c r="L471" s="259">
        <v>618.04999999999995</v>
      </c>
      <c r="M471" s="259">
        <v>0.36475999999999997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1378.65</v>
      </c>
      <c r="D472" s="260">
        <v>1373.3833333333332</v>
      </c>
      <c r="E472" s="260">
        <v>1363.9666666666665</v>
      </c>
      <c r="F472" s="260">
        <v>1349.2833333333333</v>
      </c>
      <c r="G472" s="260">
        <v>1339.8666666666666</v>
      </c>
      <c r="H472" s="260">
        <v>1388.0666666666664</v>
      </c>
      <c r="I472" s="260">
        <v>1397.4833333333333</v>
      </c>
      <c r="J472" s="260">
        <v>1412.1666666666663</v>
      </c>
      <c r="K472" s="259">
        <v>1382.8</v>
      </c>
      <c r="L472" s="259">
        <v>1358.7</v>
      </c>
      <c r="M472" s="259">
        <v>4.57376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34.200000000000003</v>
      </c>
      <c r="D473" s="260">
        <v>34.366666666666667</v>
      </c>
      <c r="E473" s="260">
        <v>33.933333333333337</v>
      </c>
      <c r="F473" s="260">
        <v>33.666666666666671</v>
      </c>
      <c r="G473" s="260">
        <v>33.233333333333341</v>
      </c>
      <c r="H473" s="260">
        <v>34.633333333333333</v>
      </c>
      <c r="I473" s="260">
        <v>35.066666666666656</v>
      </c>
      <c r="J473" s="260">
        <v>35.333333333333329</v>
      </c>
      <c r="K473" s="259">
        <v>34.799999999999997</v>
      </c>
      <c r="L473" s="259">
        <v>34.1</v>
      </c>
      <c r="M473" s="259">
        <v>58.017800000000001</v>
      </c>
      <c r="N473" s="1"/>
      <c r="O473" s="1"/>
    </row>
    <row r="474" spans="1:15" ht="12.75" customHeight="1">
      <c r="A474" s="30">
        <v>464</v>
      </c>
      <c r="B474" s="269" t="s">
        <v>839</v>
      </c>
      <c r="C474" s="259">
        <v>275.35000000000002</v>
      </c>
      <c r="D474" s="260">
        <v>279.33333333333331</v>
      </c>
      <c r="E474" s="260">
        <v>269.26666666666665</v>
      </c>
      <c r="F474" s="260">
        <v>263.18333333333334</v>
      </c>
      <c r="G474" s="260">
        <v>253.11666666666667</v>
      </c>
      <c r="H474" s="260">
        <v>285.41666666666663</v>
      </c>
      <c r="I474" s="260">
        <v>295.48333333333335</v>
      </c>
      <c r="J474" s="260">
        <v>301.56666666666661</v>
      </c>
      <c r="K474" s="259">
        <v>289.39999999999998</v>
      </c>
      <c r="L474" s="259">
        <v>273.25</v>
      </c>
      <c r="M474" s="259">
        <v>5.3269000000000002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282.55</v>
      </c>
      <c r="D475" s="260">
        <v>284.53333333333336</v>
      </c>
      <c r="E475" s="260">
        <v>277.36666666666673</v>
      </c>
      <c r="F475" s="260">
        <v>272.18333333333339</v>
      </c>
      <c r="G475" s="260">
        <v>265.01666666666677</v>
      </c>
      <c r="H475" s="260">
        <v>289.7166666666667</v>
      </c>
      <c r="I475" s="260">
        <v>296.88333333333333</v>
      </c>
      <c r="J475" s="260">
        <v>302.06666666666666</v>
      </c>
      <c r="K475" s="259">
        <v>291.7</v>
      </c>
      <c r="L475" s="259">
        <v>279.35000000000002</v>
      </c>
      <c r="M475" s="259">
        <v>4.7640500000000001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2569.1999999999998</v>
      </c>
      <c r="D476" s="260">
        <v>2573.4166666666665</v>
      </c>
      <c r="E476" s="260">
        <v>2546.833333333333</v>
      </c>
      <c r="F476" s="260">
        <v>2524.4666666666667</v>
      </c>
      <c r="G476" s="260">
        <v>2497.8833333333332</v>
      </c>
      <c r="H476" s="260">
        <v>2595.7833333333328</v>
      </c>
      <c r="I476" s="260">
        <v>2622.3666666666659</v>
      </c>
      <c r="J476" s="260">
        <v>2644.7333333333327</v>
      </c>
      <c r="K476" s="259">
        <v>2600</v>
      </c>
      <c r="L476" s="259">
        <v>2551.0500000000002</v>
      </c>
      <c r="M476" s="259">
        <v>3.9783900000000001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636.54999999999995</v>
      </c>
      <c r="D477" s="260">
        <v>638.18333333333328</v>
      </c>
      <c r="E477" s="260">
        <v>632.36666666666656</v>
      </c>
      <c r="F477" s="260">
        <v>628.18333333333328</v>
      </c>
      <c r="G477" s="260">
        <v>622.36666666666656</v>
      </c>
      <c r="H477" s="260">
        <v>642.36666666666656</v>
      </c>
      <c r="I477" s="260">
        <v>648.18333333333339</v>
      </c>
      <c r="J477" s="260">
        <v>652.36666666666656</v>
      </c>
      <c r="K477" s="259">
        <v>644</v>
      </c>
      <c r="L477" s="259">
        <v>634</v>
      </c>
      <c r="M477" s="259">
        <v>0.49387999999999999</v>
      </c>
      <c r="N477" s="1"/>
      <c r="O477" s="1"/>
    </row>
    <row r="478" spans="1:15" ht="12.75" customHeight="1">
      <c r="A478" s="30">
        <v>468</v>
      </c>
      <c r="B478" s="269" t="s">
        <v>880</v>
      </c>
      <c r="C478" s="259">
        <v>552.25</v>
      </c>
      <c r="D478" s="260">
        <v>553.25</v>
      </c>
      <c r="E478" s="260">
        <v>548.5</v>
      </c>
      <c r="F478" s="260">
        <v>544.75</v>
      </c>
      <c r="G478" s="260">
        <v>540</v>
      </c>
      <c r="H478" s="260">
        <v>557</v>
      </c>
      <c r="I478" s="260">
        <v>561.75</v>
      </c>
      <c r="J478" s="260">
        <v>565.5</v>
      </c>
      <c r="K478" s="259">
        <v>558</v>
      </c>
      <c r="L478" s="259">
        <v>549.5</v>
      </c>
      <c r="M478" s="259">
        <v>0.96931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759.6</v>
      </c>
      <c r="D479" s="260">
        <v>759.96666666666658</v>
      </c>
      <c r="E479" s="260">
        <v>754.93333333333317</v>
      </c>
      <c r="F479" s="260">
        <v>750.26666666666654</v>
      </c>
      <c r="G479" s="260">
        <v>745.23333333333312</v>
      </c>
      <c r="H479" s="260">
        <v>764.63333333333321</v>
      </c>
      <c r="I479" s="260">
        <v>769.66666666666674</v>
      </c>
      <c r="J479" s="260">
        <v>774.33333333333326</v>
      </c>
      <c r="K479" s="259">
        <v>765</v>
      </c>
      <c r="L479" s="259">
        <v>755.3</v>
      </c>
      <c r="M479" s="259">
        <v>8.1837499999999999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682.1</v>
      </c>
      <c r="D480" s="260">
        <v>684.2166666666667</v>
      </c>
      <c r="E480" s="260">
        <v>674.03333333333342</v>
      </c>
      <c r="F480" s="260">
        <v>665.9666666666667</v>
      </c>
      <c r="G480" s="260">
        <v>655.78333333333342</v>
      </c>
      <c r="H480" s="260">
        <v>692.28333333333342</v>
      </c>
      <c r="I480" s="260">
        <v>702.46666666666681</v>
      </c>
      <c r="J480" s="260">
        <v>710.53333333333342</v>
      </c>
      <c r="K480" s="259">
        <v>694.4</v>
      </c>
      <c r="L480" s="259">
        <v>676.15</v>
      </c>
      <c r="M480" s="259">
        <v>0.73899000000000004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6754.85</v>
      </c>
      <c r="D481" s="260">
        <v>6790.416666666667</v>
      </c>
      <c r="E481" s="260">
        <v>6704.9833333333336</v>
      </c>
      <c r="F481" s="260">
        <v>6655.1166666666668</v>
      </c>
      <c r="G481" s="260">
        <v>6569.6833333333334</v>
      </c>
      <c r="H481" s="260">
        <v>6840.2833333333338</v>
      </c>
      <c r="I481" s="260">
        <v>6925.7166666666662</v>
      </c>
      <c r="J481" s="260">
        <v>6975.5833333333339</v>
      </c>
      <c r="K481" s="259">
        <v>6875.85</v>
      </c>
      <c r="L481" s="259">
        <v>6740.55</v>
      </c>
      <c r="M481" s="259">
        <v>2.49498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76.150000000000006</v>
      </c>
      <c r="D482" s="260">
        <v>74.683333333333337</v>
      </c>
      <c r="E482" s="260">
        <v>72.716666666666669</v>
      </c>
      <c r="F482" s="260">
        <v>69.283333333333331</v>
      </c>
      <c r="G482" s="260">
        <v>67.316666666666663</v>
      </c>
      <c r="H482" s="260">
        <v>78.116666666666674</v>
      </c>
      <c r="I482" s="260">
        <v>80.083333333333343</v>
      </c>
      <c r="J482" s="260">
        <v>83.51666666666668</v>
      </c>
      <c r="K482" s="259">
        <v>76.650000000000006</v>
      </c>
      <c r="L482" s="259">
        <v>71.25</v>
      </c>
      <c r="M482" s="259">
        <v>452.66968000000003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1653.6</v>
      </c>
      <c r="D483" s="260">
        <v>1654.2333333333333</v>
      </c>
      <c r="E483" s="260">
        <v>1639.4166666666667</v>
      </c>
      <c r="F483" s="260">
        <v>1625.2333333333333</v>
      </c>
      <c r="G483" s="260">
        <v>1610.4166666666667</v>
      </c>
      <c r="H483" s="260">
        <v>1668.4166666666667</v>
      </c>
      <c r="I483" s="260">
        <v>1683.2333333333333</v>
      </c>
      <c r="J483" s="260">
        <v>1697.4166666666667</v>
      </c>
      <c r="K483" s="259">
        <v>1669.05</v>
      </c>
      <c r="L483" s="259">
        <v>1640.05</v>
      </c>
      <c r="M483" s="259">
        <v>0.63710999999999995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876.45</v>
      </c>
      <c r="D484" s="275">
        <v>873.18333333333339</v>
      </c>
      <c r="E484" s="275">
        <v>868.41666666666674</v>
      </c>
      <c r="F484" s="275">
        <v>860.38333333333333</v>
      </c>
      <c r="G484" s="275">
        <v>855.61666666666667</v>
      </c>
      <c r="H484" s="275">
        <v>881.21666666666681</v>
      </c>
      <c r="I484" s="275">
        <v>885.98333333333346</v>
      </c>
      <c r="J484" s="274">
        <v>894.01666666666688</v>
      </c>
      <c r="K484" s="274">
        <v>877.95</v>
      </c>
      <c r="L484" s="274">
        <v>865.15</v>
      </c>
      <c r="M484" s="230">
        <v>7.3276199999999996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254.9</v>
      </c>
      <c r="D485" s="275">
        <v>254.93333333333331</v>
      </c>
      <c r="E485" s="275">
        <v>252.96666666666664</v>
      </c>
      <c r="F485" s="275">
        <v>251.03333333333333</v>
      </c>
      <c r="G485" s="275">
        <v>249.06666666666666</v>
      </c>
      <c r="H485" s="275">
        <v>256.86666666666662</v>
      </c>
      <c r="I485" s="275">
        <v>258.83333333333326</v>
      </c>
      <c r="J485" s="274">
        <v>260.76666666666659</v>
      </c>
      <c r="K485" s="274">
        <v>256.89999999999998</v>
      </c>
      <c r="L485" s="274">
        <v>253</v>
      </c>
      <c r="M485" s="230">
        <v>0.76402999999999999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2734.1</v>
      </c>
      <c r="D486" s="260">
        <v>2756.4166666666665</v>
      </c>
      <c r="E486" s="260">
        <v>2672.7333333333331</v>
      </c>
      <c r="F486" s="260">
        <v>2611.3666666666668</v>
      </c>
      <c r="G486" s="260">
        <v>2527.6833333333334</v>
      </c>
      <c r="H486" s="260">
        <v>2817.7833333333328</v>
      </c>
      <c r="I486" s="260">
        <v>2901.4666666666662</v>
      </c>
      <c r="J486" s="260">
        <v>2962.8333333333326</v>
      </c>
      <c r="K486" s="259">
        <v>2840.1</v>
      </c>
      <c r="L486" s="259">
        <v>2695.05</v>
      </c>
      <c r="M486" s="259">
        <v>0.13976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709.85</v>
      </c>
      <c r="D487" s="275">
        <v>709.15</v>
      </c>
      <c r="E487" s="275">
        <v>700.4</v>
      </c>
      <c r="F487" s="275">
        <v>690.95</v>
      </c>
      <c r="G487" s="275">
        <v>682.2</v>
      </c>
      <c r="H487" s="275">
        <v>718.59999999999991</v>
      </c>
      <c r="I487" s="275">
        <v>727.34999999999991</v>
      </c>
      <c r="J487" s="274">
        <v>736.79999999999984</v>
      </c>
      <c r="K487" s="274">
        <v>717.9</v>
      </c>
      <c r="L487" s="274">
        <v>699.7</v>
      </c>
      <c r="M487" s="230">
        <v>3.42761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317.2</v>
      </c>
      <c r="D488" s="260">
        <v>318.34999999999997</v>
      </c>
      <c r="E488" s="260">
        <v>313.84999999999991</v>
      </c>
      <c r="F488" s="260">
        <v>310.49999999999994</v>
      </c>
      <c r="G488" s="260">
        <v>305.99999999999989</v>
      </c>
      <c r="H488" s="260">
        <v>321.69999999999993</v>
      </c>
      <c r="I488" s="260">
        <v>326.20000000000005</v>
      </c>
      <c r="J488" s="260">
        <v>329.54999999999995</v>
      </c>
      <c r="K488" s="259">
        <v>322.85000000000002</v>
      </c>
      <c r="L488" s="259">
        <v>315</v>
      </c>
      <c r="M488" s="259">
        <v>0.82859000000000005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336.5</v>
      </c>
      <c r="D489" s="275">
        <v>336.46666666666664</v>
      </c>
      <c r="E489" s="260">
        <v>333.5333333333333</v>
      </c>
      <c r="F489" s="260">
        <v>330.56666666666666</v>
      </c>
      <c r="G489" s="260">
        <v>327.63333333333333</v>
      </c>
      <c r="H489" s="260">
        <v>339.43333333333328</v>
      </c>
      <c r="I489" s="260">
        <v>342.36666666666656</v>
      </c>
      <c r="J489" s="260">
        <v>345.33333333333326</v>
      </c>
      <c r="K489" s="259">
        <v>339.4</v>
      </c>
      <c r="L489" s="259">
        <v>333.5</v>
      </c>
      <c r="M489" s="259">
        <v>1.2384200000000001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291.75</v>
      </c>
      <c r="D490" s="260">
        <v>290.03333333333336</v>
      </c>
      <c r="E490" s="260">
        <v>284.7166666666667</v>
      </c>
      <c r="F490" s="260">
        <v>277.68333333333334</v>
      </c>
      <c r="G490" s="260">
        <v>272.36666666666667</v>
      </c>
      <c r="H490" s="260">
        <v>297.06666666666672</v>
      </c>
      <c r="I490" s="260">
        <v>302.38333333333344</v>
      </c>
      <c r="J490" s="260">
        <v>309.41666666666674</v>
      </c>
      <c r="K490" s="259">
        <v>295.35000000000002</v>
      </c>
      <c r="L490" s="259">
        <v>283</v>
      </c>
      <c r="M490" s="259">
        <v>2.0239199999999999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1103.3</v>
      </c>
      <c r="D491" s="275">
        <v>1118.4833333333333</v>
      </c>
      <c r="E491" s="260">
        <v>1081.4666666666667</v>
      </c>
      <c r="F491" s="260">
        <v>1059.6333333333334</v>
      </c>
      <c r="G491" s="260">
        <v>1022.6166666666668</v>
      </c>
      <c r="H491" s="260">
        <v>1140.3166666666666</v>
      </c>
      <c r="I491" s="260">
        <v>1177.3333333333335</v>
      </c>
      <c r="J491" s="260">
        <v>1199.1666666666665</v>
      </c>
      <c r="K491" s="259">
        <v>1155.5</v>
      </c>
      <c r="L491" s="259">
        <v>1096.6500000000001</v>
      </c>
      <c r="M491" s="259">
        <v>17.021840000000001</v>
      </c>
      <c r="N491" s="1"/>
      <c r="O491" s="1"/>
    </row>
    <row r="492" spans="1:15" ht="12.75" customHeight="1">
      <c r="A492" s="30">
        <v>482</v>
      </c>
      <c r="B492" s="230" t="s">
        <v>881</v>
      </c>
      <c r="C492" s="259">
        <v>1342.95</v>
      </c>
      <c r="D492" s="260">
        <v>1331.3500000000001</v>
      </c>
      <c r="E492" s="260">
        <v>1312.8000000000002</v>
      </c>
      <c r="F492" s="260">
        <v>1282.6500000000001</v>
      </c>
      <c r="G492" s="260">
        <v>1264.1000000000001</v>
      </c>
      <c r="H492" s="260">
        <v>1361.5000000000002</v>
      </c>
      <c r="I492" s="260">
        <v>1380.05</v>
      </c>
      <c r="J492" s="260">
        <v>1410.2000000000003</v>
      </c>
      <c r="K492" s="259">
        <v>1349.9</v>
      </c>
      <c r="L492" s="259">
        <v>1301.2</v>
      </c>
      <c r="M492" s="259">
        <v>1.57599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307.89999999999998</v>
      </c>
      <c r="D493" s="275">
        <v>309.43333333333334</v>
      </c>
      <c r="E493" s="260">
        <v>304.9666666666667</v>
      </c>
      <c r="F493" s="260">
        <v>302.03333333333336</v>
      </c>
      <c r="G493" s="260">
        <v>297.56666666666672</v>
      </c>
      <c r="H493" s="260">
        <v>312.36666666666667</v>
      </c>
      <c r="I493" s="260">
        <v>316.83333333333326</v>
      </c>
      <c r="J493" s="260">
        <v>319.76666666666665</v>
      </c>
      <c r="K493" s="259">
        <v>313.89999999999998</v>
      </c>
      <c r="L493" s="259">
        <v>306.5</v>
      </c>
      <c r="M493" s="259">
        <v>119.79024</v>
      </c>
      <c r="N493" s="1"/>
      <c r="O493" s="1"/>
    </row>
    <row r="494" spans="1:15" ht="12.75" customHeight="1">
      <c r="A494" s="30">
        <v>484</v>
      </c>
      <c r="B494" s="230" t="s">
        <v>840</v>
      </c>
      <c r="C494" s="259">
        <v>463.95</v>
      </c>
      <c r="D494" s="260">
        <v>465.56666666666661</v>
      </c>
      <c r="E494" s="260">
        <v>456.28333333333319</v>
      </c>
      <c r="F494" s="260">
        <v>448.61666666666656</v>
      </c>
      <c r="G494" s="260">
        <v>439.33333333333314</v>
      </c>
      <c r="H494" s="260">
        <v>473.23333333333323</v>
      </c>
      <c r="I494" s="260">
        <v>482.51666666666665</v>
      </c>
      <c r="J494" s="260">
        <v>490.18333333333328</v>
      </c>
      <c r="K494" s="259">
        <v>474.85</v>
      </c>
      <c r="L494" s="259">
        <v>457.9</v>
      </c>
      <c r="M494" s="259">
        <v>0.84967999999999999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2099</v>
      </c>
      <c r="D495" s="275">
        <v>2102.3333333333335</v>
      </c>
      <c r="E495" s="260">
        <v>2076.666666666667</v>
      </c>
      <c r="F495" s="260">
        <v>2054.3333333333335</v>
      </c>
      <c r="G495" s="260">
        <v>2028.666666666667</v>
      </c>
      <c r="H495" s="260">
        <v>2124.666666666667</v>
      </c>
      <c r="I495" s="260">
        <v>2150.3333333333339</v>
      </c>
      <c r="J495" s="260">
        <v>2172.666666666667</v>
      </c>
      <c r="K495" s="259">
        <v>2128</v>
      </c>
      <c r="L495" s="259">
        <v>2080</v>
      </c>
      <c r="M495" s="259">
        <v>0.23388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8.4</v>
      </c>
      <c r="D496" s="275">
        <v>8.4</v>
      </c>
      <c r="E496" s="260">
        <v>8.3000000000000007</v>
      </c>
      <c r="F496" s="260">
        <v>8.2000000000000011</v>
      </c>
      <c r="G496" s="260">
        <v>8.1000000000000014</v>
      </c>
      <c r="H496" s="260">
        <v>8.5</v>
      </c>
      <c r="I496" s="260">
        <v>8.5999999999999979</v>
      </c>
      <c r="J496" s="260">
        <v>8.6999999999999993</v>
      </c>
      <c r="K496" s="259">
        <v>8.5</v>
      </c>
      <c r="L496" s="259">
        <v>8.3000000000000007</v>
      </c>
      <c r="M496" s="259">
        <v>603.19068000000004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809.95</v>
      </c>
      <c r="D497" s="275">
        <v>809.15</v>
      </c>
      <c r="E497" s="260">
        <v>804.4</v>
      </c>
      <c r="F497" s="260">
        <v>798.85</v>
      </c>
      <c r="G497" s="260">
        <v>794.1</v>
      </c>
      <c r="H497" s="260">
        <v>814.69999999999993</v>
      </c>
      <c r="I497" s="260">
        <v>819.44999999999993</v>
      </c>
      <c r="J497" s="260">
        <v>824.99999999999989</v>
      </c>
      <c r="K497" s="259">
        <v>813.9</v>
      </c>
      <c r="L497" s="259">
        <v>803.6</v>
      </c>
      <c r="M497" s="259">
        <v>8.8783899999999996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229.9</v>
      </c>
      <c r="D498" s="275">
        <v>232.28333333333333</v>
      </c>
      <c r="E498" s="260">
        <v>226.66666666666666</v>
      </c>
      <c r="F498" s="260">
        <v>223.43333333333334</v>
      </c>
      <c r="G498" s="260">
        <v>217.81666666666666</v>
      </c>
      <c r="H498" s="260">
        <v>235.51666666666665</v>
      </c>
      <c r="I498" s="260">
        <v>241.13333333333333</v>
      </c>
      <c r="J498" s="260">
        <v>244.36666666666665</v>
      </c>
      <c r="K498" s="259">
        <v>237.9</v>
      </c>
      <c r="L498" s="259">
        <v>229.05</v>
      </c>
      <c r="M498" s="259">
        <v>5.4520600000000004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76.2</v>
      </c>
      <c r="D499" s="275">
        <v>76.733333333333334</v>
      </c>
      <c r="E499" s="260">
        <v>75.516666666666666</v>
      </c>
      <c r="F499" s="260">
        <v>74.833333333333329</v>
      </c>
      <c r="G499" s="260">
        <v>73.61666666666666</v>
      </c>
      <c r="H499" s="260">
        <v>77.416666666666671</v>
      </c>
      <c r="I499" s="260">
        <v>78.63333333333334</v>
      </c>
      <c r="J499" s="260">
        <v>79.316666666666677</v>
      </c>
      <c r="K499" s="259">
        <v>77.95</v>
      </c>
      <c r="L499" s="259">
        <v>76.05</v>
      </c>
      <c r="M499" s="259">
        <v>3.3355100000000002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755.4</v>
      </c>
      <c r="D500" s="275">
        <v>753.08333333333337</v>
      </c>
      <c r="E500" s="260">
        <v>745.31666666666672</v>
      </c>
      <c r="F500" s="260">
        <v>735.23333333333335</v>
      </c>
      <c r="G500" s="260">
        <v>727.4666666666667</v>
      </c>
      <c r="H500" s="260">
        <v>763.16666666666674</v>
      </c>
      <c r="I500" s="260">
        <v>770.93333333333339</v>
      </c>
      <c r="J500" s="260">
        <v>781.01666666666677</v>
      </c>
      <c r="K500" s="259">
        <v>760.85</v>
      </c>
      <c r="L500" s="259">
        <v>743</v>
      </c>
      <c r="M500" s="259">
        <v>2.7010399999999999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1497</v>
      </c>
      <c r="D501" s="275">
        <v>1503.0333333333335</v>
      </c>
      <c r="E501" s="260">
        <v>1484.0666666666671</v>
      </c>
      <c r="F501" s="260">
        <v>1471.1333333333334</v>
      </c>
      <c r="G501" s="260">
        <v>1452.166666666667</v>
      </c>
      <c r="H501" s="260">
        <v>1515.9666666666672</v>
      </c>
      <c r="I501" s="260">
        <v>1534.9333333333338</v>
      </c>
      <c r="J501" s="260">
        <v>1547.8666666666672</v>
      </c>
      <c r="K501" s="259">
        <v>1522</v>
      </c>
      <c r="L501" s="259">
        <v>1490.1</v>
      </c>
      <c r="M501" s="259">
        <v>0.99314999999999998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388.65</v>
      </c>
      <c r="D502" s="275">
        <v>390.23333333333329</v>
      </c>
      <c r="E502" s="260">
        <v>386.01666666666659</v>
      </c>
      <c r="F502" s="260">
        <v>383.38333333333333</v>
      </c>
      <c r="G502" s="260">
        <v>379.16666666666663</v>
      </c>
      <c r="H502" s="260">
        <v>392.86666666666656</v>
      </c>
      <c r="I502" s="260">
        <v>397.08333333333326</v>
      </c>
      <c r="J502" s="260">
        <v>399.71666666666653</v>
      </c>
      <c r="K502" s="259">
        <v>394.45</v>
      </c>
      <c r="L502" s="259">
        <v>387.6</v>
      </c>
      <c r="M502" s="259">
        <v>39.523060000000001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230</v>
      </c>
      <c r="D503" s="275">
        <v>231.01666666666665</v>
      </c>
      <c r="E503" s="260">
        <v>226.83333333333331</v>
      </c>
      <c r="F503" s="260">
        <v>223.66666666666666</v>
      </c>
      <c r="G503" s="260">
        <v>219.48333333333332</v>
      </c>
      <c r="H503" s="260">
        <v>234.18333333333331</v>
      </c>
      <c r="I503" s="260">
        <v>238.36666666666665</v>
      </c>
      <c r="J503" s="260">
        <v>241.5333333333333</v>
      </c>
      <c r="K503" s="259">
        <v>235.2</v>
      </c>
      <c r="L503" s="259">
        <v>227.85</v>
      </c>
      <c r="M503" s="259">
        <v>2.17116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16.649999999999999</v>
      </c>
      <c r="D504" s="275">
        <v>16.7</v>
      </c>
      <c r="E504" s="260">
        <v>16.45</v>
      </c>
      <c r="F504" s="260">
        <v>16.25</v>
      </c>
      <c r="G504" s="260">
        <v>16</v>
      </c>
      <c r="H504" s="260">
        <v>16.899999999999999</v>
      </c>
      <c r="I504" s="260">
        <v>17.149999999999999</v>
      </c>
      <c r="J504" s="260">
        <v>17.349999999999998</v>
      </c>
      <c r="K504" s="259">
        <v>16.95</v>
      </c>
      <c r="L504" s="259">
        <v>16.5</v>
      </c>
      <c r="M504" s="259">
        <v>652.35361999999998</v>
      </c>
      <c r="N504" s="1"/>
      <c r="O504" s="1"/>
    </row>
    <row r="505" spans="1:15" ht="12.75" customHeight="1">
      <c r="A505" s="30">
        <v>495</v>
      </c>
      <c r="B505" s="230" t="s">
        <v>841</v>
      </c>
      <c r="C505" s="230">
        <v>9437.4</v>
      </c>
      <c r="D505" s="275">
        <v>9509.1666666666661</v>
      </c>
      <c r="E505" s="260">
        <v>9304.2333333333318</v>
      </c>
      <c r="F505" s="260">
        <v>9171.0666666666657</v>
      </c>
      <c r="G505" s="260">
        <v>8966.1333333333314</v>
      </c>
      <c r="H505" s="260">
        <v>9642.3333333333321</v>
      </c>
      <c r="I505" s="260">
        <v>9847.2666666666664</v>
      </c>
      <c r="J505" s="260">
        <v>9980.4333333333325</v>
      </c>
      <c r="K505" s="259">
        <v>9714.1</v>
      </c>
      <c r="L505" s="259">
        <v>9376</v>
      </c>
      <c r="M505" s="259">
        <v>2.1930000000000002E-2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247.1</v>
      </c>
      <c r="D506" s="260">
        <v>248.11666666666667</v>
      </c>
      <c r="E506" s="260">
        <v>245.63333333333335</v>
      </c>
      <c r="F506" s="260">
        <v>244.16666666666669</v>
      </c>
      <c r="G506" s="260">
        <v>241.68333333333337</v>
      </c>
      <c r="H506" s="260">
        <v>249.58333333333334</v>
      </c>
      <c r="I506" s="260">
        <v>252.06666666666669</v>
      </c>
      <c r="J506" s="259">
        <v>253.53333333333333</v>
      </c>
      <c r="K506" s="259">
        <v>250.6</v>
      </c>
      <c r="L506" s="259">
        <v>246.65</v>
      </c>
      <c r="M506" s="230">
        <v>51.242519999999999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213.05</v>
      </c>
      <c r="D507" s="260">
        <v>214</v>
      </c>
      <c r="E507" s="260">
        <v>211.5</v>
      </c>
      <c r="F507" s="260">
        <v>209.95</v>
      </c>
      <c r="G507" s="260">
        <v>207.45</v>
      </c>
      <c r="H507" s="260">
        <v>215.55</v>
      </c>
      <c r="I507" s="260">
        <v>218.05</v>
      </c>
      <c r="J507" s="259">
        <v>219.60000000000002</v>
      </c>
      <c r="K507" s="259">
        <v>216.5</v>
      </c>
      <c r="L507" s="259">
        <v>212.45</v>
      </c>
      <c r="M507" s="230">
        <v>5.3747100000000003</v>
      </c>
      <c r="N507" s="1"/>
      <c r="O507" s="1"/>
    </row>
    <row r="508" spans="1:15" ht="12.75" customHeight="1">
      <c r="A508" s="30">
        <v>498</v>
      </c>
      <c r="B508" s="230" t="s">
        <v>814</v>
      </c>
      <c r="C508" s="230">
        <v>64.3</v>
      </c>
      <c r="D508" s="275">
        <v>64.833333333333329</v>
      </c>
      <c r="E508" s="260">
        <v>63.266666666666652</v>
      </c>
      <c r="F508" s="260">
        <v>62.23333333333332</v>
      </c>
      <c r="G508" s="260">
        <v>60.666666666666643</v>
      </c>
      <c r="H508" s="260">
        <v>65.86666666666666</v>
      </c>
      <c r="I508" s="260">
        <v>67.433333333333351</v>
      </c>
      <c r="J508" s="260">
        <v>68.466666666666669</v>
      </c>
      <c r="K508" s="259">
        <v>66.400000000000006</v>
      </c>
      <c r="L508" s="259">
        <v>63.8</v>
      </c>
      <c r="M508" s="259">
        <v>859.98316</v>
      </c>
      <c r="N508" s="1"/>
      <c r="O508" s="1"/>
    </row>
    <row r="509" spans="1:15" ht="12.75" customHeight="1">
      <c r="A509" s="30">
        <v>499</v>
      </c>
      <c r="B509" s="230" t="s">
        <v>805</v>
      </c>
      <c r="C509" s="230">
        <v>397.1</v>
      </c>
      <c r="D509" s="275">
        <v>397.84999999999997</v>
      </c>
      <c r="E509" s="260">
        <v>394.29999999999995</v>
      </c>
      <c r="F509" s="260">
        <v>391.5</v>
      </c>
      <c r="G509" s="260">
        <v>387.95</v>
      </c>
      <c r="H509" s="260">
        <v>400.64999999999992</v>
      </c>
      <c r="I509" s="260">
        <v>404.2</v>
      </c>
      <c r="J509" s="260">
        <v>406.99999999999989</v>
      </c>
      <c r="K509" s="259">
        <v>401.4</v>
      </c>
      <c r="L509" s="259">
        <v>395.05</v>
      </c>
      <c r="M509" s="259">
        <v>6.5444500000000003</v>
      </c>
      <c r="N509" s="1"/>
      <c r="O509" s="1"/>
    </row>
    <row r="510" spans="1:15" ht="12.75" customHeight="1">
      <c r="A510" s="322">
        <v>500</v>
      </c>
      <c r="B510" s="230" t="s">
        <v>514</v>
      </c>
      <c r="C510" s="275">
        <v>1565.65</v>
      </c>
      <c r="D510" s="260">
        <v>1562.8333333333333</v>
      </c>
      <c r="E510" s="260">
        <v>1550.8166666666666</v>
      </c>
      <c r="F510" s="260">
        <v>1535.9833333333333</v>
      </c>
      <c r="G510" s="260">
        <v>1523.9666666666667</v>
      </c>
      <c r="H510" s="260">
        <v>1577.6666666666665</v>
      </c>
      <c r="I510" s="260">
        <v>1589.6833333333334</v>
      </c>
      <c r="J510" s="259">
        <v>1604.5166666666664</v>
      </c>
      <c r="K510" s="259">
        <v>1574.85</v>
      </c>
      <c r="L510" s="259">
        <v>1548</v>
      </c>
      <c r="M510" s="230">
        <v>0.34095999999999999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1399.4</v>
      </c>
      <c r="D511" s="275">
        <v>1401.1666666666667</v>
      </c>
      <c r="E511" s="260">
        <v>1389.1833333333334</v>
      </c>
      <c r="F511" s="260">
        <v>1378.9666666666667</v>
      </c>
      <c r="G511" s="260">
        <v>1366.9833333333333</v>
      </c>
      <c r="H511" s="260">
        <v>1411.3833333333334</v>
      </c>
      <c r="I511" s="260">
        <v>1423.3666666666666</v>
      </c>
      <c r="J511" s="260">
        <v>1433.5833333333335</v>
      </c>
      <c r="K511" s="259">
        <v>1413.15</v>
      </c>
      <c r="L511" s="259">
        <v>1390.95</v>
      </c>
      <c r="M511" s="259">
        <v>0.59126000000000001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6"/>
      <c r="B5" s="407"/>
      <c r="C5" s="406"/>
      <c r="D5" s="407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08" t="s">
        <v>517</v>
      </c>
      <c r="C7" s="407"/>
      <c r="D7" s="7">
        <f>Main!B10</f>
        <v>44887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44886</v>
      </c>
      <c r="B10" s="29">
        <v>543499</v>
      </c>
      <c r="C10" s="28" t="s">
        <v>1055</v>
      </c>
      <c r="D10" s="28" t="s">
        <v>1056</v>
      </c>
      <c r="E10" s="28" t="s">
        <v>526</v>
      </c>
      <c r="F10" s="85">
        <v>36000</v>
      </c>
      <c r="G10" s="29">
        <v>16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44886</v>
      </c>
      <c r="B11" s="29">
        <v>543499</v>
      </c>
      <c r="C11" s="28" t="s">
        <v>1055</v>
      </c>
      <c r="D11" s="28" t="s">
        <v>1057</v>
      </c>
      <c r="E11" s="28" t="s">
        <v>526</v>
      </c>
      <c r="F11" s="85">
        <v>12000</v>
      </c>
      <c r="G11" s="29">
        <v>18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44886</v>
      </c>
      <c r="B12" s="29">
        <v>543499</v>
      </c>
      <c r="C12" s="28" t="s">
        <v>1055</v>
      </c>
      <c r="D12" s="28" t="s">
        <v>1057</v>
      </c>
      <c r="E12" s="28" t="s">
        <v>527</v>
      </c>
      <c r="F12" s="85">
        <v>54000</v>
      </c>
      <c r="G12" s="29">
        <v>16.78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44886</v>
      </c>
      <c r="B13" s="29">
        <v>539277</v>
      </c>
      <c r="C13" s="28" t="s">
        <v>963</v>
      </c>
      <c r="D13" s="28" t="s">
        <v>964</v>
      </c>
      <c r="E13" s="28" t="s">
        <v>527</v>
      </c>
      <c r="F13" s="85">
        <v>230000</v>
      </c>
      <c r="G13" s="29">
        <v>315.45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44886</v>
      </c>
      <c r="B14" s="29">
        <v>539277</v>
      </c>
      <c r="C14" s="28" t="s">
        <v>963</v>
      </c>
      <c r="D14" s="28" t="s">
        <v>965</v>
      </c>
      <c r="E14" s="28" t="s">
        <v>527</v>
      </c>
      <c r="F14" s="85">
        <v>145000</v>
      </c>
      <c r="G14" s="29">
        <v>315.45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44886</v>
      </c>
      <c r="B15" s="29">
        <v>543651</v>
      </c>
      <c r="C15" s="28" t="s">
        <v>1058</v>
      </c>
      <c r="D15" s="28" t="s">
        <v>1059</v>
      </c>
      <c r="E15" s="28" t="s">
        <v>527</v>
      </c>
      <c r="F15" s="85">
        <v>12000</v>
      </c>
      <c r="G15" s="29">
        <v>46.03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44886</v>
      </c>
      <c r="B16" s="29">
        <v>543651</v>
      </c>
      <c r="C16" s="28" t="s">
        <v>1058</v>
      </c>
      <c r="D16" s="28" t="s">
        <v>1059</v>
      </c>
      <c r="E16" s="28" t="s">
        <v>526</v>
      </c>
      <c r="F16" s="85">
        <v>152000</v>
      </c>
      <c r="G16" s="29">
        <v>44.95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44886</v>
      </c>
      <c r="B17" s="29">
        <v>543651</v>
      </c>
      <c r="C17" s="28" t="s">
        <v>1058</v>
      </c>
      <c r="D17" s="28" t="s">
        <v>1060</v>
      </c>
      <c r="E17" s="28" t="s">
        <v>527</v>
      </c>
      <c r="F17" s="85">
        <v>64000</v>
      </c>
      <c r="G17" s="29">
        <v>44.96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44886</v>
      </c>
      <c r="B18" s="29">
        <v>543651</v>
      </c>
      <c r="C18" s="28" t="s">
        <v>1058</v>
      </c>
      <c r="D18" s="28" t="s">
        <v>1032</v>
      </c>
      <c r="E18" s="28" t="s">
        <v>526</v>
      </c>
      <c r="F18" s="85">
        <v>64000</v>
      </c>
      <c r="G18" s="29">
        <v>44.95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44886</v>
      </c>
      <c r="B19" s="29">
        <v>539596</v>
      </c>
      <c r="C19" s="28" t="s">
        <v>1061</v>
      </c>
      <c r="D19" s="28" t="s">
        <v>1062</v>
      </c>
      <c r="E19" s="28" t="s">
        <v>527</v>
      </c>
      <c r="F19" s="85">
        <v>180100</v>
      </c>
      <c r="G19" s="29">
        <v>13.32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44886</v>
      </c>
      <c r="B20" s="29">
        <v>539596</v>
      </c>
      <c r="C20" s="28" t="s">
        <v>1061</v>
      </c>
      <c r="D20" s="28" t="s">
        <v>1063</v>
      </c>
      <c r="E20" s="28" t="s">
        <v>526</v>
      </c>
      <c r="F20" s="85">
        <v>36000</v>
      </c>
      <c r="G20" s="29">
        <v>13.32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44886</v>
      </c>
      <c r="B21" s="29">
        <v>539596</v>
      </c>
      <c r="C21" s="28" t="s">
        <v>1061</v>
      </c>
      <c r="D21" s="28" t="s">
        <v>1064</v>
      </c>
      <c r="E21" s="28" t="s">
        <v>526</v>
      </c>
      <c r="F21" s="85">
        <v>108000</v>
      </c>
      <c r="G21" s="29">
        <v>13.32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44886</v>
      </c>
      <c r="B22" s="29">
        <v>539190</v>
      </c>
      <c r="C22" s="28" t="s">
        <v>1065</v>
      </c>
      <c r="D22" s="28" t="s">
        <v>1066</v>
      </c>
      <c r="E22" s="28" t="s">
        <v>526</v>
      </c>
      <c r="F22" s="85">
        <v>48000</v>
      </c>
      <c r="G22" s="29">
        <v>19.100000000000001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44886</v>
      </c>
      <c r="B23" s="29">
        <v>539190</v>
      </c>
      <c r="C23" s="28" t="s">
        <v>1065</v>
      </c>
      <c r="D23" s="28" t="s">
        <v>1067</v>
      </c>
      <c r="E23" s="28" t="s">
        <v>527</v>
      </c>
      <c r="F23" s="85">
        <v>30000</v>
      </c>
      <c r="G23" s="29">
        <v>19.100000000000001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44886</v>
      </c>
      <c r="B24" s="29">
        <v>530581</v>
      </c>
      <c r="C24" s="28" t="s">
        <v>1016</v>
      </c>
      <c r="D24" s="28" t="s">
        <v>1068</v>
      </c>
      <c r="E24" s="28" t="s">
        <v>527</v>
      </c>
      <c r="F24" s="85">
        <v>38000</v>
      </c>
      <c r="G24" s="29">
        <v>10.26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44886</v>
      </c>
      <c r="B25" s="29">
        <v>530581</v>
      </c>
      <c r="C25" s="28" t="s">
        <v>1016</v>
      </c>
      <c r="D25" s="28" t="s">
        <v>1069</v>
      </c>
      <c r="E25" s="28" t="s">
        <v>527</v>
      </c>
      <c r="F25" s="85">
        <v>64724</v>
      </c>
      <c r="G25" s="29">
        <v>10.26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44886</v>
      </c>
      <c r="B26" s="29">
        <v>530581</v>
      </c>
      <c r="C26" s="28" t="s">
        <v>1016</v>
      </c>
      <c r="D26" s="28" t="s">
        <v>1017</v>
      </c>
      <c r="E26" s="28" t="s">
        <v>526</v>
      </c>
      <c r="F26" s="85">
        <v>51668</v>
      </c>
      <c r="G26" s="29">
        <v>10.26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44886</v>
      </c>
      <c r="B27" s="29">
        <v>542668</v>
      </c>
      <c r="C27" s="28" t="s">
        <v>991</v>
      </c>
      <c r="D27" s="28" t="s">
        <v>1018</v>
      </c>
      <c r="E27" s="28" t="s">
        <v>526</v>
      </c>
      <c r="F27" s="85">
        <v>8000</v>
      </c>
      <c r="G27" s="29">
        <v>199.2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44886</v>
      </c>
      <c r="B28" s="29">
        <v>540190</v>
      </c>
      <c r="C28" s="28" t="s">
        <v>1070</v>
      </c>
      <c r="D28" s="28" t="s">
        <v>1071</v>
      </c>
      <c r="E28" s="28" t="s">
        <v>527</v>
      </c>
      <c r="F28" s="85">
        <v>25000</v>
      </c>
      <c r="G28" s="29">
        <v>12.15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44886</v>
      </c>
      <c r="B29" s="29">
        <v>540266</v>
      </c>
      <c r="C29" s="28" t="s">
        <v>1072</v>
      </c>
      <c r="D29" s="28" t="s">
        <v>1073</v>
      </c>
      <c r="E29" s="28" t="s">
        <v>527</v>
      </c>
      <c r="F29" s="85">
        <v>18685</v>
      </c>
      <c r="G29" s="29">
        <v>21.3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44886</v>
      </c>
      <c r="B30" s="29">
        <v>531737</v>
      </c>
      <c r="C30" s="28" t="s">
        <v>887</v>
      </c>
      <c r="D30" s="28" t="s">
        <v>1019</v>
      </c>
      <c r="E30" s="28" t="s">
        <v>527</v>
      </c>
      <c r="F30" s="85">
        <v>715000</v>
      </c>
      <c r="G30" s="29">
        <v>2.77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44886</v>
      </c>
      <c r="B31" s="29">
        <v>531737</v>
      </c>
      <c r="C31" s="28" t="s">
        <v>887</v>
      </c>
      <c r="D31" s="28" t="s">
        <v>1020</v>
      </c>
      <c r="E31" s="28" t="s">
        <v>527</v>
      </c>
      <c r="F31" s="85">
        <v>720000</v>
      </c>
      <c r="G31" s="29">
        <v>2.77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44886</v>
      </c>
      <c r="B32" s="29">
        <v>531737</v>
      </c>
      <c r="C32" s="28" t="s">
        <v>887</v>
      </c>
      <c r="D32" s="28" t="s">
        <v>1021</v>
      </c>
      <c r="E32" s="28" t="s">
        <v>527</v>
      </c>
      <c r="F32" s="85">
        <v>1170527</v>
      </c>
      <c r="G32" s="29">
        <v>2.77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44886</v>
      </c>
      <c r="B33" s="29">
        <v>531737</v>
      </c>
      <c r="C33" s="28" t="s">
        <v>887</v>
      </c>
      <c r="D33" s="28" t="s">
        <v>1022</v>
      </c>
      <c r="E33" s="28" t="s">
        <v>526</v>
      </c>
      <c r="F33" s="85">
        <v>272014</v>
      </c>
      <c r="G33" s="29">
        <v>2.76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44886</v>
      </c>
      <c r="B34" s="29">
        <v>531737</v>
      </c>
      <c r="C34" s="28" t="s">
        <v>887</v>
      </c>
      <c r="D34" s="28" t="s">
        <v>1023</v>
      </c>
      <c r="E34" s="28" t="s">
        <v>527</v>
      </c>
      <c r="F34" s="85">
        <v>267003</v>
      </c>
      <c r="G34" s="29">
        <v>2.77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44886</v>
      </c>
      <c r="B35" s="29">
        <v>531737</v>
      </c>
      <c r="C35" s="28" t="s">
        <v>887</v>
      </c>
      <c r="D35" s="28" t="s">
        <v>1074</v>
      </c>
      <c r="E35" s="28" t="s">
        <v>527</v>
      </c>
      <c r="F35" s="85">
        <v>300000</v>
      </c>
      <c r="G35" s="29">
        <v>2.77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44886</v>
      </c>
      <c r="B36" s="29">
        <v>531737</v>
      </c>
      <c r="C36" s="28" t="s">
        <v>887</v>
      </c>
      <c r="D36" s="28" t="s">
        <v>1075</v>
      </c>
      <c r="E36" s="28" t="s">
        <v>527</v>
      </c>
      <c r="F36" s="85">
        <v>398000</v>
      </c>
      <c r="G36" s="29">
        <v>2.77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44886</v>
      </c>
      <c r="B37" s="29">
        <v>531737</v>
      </c>
      <c r="C37" s="28" t="s">
        <v>887</v>
      </c>
      <c r="D37" s="28" t="s">
        <v>1074</v>
      </c>
      <c r="E37" s="28" t="s">
        <v>526</v>
      </c>
      <c r="F37" s="85">
        <v>300000</v>
      </c>
      <c r="G37" s="29">
        <v>2.76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44886</v>
      </c>
      <c r="B38" s="29">
        <v>531737</v>
      </c>
      <c r="C38" s="28" t="s">
        <v>887</v>
      </c>
      <c r="D38" s="28" t="s">
        <v>1075</v>
      </c>
      <c r="E38" s="28" t="s">
        <v>526</v>
      </c>
      <c r="F38" s="85">
        <v>435000</v>
      </c>
      <c r="G38" s="29">
        <v>2.75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44886</v>
      </c>
      <c r="B39" s="29">
        <v>542592</v>
      </c>
      <c r="C39" s="28" t="s">
        <v>992</v>
      </c>
      <c r="D39" s="28" t="s">
        <v>1076</v>
      </c>
      <c r="E39" s="28" t="s">
        <v>526</v>
      </c>
      <c r="F39" s="85">
        <v>8000</v>
      </c>
      <c r="G39" s="29">
        <v>156.94999999999999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44886</v>
      </c>
      <c r="B40" s="29">
        <v>542592</v>
      </c>
      <c r="C40" s="28" t="s">
        <v>992</v>
      </c>
      <c r="D40" s="28" t="s">
        <v>1024</v>
      </c>
      <c r="E40" s="28" t="s">
        <v>527</v>
      </c>
      <c r="F40" s="85">
        <v>10000</v>
      </c>
      <c r="G40" s="29">
        <v>156.55000000000001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44886</v>
      </c>
      <c r="B41" s="29">
        <v>542592</v>
      </c>
      <c r="C41" s="28" t="s">
        <v>992</v>
      </c>
      <c r="D41" s="28" t="s">
        <v>1077</v>
      </c>
      <c r="E41" s="28" t="s">
        <v>527</v>
      </c>
      <c r="F41" s="85">
        <v>24000</v>
      </c>
      <c r="G41" s="29">
        <v>156.94999999999999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44886</v>
      </c>
      <c r="B42" s="29">
        <v>539224</v>
      </c>
      <c r="C42" s="28" t="s">
        <v>993</v>
      </c>
      <c r="D42" s="28" t="s">
        <v>1078</v>
      </c>
      <c r="E42" s="28" t="s">
        <v>526</v>
      </c>
      <c r="F42" s="85">
        <v>23500</v>
      </c>
      <c r="G42" s="29">
        <v>72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44886</v>
      </c>
      <c r="B43" s="29">
        <v>539224</v>
      </c>
      <c r="C43" s="28" t="s">
        <v>993</v>
      </c>
      <c r="D43" s="28" t="s">
        <v>943</v>
      </c>
      <c r="E43" s="28" t="s">
        <v>527</v>
      </c>
      <c r="F43" s="85">
        <v>19900</v>
      </c>
      <c r="G43" s="29">
        <v>74.150000000000006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44886</v>
      </c>
      <c r="B44" s="29">
        <v>505720</v>
      </c>
      <c r="C44" s="28" t="s">
        <v>1025</v>
      </c>
      <c r="D44" s="28" t="s">
        <v>1026</v>
      </c>
      <c r="E44" s="28" t="s">
        <v>526</v>
      </c>
      <c r="F44" s="85">
        <v>358336</v>
      </c>
      <c r="G44" s="29">
        <v>188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44886</v>
      </c>
      <c r="B45" s="29">
        <v>505720</v>
      </c>
      <c r="C45" s="28" t="s">
        <v>1025</v>
      </c>
      <c r="D45" s="28" t="s">
        <v>1027</v>
      </c>
      <c r="E45" s="28" t="s">
        <v>527</v>
      </c>
      <c r="F45" s="85">
        <v>358336</v>
      </c>
      <c r="G45" s="29">
        <v>188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44886</v>
      </c>
      <c r="B46" s="29">
        <v>541627</v>
      </c>
      <c r="C46" s="28" t="s">
        <v>1079</v>
      </c>
      <c r="D46" s="28" t="s">
        <v>1080</v>
      </c>
      <c r="E46" s="28" t="s">
        <v>526</v>
      </c>
      <c r="F46" s="85">
        <v>24446</v>
      </c>
      <c r="G46" s="29">
        <v>1.87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44886</v>
      </c>
      <c r="B47" s="29">
        <v>539433</v>
      </c>
      <c r="C47" s="28" t="s">
        <v>1081</v>
      </c>
      <c r="D47" s="28" t="s">
        <v>1082</v>
      </c>
      <c r="E47" s="28" t="s">
        <v>527</v>
      </c>
      <c r="F47" s="85">
        <v>35000</v>
      </c>
      <c r="G47" s="29">
        <v>16.8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44886</v>
      </c>
      <c r="B48" s="29">
        <v>539433</v>
      </c>
      <c r="C48" s="28" t="s">
        <v>1081</v>
      </c>
      <c r="D48" s="28" t="s">
        <v>1083</v>
      </c>
      <c r="E48" s="28" t="s">
        <v>526</v>
      </c>
      <c r="F48" s="85">
        <v>35000</v>
      </c>
      <c r="G48" s="29">
        <v>16.8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44886</v>
      </c>
      <c r="B49" s="29">
        <v>539433</v>
      </c>
      <c r="C49" s="28" t="s">
        <v>1081</v>
      </c>
      <c r="D49" s="28" t="s">
        <v>1084</v>
      </c>
      <c r="E49" s="28" t="s">
        <v>527</v>
      </c>
      <c r="F49" s="85">
        <v>51684</v>
      </c>
      <c r="G49" s="29">
        <v>16.8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44886</v>
      </c>
      <c r="B50" s="29">
        <v>539433</v>
      </c>
      <c r="C50" s="28" t="s">
        <v>1081</v>
      </c>
      <c r="D50" s="28" t="s">
        <v>1085</v>
      </c>
      <c r="E50" s="28" t="s">
        <v>527</v>
      </c>
      <c r="F50" s="85">
        <v>60310</v>
      </c>
      <c r="G50" s="29">
        <v>16.79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44886</v>
      </c>
      <c r="B51" s="29">
        <v>539433</v>
      </c>
      <c r="C51" s="28" t="s">
        <v>1081</v>
      </c>
      <c r="D51" s="28" t="s">
        <v>1086</v>
      </c>
      <c r="E51" s="28" t="s">
        <v>527</v>
      </c>
      <c r="F51" s="85">
        <v>57200</v>
      </c>
      <c r="G51" s="29">
        <v>16.8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44886</v>
      </c>
      <c r="B52" s="29">
        <v>539433</v>
      </c>
      <c r="C52" s="28" t="s">
        <v>1081</v>
      </c>
      <c r="D52" s="28" t="s">
        <v>1087</v>
      </c>
      <c r="E52" s="28" t="s">
        <v>527</v>
      </c>
      <c r="F52" s="85">
        <v>69481</v>
      </c>
      <c r="G52" s="29">
        <v>16.8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44886</v>
      </c>
      <c r="B53" s="29">
        <v>542924</v>
      </c>
      <c r="C53" s="28" t="s">
        <v>994</v>
      </c>
      <c r="D53" s="28" t="s">
        <v>995</v>
      </c>
      <c r="E53" s="28" t="s">
        <v>527</v>
      </c>
      <c r="F53" s="85">
        <v>120000</v>
      </c>
      <c r="G53" s="29">
        <v>9.4600000000000009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44886</v>
      </c>
      <c r="B54" s="29">
        <v>542924</v>
      </c>
      <c r="C54" s="28" t="s">
        <v>994</v>
      </c>
      <c r="D54" s="28" t="s">
        <v>1088</v>
      </c>
      <c r="E54" s="28" t="s">
        <v>527</v>
      </c>
      <c r="F54" s="85">
        <v>150000</v>
      </c>
      <c r="G54" s="29">
        <v>9.4600000000000009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44886</v>
      </c>
      <c r="B55" s="29">
        <v>543286</v>
      </c>
      <c r="C55" s="28" t="s">
        <v>996</v>
      </c>
      <c r="D55" s="28" t="s">
        <v>997</v>
      </c>
      <c r="E55" s="28" t="s">
        <v>527</v>
      </c>
      <c r="F55" s="85">
        <v>48000</v>
      </c>
      <c r="G55" s="29">
        <v>19.010000000000002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44886</v>
      </c>
      <c r="B56" s="29">
        <v>541973</v>
      </c>
      <c r="C56" s="28" t="s">
        <v>1089</v>
      </c>
      <c r="D56" s="28" t="s">
        <v>1090</v>
      </c>
      <c r="E56" s="28" t="s">
        <v>527</v>
      </c>
      <c r="F56" s="85">
        <v>18000</v>
      </c>
      <c r="G56" s="29">
        <v>25.83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44886</v>
      </c>
      <c r="B57" s="29">
        <v>541973</v>
      </c>
      <c r="C57" s="28" t="s">
        <v>1089</v>
      </c>
      <c r="D57" s="28" t="s">
        <v>1090</v>
      </c>
      <c r="E57" s="28" t="s">
        <v>526</v>
      </c>
      <c r="F57" s="85">
        <v>15000</v>
      </c>
      <c r="G57" s="29">
        <v>31.5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44886</v>
      </c>
      <c r="B58" s="29">
        <v>543613</v>
      </c>
      <c r="C58" s="28" t="s">
        <v>1091</v>
      </c>
      <c r="D58" s="28" t="s">
        <v>1057</v>
      </c>
      <c r="E58" s="28" t="s">
        <v>526</v>
      </c>
      <c r="F58" s="85">
        <v>16000</v>
      </c>
      <c r="G58" s="29">
        <v>19.13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44886</v>
      </c>
      <c r="B59" s="29">
        <v>543613</v>
      </c>
      <c r="C59" s="28" t="s">
        <v>1091</v>
      </c>
      <c r="D59" s="28" t="s">
        <v>1057</v>
      </c>
      <c r="E59" s="28" t="s">
        <v>527</v>
      </c>
      <c r="F59" s="85">
        <v>60000</v>
      </c>
      <c r="G59" s="29">
        <v>18.66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44886</v>
      </c>
      <c r="B60" s="29">
        <v>519287</v>
      </c>
      <c r="C60" s="28" t="s">
        <v>1092</v>
      </c>
      <c r="D60" s="28" t="s">
        <v>1093</v>
      </c>
      <c r="E60" s="28" t="s">
        <v>526</v>
      </c>
      <c r="F60" s="85">
        <v>175000</v>
      </c>
      <c r="G60" s="29">
        <v>18.010000000000002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44886</v>
      </c>
      <c r="B61" s="29">
        <v>519287</v>
      </c>
      <c r="C61" s="28" t="s">
        <v>1092</v>
      </c>
      <c r="D61" s="28" t="s">
        <v>1094</v>
      </c>
      <c r="E61" s="28" t="s">
        <v>526</v>
      </c>
      <c r="F61" s="85">
        <v>120000</v>
      </c>
      <c r="G61" s="29">
        <v>18.28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44886</v>
      </c>
      <c r="B62" s="29">
        <v>519287</v>
      </c>
      <c r="C62" s="28" t="s">
        <v>1092</v>
      </c>
      <c r="D62" s="28" t="s">
        <v>1094</v>
      </c>
      <c r="E62" s="28" t="s">
        <v>527</v>
      </c>
      <c r="F62" s="85">
        <v>60000</v>
      </c>
      <c r="G62" s="29">
        <v>18.14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44886</v>
      </c>
      <c r="B63" s="29">
        <v>519287</v>
      </c>
      <c r="C63" s="28" t="s">
        <v>1092</v>
      </c>
      <c r="D63" s="28" t="s">
        <v>943</v>
      </c>
      <c r="E63" s="28" t="s">
        <v>526</v>
      </c>
      <c r="F63" s="85">
        <v>2</v>
      </c>
      <c r="G63" s="29">
        <v>18.28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44886</v>
      </c>
      <c r="B64" s="29">
        <v>519287</v>
      </c>
      <c r="C64" s="28" t="s">
        <v>1092</v>
      </c>
      <c r="D64" s="28" t="s">
        <v>1032</v>
      </c>
      <c r="E64" s="28" t="s">
        <v>526</v>
      </c>
      <c r="F64" s="85">
        <v>121229</v>
      </c>
      <c r="G64" s="29">
        <v>17.82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44886</v>
      </c>
      <c r="B65" s="29">
        <v>519287</v>
      </c>
      <c r="C65" s="28" t="s">
        <v>1092</v>
      </c>
      <c r="D65" s="28" t="s">
        <v>1032</v>
      </c>
      <c r="E65" s="28" t="s">
        <v>527</v>
      </c>
      <c r="F65" s="85">
        <v>121229</v>
      </c>
      <c r="G65" s="29">
        <v>18.25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44886</v>
      </c>
      <c r="B66" s="29">
        <v>519287</v>
      </c>
      <c r="C66" s="28" t="s">
        <v>1092</v>
      </c>
      <c r="D66" s="28" t="s">
        <v>943</v>
      </c>
      <c r="E66" s="28" t="s">
        <v>527</v>
      </c>
      <c r="F66" s="85">
        <v>133002</v>
      </c>
      <c r="G66" s="29">
        <v>18.28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44886</v>
      </c>
      <c r="B67" s="29">
        <v>543305</v>
      </c>
      <c r="C67" s="28" t="s">
        <v>998</v>
      </c>
      <c r="D67" s="28" t="s">
        <v>1095</v>
      </c>
      <c r="E67" s="28" t="s">
        <v>526</v>
      </c>
      <c r="F67" s="85">
        <v>24000</v>
      </c>
      <c r="G67" s="29">
        <v>9.07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44886</v>
      </c>
      <c r="B68" s="29">
        <v>543305</v>
      </c>
      <c r="C68" s="28" t="s">
        <v>998</v>
      </c>
      <c r="D68" s="28" t="s">
        <v>1028</v>
      </c>
      <c r="E68" s="28" t="s">
        <v>527</v>
      </c>
      <c r="F68" s="85">
        <v>24000</v>
      </c>
      <c r="G68" s="29">
        <v>9.5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44886</v>
      </c>
      <c r="B69" s="29">
        <v>543305</v>
      </c>
      <c r="C69" s="28" t="s">
        <v>998</v>
      </c>
      <c r="D69" s="28" t="s">
        <v>1096</v>
      </c>
      <c r="E69" s="28" t="s">
        <v>527</v>
      </c>
      <c r="F69" s="85">
        <v>210000</v>
      </c>
      <c r="G69" s="29">
        <v>9.1999999999999993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44886</v>
      </c>
      <c r="B70" s="29">
        <v>543305</v>
      </c>
      <c r="C70" s="28" t="s">
        <v>998</v>
      </c>
      <c r="D70" s="28" t="s">
        <v>1028</v>
      </c>
      <c r="E70" s="28" t="s">
        <v>526</v>
      </c>
      <c r="F70" s="85">
        <v>24000</v>
      </c>
      <c r="G70" s="29">
        <v>9.09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44886</v>
      </c>
      <c r="B71" s="29">
        <v>543305</v>
      </c>
      <c r="C71" s="28" t="s">
        <v>998</v>
      </c>
      <c r="D71" s="28" t="s">
        <v>1097</v>
      </c>
      <c r="E71" s="28" t="s">
        <v>526</v>
      </c>
      <c r="F71" s="85">
        <v>36000</v>
      </c>
      <c r="G71" s="29">
        <v>9.02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44886</v>
      </c>
      <c r="B72" s="29">
        <v>543305</v>
      </c>
      <c r="C72" s="28" t="s">
        <v>998</v>
      </c>
      <c r="D72" s="28" t="s">
        <v>1097</v>
      </c>
      <c r="E72" s="28" t="s">
        <v>527</v>
      </c>
      <c r="F72" s="85">
        <v>24000</v>
      </c>
      <c r="G72" s="29">
        <v>9.9600000000000009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44886</v>
      </c>
      <c r="B73" s="29">
        <v>543305</v>
      </c>
      <c r="C73" s="28" t="s">
        <v>998</v>
      </c>
      <c r="D73" s="28" t="s">
        <v>1098</v>
      </c>
      <c r="E73" s="28" t="s">
        <v>527</v>
      </c>
      <c r="F73" s="85">
        <v>36000</v>
      </c>
      <c r="G73" s="29">
        <v>9.0500000000000007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44886</v>
      </c>
      <c r="B74" s="29">
        <v>543305</v>
      </c>
      <c r="C74" s="28" t="s">
        <v>998</v>
      </c>
      <c r="D74" s="28" t="s">
        <v>1099</v>
      </c>
      <c r="E74" s="28" t="s">
        <v>526</v>
      </c>
      <c r="F74" s="85">
        <v>48000</v>
      </c>
      <c r="G74" s="29">
        <v>9.5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44886</v>
      </c>
      <c r="B75" s="29">
        <v>543578</v>
      </c>
      <c r="C75" s="28" t="s">
        <v>1100</v>
      </c>
      <c r="D75" s="28" t="s">
        <v>1101</v>
      </c>
      <c r="E75" s="28" t="s">
        <v>527</v>
      </c>
      <c r="F75" s="85">
        <v>16000</v>
      </c>
      <c r="G75" s="29">
        <v>102.79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44886</v>
      </c>
      <c r="B76" s="29">
        <v>540386</v>
      </c>
      <c r="C76" s="28" t="s">
        <v>1029</v>
      </c>
      <c r="D76" s="28" t="s">
        <v>1030</v>
      </c>
      <c r="E76" s="28" t="s">
        <v>527</v>
      </c>
      <c r="F76" s="85">
        <v>580386</v>
      </c>
      <c r="G76" s="29">
        <v>2.88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44886</v>
      </c>
      <c r="B77" s="29">
        <v>540386</v>
      </c>
      <c r="C77" s="28" t="s">
        <v>1029</v>
      </c>
      <c r="D77" s="28" t="s">
        <v>1030</v>
      </c>
      <c r="E77" s="28" t="s">
        <v>526</v>
      </c>
      <c r="F77" s="85">
        <v>62386</v>
      </c>
      <c r="G77" s="29">
        <v>2.96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44886</v>
      </c>
      <c r="B78" s="29">
        <v>540386</v>
      </c>
      <c r="C78" s="28" t="s">
        <v>1029</v>
      </c>
      <c r="D78" s="28" t="s">
        <v>1036</v>
      </c>
      <c r="E78" s="28" t="s">
        <v>527</v>
      </c>
      <c r="F78" s="85">
        <v>1650</v>
      </c>
      <c r="G78" s="29">
        <v>2.97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44886</v>
      </c>
      <c r="B79" s="29">
        <v>540386</v>
      </c>
      <c r="C79" s="28" t="s">
        <v>1029</v>
      </c>
      <c r="D79" s="28" t="s">
        <v>1036</v>
      </c>
      <c r="E79" s="28" t="s">
        <v>526</v>
      </c>
      <c r="F79" s="85">
        <v>837650</v>
      </c>
      <c r="G79" s="29">
        <v>2.97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44886</v>
      </c>
      <c r="B80" s="29">
        <v>540386</v>
      </c>
      <c r="C80" s="28" t="s">
        <v>1029</v>
      </c>
      <c r="D80" s="28" t="s">
        <v>1031</v>
      </c>
      <c r="E80" s="28" t="s">
        <v>527</v>
      </c>
      <c r="F80" s="85">
        <v>669965</v>
      </c>
      <c r="G80" s="29">
        <v>2.97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44886</v>
      </c>
      <c r="B81" s="29">
        <v>540386</v>
      </c>
      <c r="C81" s="28" t="s">
        <v>1029</v>
      </c>
      <c r="D81" s="28" t="s">
        <v>1031</v>
      </c>
      <c r="E81" s="28" t="s">
        <v>526</v>
      </c>
      <c r="F81" s="85">
        <v>250000</v>
      </c>
      <c r="G81" s="29">
        <v>2.9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44886</v>
      </c>
      <c r="B82" s="29">
        <v>540386</v>
      </c>
      <c r="C82" s="28" t="s">
        <v>1029</v>
      </c>
      <c r="D82" s="28" t="s">
        <v>1102</v>
      </c>
      <c r="E82" s="28" t="s">
        <v>526</v>
      </c>
      <c r="F82" s="85">
        <v>60000</v>
      </c>
      <c r="G82" s="29">
        <v>2.9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44886</v>
      </c>
      <c r="B83" s="29">
        <v>540386</v>
      </c>
      <c r="C83" s="28" t="s">
        <v>1029</v>
      </c>
      <c r="D83" s="28" t="s">
        <v>1102</v>
      </c>
      <c r="E83" s="28" t="s">
        <v>527</v>
      </c>
      <c r="F83" s="85">
        <v>555300</v>
      </c>
      <c r="G83" s="29">
        <v>2.97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44886</v>
      </c>
      <c r="B84" s="29">
        <v>530095</v>
      </c>
      <c r="C84" s="28" t="s">
        <v>1103</v>
      </c>
      <c r="D84" s="28" t="s">
        <v>1104</v>
      </c>
      <c r="E84" s="28" t="s">
        <v>527</v>
      </c>
      <c r="F84" s="85">
        <v>26378</v>
      </c>
      <c r="G84" s="29">
        <v>24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44886</v>
      </c>
      <c r="B85" s="29">
        <v>530095</v>
      </c>
      <c r="C85" s="28" t="s">
        <v>1103</v>
      </c>
      <c r="D85" s="28" t="s">
        <v>1031</v>
      </c>
      <c r="E85" s="28" t="s">
        <v>526</v>
      </c>
      <c r="F85" s="85">
        <v>24678</v>
      </c>
      <c r="G85" s="29">
        <v>24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44886</v>
      </c>
      <c r="B86" s="29">
        <v>539673</v>
      </c>
      <c r="C86" s="28" t="s">
        <v>1033</v>
      </c>
      <c r="D86" s="28" t="s">
        <v>1105</v>
      </c>
      <c r="E86" s="28" t="s">
        <v>526</v>
      </c>
      <c r="F86" s="85">
        <v>7500</v>
      </c>
      <c r="G86" s="29">
        <v>28.9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44886</v>
      </c>
      <c r="B87" s="29">
        <v>539673</v>
      </c>
      <c r="C87" s="28" t="s">
        <v>1033</v>
      </c>
      <c r="D87" s="28" t="s">
        <v>1106</v>
      </c>
      <c r="E87" s="28" t="s">
        <v>527</v>
      </c>
      <c r="F87" s="85">
        <v>10000</v>
      </c>
      <c r="G87" s="29">
        <v>28.9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44886</v>
      </c>
      <c r="B88" s="29">
        <v>532124</v>
      </c>
      <c r="C88" s="28" t="s">
        <v>1107</v>
      </c>
      <c r="D88" s="28" t="s">
        <v>1108</v>
      </c>
      <c r="E88" s="28" t="s">
        <v>526</v>
      </c>
      <c r="F88" s="85">
        <v>56647</v>
      </c>
      <c r="G88" s="29">
        <v>16.78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44886</v>
      </c>
      <c r="B89" s="29">
        <v>539760</v>
      </c>
      <c r="C89" s="28" t="s">
        <v>1109</v>
      </c>
      <c r="D89" s="28" t="s">
        <v>1110</v>
      </c>
      <c r="E89" s="28" t="s">
        <v>526</v>
      </c>
      <c r="F89" s="85">
        <v>36540</v>
      </c>
      <c r="G89" s="29">
        <v>39</v>
      </c>
      <c r="H89" s="29" t="s">
        <v>305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44886</v>
      </c>
      <c r="B90" s="29">
        <v>543366</v>
      </c>
      <c r="C90" s="28" t="s">
        <v>966</v>
      </c>
      <c r="D90" s="28" t="s">
        <v>1111</v>
      </c>
      <c r="E90" s="28" t="s">
        <v>526</v>
      </c>
      <c r="F90" s="85">
        <v>4800</v>
      </c>
      <c r="G90" s="29">
        <v>80</v>
      </c>
      <c r="H90" s="29" t="s">
        <v>305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44886</v>
      </c>
      <c r="B91" s="29">
        <v>570005</v>
      </c>
      <c r="C91" s="28" t="s">
        <v>1112</v>
      </c>
      <c r="D91" s="28" t="s">
        <v>1113</v>
      </c>
      <c r="E91" s="28" t="s">
        <v>527</v>
      </c>
      <c r="F91" s="85">
        <v>362177</v>
      </c>
      <c r="G91" s="29">
        <v>15.75</v>
      </c>
      <c r="H91" s="29" t="s">
        <v>305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44886</v>
      </c>
      <c r="B92" s="29">
        <v>506906</v>
      </c>
      <c r="C92" s="28" t="s">
        <v>1114</v>
      </c>
      <c r="D92" s="28" t="s">
        <v>1115</v>
      </c>
      <c r="E92" s="28" t="s">
        <v>526</v>
      </c>
      <c r="F92" s="85">
        <v>94276</v>
      </c>
      <c r="G92" s="29">
        <v>5.3</v>
      </c>
      <c r="H92" s="29" t="s">
        <v>305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44886</v>
      </c>
      <c r="B93" s="29">
        <v>506906</v>
      </c>
      <c r="C93" s="28" t="s">
        <v>1114</v>
      </c>
      <c r="D93" s="28" t="s">
        <v>1116</v>
      </c>
      <c r="E93" s="28" t="s">
        <v>527</v>
      </c>
      <c r="F93" s="85">
        <v>100000</v>
      </c>
      <c r="G93" s="29">
        <v>5.22</v>
      </c>
      <c r="H93" s="29" t="s">
        <v>305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44886</v>
      </c>
      <c r="B94" s="29">
        <v>506906</v>
      </c>
      <c r="C94" s="28" t="s">
        <v>1114</v>
      </c>
      <c r="D94" s="28" t="s">
        <v>1117</v>
      </c>
      <c r="E94" s="28" t="s">
        <v>527</v>
      </c>
      <c r="F94" s="85">
        <v>100000</v>
      </c>
      <c r="G94" s="29">
        <v>5.22</v>
      </c>
      <c r="H94" s="29" t="s">
        <v>305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44886</v>
      </c>
      <c r="B95" s="29">
        <v>506906</v>
      </c>
      <c r="C95" s="28" t="s">
        <v>1114</v>
      </c>
      <c r="D95" s="28" t="s">
        <v>1118</v>
      </c>
      <c r="E95" s="28" t="s">
        <v>527</v>
      </c>
      <c r="F95" s="85">
        <v>79068</v>
      </c>
      <c r="G95" s="29">
        <v>5.31</v>
      </c>
      <c r="H95" s="29" t="s">
        <v>305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44886</v>
      </c>
      <c r="B96" s="29">
        <v>506906</v>
      </c>
      <c r="C96" s="28" t="s">
        <v>1114</v>
      </c>
      <c r="D96" s="28" t="s">
        <v>1118</v>
      </c>
      <c r="E96" s="28" t="s">
        <v>526</v>
      </c>
      <c r="F96" s="85">
        <v>84672</v>
      </c>
      <c r="G96" s="29">
        <v>5.22</v>
      </c>
      <c r="H96" s="29" t="s">
        <v>305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44886</v>
      </c>
      <c r="B97" s="29">
        <v>540147</v>
      </c>
      <c r="C97" s="28" t="s">
        <v>1034</v>
      </c>
      <c r="D97" s="28" t="s">
        <v>1035</v>
      </c>
      <c r="E97" s="28" t="s">
        <v>527</v>
      </c>
      <c r="F97" s="85">
        <v>115000</v>
      </c>
      <c r="G97" s="29">
        <v>24</v>
      </c>
      <c r="H97" s="29" t="s">
        <v>305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44886</v>
      </c>
      <c r="B98" s="29">
        <v>538923</v>
      </c>
      <c r="C98" s="28" t="s">
        <v>1119</v>
      </c>
      <c r="D98" s="28" t="s">
        <v>1120</v>
      </c>
      <c r="E98" s="28" t="s">
        <v>527</v>
      </c>
      <c r="F98" s="85">
        <v>32999</v>
      </c>
      <c r="G98" s="29">
        <v>90.54</v>
      </c>
      <c r="H98" s="29" t="s">
        <v>305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44886</v>
      </c>
      <c r="B99" s="29">
        <v>537392</v>
      </c>
      <c r="C99" s="28" t="s">
        <v>1121</v>
      </c>
      <c r="D99" s="28" t="s">
        <v>1122</v>
      </c>
      <c r="E99" s="28" t="s">
        <v>527</v>
      </c>
      <c r="F99" s="85">
        <v>350000</v>
      </c>
      <c r="G99" s="29">
        <v>20.61</v>
      </c>
      <c r="H99" s="29" t="s">
        <v>305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44886</v>
      </c>
      <c r="B100" s="29">
        <v>537392</v>
      </c>
      <c r="C100" s="28" t="s">
        <v>1121</v>
      </c>
      <c r="D100" s="28" t="s">
        <v>1123</v>
      </c>
      <c r="E100" s="28" t="s">
        <v>526</v>
      </c>
      <c r="F100" s="85">
        <v>335000</v>
      </c>
      <c r="G100" s="29">
        <v>20.6</v>
      </c>
      <c r="H100" s="29" t="s">
        <v>305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44886</v>
      </c>
      <c r="B101" s="29">
        <v>539402</v>
      </c>
      <c r="C101" s="28" t="s">
        <v>1124</v>
      </c>
      <c r="D101" s="28" t="s">
        <v>1125</v>
      </c>
      <c r="E101" s="28" t="s">
        <v>527</v>
      </c>
      <c r="F101" s="85">
        <v>119455</v>
      </c>
      <c r="G101" s="29">
        <v>17.600000000000001</v>
      </c>
      <c r="H101" s="29" t="s">
        <v>305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44886</v>
      </c>
      <c r="B102" s="29">
        <v>539402</v>
      </c>
      <c r="C102" s="28" t="s">
        <v>1124</v>
      </c>
      <c r="D102" s="28" t="s">
        <v>943</v>
      </c>
      <c r="E102" s="28" t="s">
        <v>526</v>
      </c>
      <c r="F102" s="85">
        <v>57500</v>
      </c>
      <c r="G102" s="29">
        <v>17.600000000000001</v>
      </c>
      <c r="H102" s="29" t="s">
        <v>305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44886</v>
      </c>
      <c r="B103" s="29">
        <v>503657</v>
      </c>
      <c r="C103" s="28" t="s">
        <v>999</v>
      </c>
      <c r="D103" s="28" t="s">
        <v>1126</v>
      </c>
      <c r="E103" s="28" t="s">
        <v>527</v>
      </c>
      <c r="F103" s="85">
        <v>70000</v>
      </c>
      <c r="G103" s="29">
        <v>23.23</v>
      </c>
      <c r="H103" s="29" t="s">
        <v>305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44886</v>
      </c>
      <c r="B104" s="29">
        <v>542655</v>
      </c>
      <c r="C104" s="28" t="s">
        <v>1127</v>
      </c>
      <c r="D104" s="28" t="s">
        <v>1128</v>
      </c>
      <c r="E104" s="28" t="s">
        <v>527</v>
      </c>
      <c r="F104" s="85">
        <v>87523</v>
      </c>
      <c r="G104" s="29">
        <v>4.76</v>
      </c>
      <c r="H104" s="29" t="s">
        <v>305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44886</v>
      </c>
      <c r="B105" s="29">
        <v>542655</v>
      </c>
      <c r="C105" s="28" t="s">
        <v>1127</v>
      </c>
      <c r="D105" s="28" t="s">
        <v>1128</v>
      </c>
      <c r="E105" s="28" t="s">
        <v>526</v>
      </c>
      <c r="F105" s="85">
        <v>18087523</v>
      </c>
      <c r="G105" s="29">
        <v>4.76</v>
      </c>
      <c r="H105" s="29" t="s">
        <v>305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44886</v>
      </c>
      <c r="B106" s="29">
        <v>542655</v>
      </c>
      <c r="C106" s="28" t="s">
        <v>1127</v>
      </c>
      <c r="D106" s="28" t="s">
        <v>1129</v>
      </c>
      <c r="E106" s="28" t="s">
        <v>527</v>
      </c>
      <c r="F106" s="85">
        <v>11500000</v>
      </c>
      <c r="G106" s="29">
        <v>4.76</v>
      </c>
      <c r="H106" s="29" t="s">
        <v>305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44886</v>
      </c>
      <c r="B107" s="29">
        <v>524661</v>
      </c>
      <c r="C107" s="28" t="s">
        <v>1130</v>
      </c>
      <c r="D107" s="28" t="s">
        <v>1131</v>
      </c>
      <c r="E107" s="28" t="s">
        <v>527</v>
      </c>
      <c r="F107" s="85">
        <v>79871</v>
      </c>
      <c r="G107" s="29">
        <v>6.88</v>
      </c>
      <c r="H107" s="29" t="s">
        <v>305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44886</v>
      </c>
      <c r="B108" s="29" t="s">
        <v>1132</v>
      </c>
      <c r="C108" s="28" t="s">
        <v>1133</v>
      </c>
      <c r="D108" s="28" t="s">
        <v>1134</v>
      </c>
      <c r="E108" s="28" t="s">
        <v>526</v>
      </c>
      <c r="F108" s="85">
        <v>650000</v>
      </c>
      <c r="G108" s="29">
        <v>452.59</v>
      </c>
      <c r="H108" s="29" t="s">
        <v>797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44886</v>
      </c>
      <c r="B109" s="29" t="s">
        <v>1132</v>
      </c>
      <c r="C109" s="28" t="s">
        <v>1133</v>
      </c>
      <c r="D109" s="28" t="s">
        <v>1135</v>
      </c>
      <c r="E109" s="28" t="s">
        <v>526</v>
      </c>
      <c r="F109" s="85">
        <v>753020</v>
      </c>
      <c r="G109" s="29">
        <v>458.83</v>
      </c>
      <c r="H109" s="29" t="s">
        <v>797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44886</v>
      </c>
      <c r="B110" s="29" t="s">
        <v>1136</v>
      </c>
      <c r="C110" s="28" t="s">
        <v>1137</v>
      </c>
      <c r="D110" s="28" t="s">
        <v>1138</v>
      </c>
      <c r="E110" s="28" t="s">
        <v>526</v>
      </c>
      <c r="F110" s="85">
        <v>18000</v>
      </c>
      <c r="G110" s="29">
        <v>29.94</v>
      </c>
      <c r="H110" s="29" t="s">
        <v>797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44886</v>
      </c>
      <c r="B111" s="29" t="s">
        <v>1139</v>
      </c>
      <c r="C111" s="28" t="s">
        <v>1140</v>
      </c>
      <c r="D111" s="28" t="s">
        <v>1045</v>
      </c>
      <c r="E111" s="28" t="s">
        <v>526</v>
      </c>
      <c r="F111" s="85">
        <v>1031209</v>
      </c>
      <c r="G111" s="29">
        <v>8.2100000000000009</v>
      </c>
      <c r="H111" s="29" t="s">
        <v>797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44886</v>
      </c>
      <c r="B112" s="29" t="s">
        <v>1139</v>
      </c>
      <c r="C112" s="28" t="s">
        <v>1140</v>
      </c>
      <c r="D112" s="28" t="s">
        <v>1141</v>
      </c>
      <c r="E112" s="28" t="s">
        <v>526</v>
      </c>
      <c r="F112" s="85">
        <v>265963</v>
      </c>
      <c r="G112" s="29">
        <v>8.0500000000000007</v>
      </c>
      <c r="H112" s="29" t="s">
        <v>797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44886</v>
      </c>
      <c r="B113" s="29" t="s">
        <v>1139</v>
      </c>
      <c r="C113" s="28" t="s">
        <v>1140</v>
      </c>
      <c r="D113" s="28" t="s">
        <v>1142</v>
      </c>
      <c r="E113" s="28" t="s">
        <v>526</v>
      </c>
      <c r="F113" s="85">
        <v>600000</v>
      </c>
      <c r="G113" s="29">
        <v>7.95</v>
      </c>
      <c r="H113" s="29" t="s">
        <v>797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44886</v>
      </c>
      <c r="B114" s="29" t="s">
        <v>1139</v>
      </c>
      <c r="C114" s="28" t="s">
        <v>1140</v>
      </c>
      <c r="D114" s="28" t="s">
        <v>1143</v>
      </c>
      <c r="E114" s="28" t="s">
        <v>526</v>
      </c>
      <c r="F114" s="85">
        <v>5000</v>
      </c>
      <c r="G114" s="29">
        <v>7.95</v>
      </c>
      <c r="H114" s="29" t="s">
        <v>797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44886</v>
      </c>
      <c r="B115" s="29" t="s">
        <v>1037</v>
      </c>
      <c r="C115" s="28" t="s">
        <v>1038</v>
      </c>
      <c r="D115" s="28" t="s">
        <v>1039</v>
      </c>
      <c r="E115" s="28" t="s">
        <v>526</v>
      </c>
      <c r="F115" s="85">
        <v>96000</v>
      </c>
      <c r="G115" s="29">
        <v>63.68</v>
      </c>
      <c r="H115" s="29" t="s">
        <v>797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44886</v>
      </c>
      <c r="B116" s="29" t="s">
        <v>1037</v>
      </c>
      <c r="C116" s="28" t="s">
        <v>1038</v>
      </c>
      <c r="D116" s="28" t="s">
        <v>1046</v>
      </c>
      <c r="E116" s="28" t="s">
        <v>526</v>
      </c>
      <c r="F116" s="85">
        <v>96000</v>
      </c>
      <c r="G116" s="29">
        <v>62.81</v>
      </c>
      <c r="H116" s="29" t="s">
        <v>797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44886</v>
      </c>
      <c r="B117" s="29" t="s">
        <v>1144</v>
      </c>
      <c r="C117" s="28" t="s">
        <v>1145</v>
      </c>
      <c r="D117" s="28" t="s">
        <v>1146</v>
      </c>
      <c r="E117" s="28" t="s">
        <v>526</v>
      </c>
      <c r="F117" s="85">
        <v>230000</v>
      </c>
      <c r="G117" s="29">
        <v>88.3</v>
      </c>
      <c r="H117" s="29" t="s">
        <v>797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44886</v>
      </c>
      <c r="B118" s="29" t="s">
        <v>862</v>
      </c>
      <c r="C118" s="28" t="s">
        <v>1147</v>
      </c>
      <c r="D118" s="28" t="s">
        <v>1148</v>
      </c>
      <c r="E118" s="28" t="s">
        <v>526</v>
      </c>
      <c r="F118" s="85">
        <v>4854607</v>
      </c>
      <c r="G118" s="29">
        <v>330</v>
      </c>
      <c r="H118" s="29" t="s">
        <v>797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44886</v>
      </c>
      <c r="B119" s="29" t="s">
        <v>822</v>
      </c>
      <c r="C119" s="28" t="s">
        <v>1149</v>
      </c>
      <c r="D119" s="28" t="s">
        <v>1150</v>
      </c>
      <c r="E119" s="28" t="s">
        <v>526</v>
      </c>
      <c r="F119" s="85">
        <v>3893379</v>
      </c>
      <c r="G119" s="29">
        <v>55.16</v>
      </c>
      <c r="H119" s="29" t="s">
        <v>797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44886</v>
      </c>
      <c r="B120" s="29" t="s">
        <v>822</v>
      </c>
      <c r="C120" s="28" t="s">
        <v>1149</v>
      </c>
      <c r="D120" s="28" t="s">
        <v>1151</v>
      </c>
      <c r="E120" s="28" t="s">
        <v>526</v>
      </c>
      <c r="F120" s="85">
        <v>2200000</v>
      </c>
      <c r="G120" s="29">
        <v>52.5</v>
      </c>
      <c r="H120" s="29" t="s">
        <v>797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44886</v>
      </c>
      <c r="B121" s="29" t="s">
        <v>822</v>
      </c>
      <c r="C121" s="28" t="s">
        <v>1149</v>
      </c>
      <c r="D121" s="28" t="s">
        <v>1032</v>
      </c>
      <c r="E121" s="28" t="s">
        <v>526</v>
      </c>
      <c r="F121" s="85">
        <v>2509637</v>
      </c>
      <c r="G121" s="29">
        <v>56.99</v>
      </c>
      <c r="H121" s="29" t="s">
        <v>797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44886</v>
      </c>
      <c r="B122" s="29" t="s">
        <v>822</v>
      </c>
      <c r="C122" s="28" t="s">
        <v>1149</v>
      </c>
      <c r="D122" s="28" t="s">
        <v>1044</v>
      </c>
      <c r="E122" s="28" t="s">
        <v>526</v>
      </c>
      <c r="F122" s="85">
        <v>5681203</v>
      </c>
      <c r="G122" s="29">
        <v>55.69</v>
      </c>
      <c r="H122" s="29" t="s">
        <v>797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44886</v>
      </c>
      <c r="B123" s="29" t="s">
        <v>822</v>
      </c>
      <c r="C123" s="28" t="s">
        <v>1149</v>
      </c>
      <c r="D123" s="28" t="s">
        <v>1045</v>
      </c>
      <c r="E123" s="28" t="s">
        <v>526</v>
      </c>
      <c r="F123" s="85">
        <v>7831869</v>
      </c>
      <c r="G123" s="29">
        <v>55.52</v>
      </c>
      <c r="H123" s="29" t="s">
        <v>797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44886</v>
      </c>
      <c r="B124" s="29" t="s">
        <v>822</v>
      </c>
      <c r="C124" s="28" t="s">
        <v>1149</v>
      </c>
      <c r="D124" s="28" t="s">
        <v>1152</v>
      </c>
      <c r="E124" s="28" t="s">
        <v>526</v>
      </c>
      <c r="F124" s="85">
        <v>2458102</v>
      </c>
      <c r="G124" s="29">
        <v>57.3</v>
      </c>
      <c r="H124" s="29" t="s">
        <v>797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44886</v>
      </c>
      <c r="B125" s="29" t="s">
        <v>822</v>
      </c>
      <c r="C125" s="28" t="s">
        <v>1149</v>
      </c>
      <c r="D125" s="28" t="s">
        <v>1153</v>
      </c>
      <c r="E125" s="28" t="s">
        <v>526</v>
      </c>
      <c r="F125" s="85">
        <v>3562133</v>
      </c>
      <c r="G125" s="29">
        <v>56.3</v>
      </c>
      <c r="H125" s="29" t="s">
        <v>797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44886</v>
      </c>
      <c r="B126" s="29" t="s">
        <v>1154</v>
      </c>
      <c r="C126" s="28" t="s">
        <v>1155</v>
      </c>
      <c r="D126" s="28" t="s">
        <v>1156</v>
      </c>
      <c r="E126" s="28" t="s">
        <v>526</v>
      </c>
      <c r="F126" s="85">
        <v>72644</v>
      </c>
      <c r="G126" s="29">
        <v>86.15</v>
      </c>
      <c r="H126" s="29" t="s">
        <v>797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44886</v>
      </c>
      <c r="B127" s="29" t="s">
        <v>1157</v>
      </c>
      <c r="C127" s="28" t="s">
        <v>1158</v>
      </c>
      <c r="D127" s="28" t="s">
        <v>1159</v>
      </c>
      <c r="E127" s="28" t="s">
        <v>526</v>
      </c>
      <c r="F127" s="85">
        <v>350000</v>
      </c>
      <c r="G127" s="29">
        <v>295.10000000000002</v>
      </c>
      <c r="H127" s="29" t="s">
        <v>797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44886</v>
      </c>
      <c r="B128" s="29" t="s">
        <v>1160</v>
      </c>
      <c r="C128" s="28" t="s">
        <v>1161</v>
      </c>
      <c r="D128" s="28" t="s">
        <v>1162</v>
      </c>
      <c r="E128" s="28" t="s">
        <v>526</v>
      </c>
      <c r="F128" s="85">
        <v>600000</v>
      </c>
      <c r="G128" s="29">
        <v>41.43</v>
      </c>
      <c r="H128" s="29" t="s">
        <v>797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44886</v>
      </c>
      <c r="B129" s="29" t="s">
        <v>1160</v>
      </c>
      <c r="C129" s="28" t="s">
        <v>1161</v>
      </c>
      <c r="D129" s="28" t="s">
        <v>1163</v>
      </c>
      <c r="E129" s="28" t="s">
        <v>526</v>
      </c>
      <c r="F129" s="85">
        <v>268058</v>
      </c>
      <c r="G129" s="29">
        <v>43.58</v>
      </c>
      <c r="H129" s="29" t="s">
        <v>797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44886</v>
      </c>
      <c r="B130" s="29" t="s">
        <v>1160</v>
      </c>
      <c r="C130" s="28" t="s">
        <v>1161</v>
      </c>
      <c r="D130" s="28" t="s">
        <v>1164</v>
      </c>
      <c r="E130" s="28" t="s">
        <v>526</v>
      </c>
      <c r="F130" s="85">
        <v>315000</v>
      </c>
      <c r="G130" s="29">
        <v>40.840000000000003</v>
      </c>
      <c r="H130" s="29" t="s">
        <v>797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44886</v>
      </c>
      <c r="B131" s="29" t="s">
        <v>1160</v>
      </c>
      <c r="C131" s="28" t="s">
        <v>1161</v>
      </c>
      <c r="D131" s="28" t="s">
        <v>1165</v>
      </c>
      <c r="E131" s="28" t="s">
        <v>526</v>
      </c>
      <c r="F131" s="85">
        <v>346935</v>
      </c>
      <c r="G131" s="29">
        <v>42.86</v>
      </c>
      <c r="H131" s="29" t="s">
        <v>797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44886</v>
      </c>
      <c r="B132" s="29" t="s">
        <v>1166</v>
      </c>
      <c r="C132" s="28" t="s">
        <v>1167</v>
      </c>
      <c r="D132" s="28" t="s">
        <v>1168</v>
      </c>
      <c r="E132" s="28" t="s">
        <v>526</v>
      </c>
      <c r="F132" s="85">
        <v>137758</v>
      </c>
      <c r="G132" s="29">
        <v>99.19</v>
      </c>
      <c r="H132" s="29" t="s">
        <v>797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44886</v>
      </c>
      <c r="B133" s="29" t="s">
        <v>1166</v>
      </c>
      <c r="C133" s="28" t="s">
        <v>1167</v>
      </c>
      <c r="D133" s="28" t="s">
        <v>1169</v>
      </c>
      <c r="E133" s="28" t="s">
        <v>526</v>
      </c>
      <c r="F133" s="85">
        <v>54914</v>
      </c>
      <c r="G133" s="29">
        <v>98.86</v>
      </c>
      <c r="H133" s="29" t="s">
        <v>797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44886</v>
      </c>
      <c r="B134" s="29" t="s">
        <v>1166</v>
      </c>
      <c r="C134" s="28" t="s">
        <v>1167</v>
      </c>
      <c r="D134" s="28" t="s">
        <v>1170</v>
      </c>
      <c r="E134" s="28" t="s">
        <v>526</v>
      </c>
      <c r="F134" s="85">
        <v>60520</v>
      </c>
      <c r="G134" s="29">
        <v>100.66</v>
      </c>
      <c r="H134" s="29" t="s">
        <v>797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44886</v>
      </c>
      <c r="B135" s="29" t="s">
        <v>1171</v>
      </c>
      <c r="C135" s="28" t="s">
        <v>1172</v>
      </c>
      <c r="D135" s="28" t="s">
        <v>1173</v>
      </c>
      <c r="E135" s="28" t="s">
        <v>526</v>
      </c>
      <c r="F135" s="85">
        <v>48000</v>
      </c>
      <c r="G135" s="29">
        <v>41.82</v>
      </c>
      <c r="H135" s="29" t="s">
        <v>797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44886</v>
      </c>
      <c r="B136" s="29" t="s">
        <v>1000</v>
      </c>
      <c r="C136" s="28" t="s">
        <v>1001</v>
      </c>
      <c r="D136" s="28" t="s">
        <v>982</v>
      </c>
      <c r="E136" s="28" t="s">
        <v>526</v>
      </c>
      <c r="F136" s="85">
        <v>55522</v>
      </c>
      <c r="G136" s="29">
        <v>118.09</v>
      </c>
      <c r="H136" s="29" t="s">
        <v>797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44886</v>
      </c>
      <c r="B137" s="29" t="s">
        <v>1042</v>
      </c>
      <c r="C137" s="28" t="s">
        <v>1043</v>
      </c>
      <c r="D137" s="28" t="s">
        <v>1174</v>
      </c>
      <c r="E137" s="28" t="s">
        <v>526</v>
      </c>
      <c r="F137" s="85">
        <v>80400</v>
      </c>
      <c r="G137" s="29">
        <v>175.56</v>
      </c>
      <c r="H137" s="29" t="s">
        <v>797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44886</v>
      </c>
      <c r="B138" s="29" t="s">
        <v>1042</v>
      </c>
      <c r="C138" s="28" t="s">
        <v>1043</v>
      </c>
      <c r="D138" s="28" t="s">
        <v>1045</v>
      </c>
      <c r="E138" s="28" t="s">
        <v>526</v>
      </c>
      <c r="F138" s="85">
        <v>152787</v>
      </c>
      <c r="G138" s="29">
        <v>174.03</v>
      </c>
      <c r="H138" s="29" t="s">
        <v>797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44886</v>
      </c>
      <c r="B139" s="29" t="s">
        <v>1175</v>
      </c>
      <c r="C139" s="28" t="s">
        <v>1176</v>
      </c>
      <c r="D139" s="28" t="s">
        <v>1177</v>
      </c>
      <c r="E139" s="28" t="s">
        <v>526</v>
      </c>
      <c r="F139" s="85">
        <v>448767</v>
      </c>
      <c r="G139" s="29">
        <v>4.88</v>
      </c>
      <c r="H139" s="29" t="s">
        <v>797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44886</v>
      </c>
      <c r="B140" s="29" t="s">
        <v>1132</v>
      </c>
      <c r="C140" s="28" t="s">
        <v>1133</v>
      </c>
      <c r="D140" s="28" t="s">
        <v>1135</v>
      </c>
      <c r="E140" s="28" t="s">
        <v>527</v>
      </c>
      <c r="F140" s="85">
        <v>753020</v>
      </c>
      <c r="G140" s="29">
        <v>459.07</v>
      </c>
      <c r="H140" s="29" t="s">
        <v>797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44886</v>
      </c>
      <c r="B141" s="29" t="s">
        <v>1139</v>
      </c>
      <c r="C141" s="28" t="s">
        <v>1140</v>
      </c>
      <c r="D141" s="28" t="s">
        <v>1045</v>
      </c>
      <c r="E141" s="28" t="s">
        <v>527</v>
      </c>
      <c r="F141" s="85">
        <v>1031209</v>
      </c>
      <c r="G141" s="29">
        <v>8.0299999999999994</v>
      </c>
      <c r="H141" s="29" t="s">
        <v>797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44886</v>
      </c>
      <c r="B142" s="29" t="s">
        <v>1139</v>
      </c>
      <c r="C142" s="28" t="s">
        <v>1140</v>
      </c>
      <c r="D142" s="28" t="s">
        <v>1141</v>
      </c>
      <c r="E142" s="28" t="s">
        <v>527</v>
      </c>
      <c r="F142" s="85">
        <v>297007</v>
      </c>
      <c r="G142" s="29">
        <v>8.1</v>
      </c>
      <c r="H142" s="29" t="s">
        <v>797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44886</v>
      </c>
      <c r="B143" s="29" t="s">
        <v>1139</v>
      </c>
      <c r="C143" s="28" t="s">
        <v>1140</v>
      </c>
      <c r="D143" s="28" t="s">
        <v>1143</v>
      </c>
      <c r="E143" s="28" t="s">
        <v>527</v>
      </c>
      <c r="F143" s="85">
        <v>322969</v>
      </c>
      <c r="G143" s="29">
        <v>8.4499999999999993</v>
      </c>
      <c r="H143" s="29" t="s">
        <v>797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44886</v>
      </c>
      <c r="B144" s="29" t="s">
        <v>1037</v>
      </c>
      <c r="C144" s="28" t="s">
        <v>1038</v>
      </c>
      <c r="D144" s="28" t="s">
        <v>1178</v>
      </c>
      <c r="E144" s="28" t="s">
        <v>527</v>
      </c>
      <c r="F144" s="85">
        <v>86400</v>
      </c>
      <c r="G144" s="29">
        <v>63</v>
      </c>
      <c r="H144" s="29" t="s">
        <v>797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44886</v>
      </c>
      <c r="B145" s="29" t="s">
        <v>1037</v>
      </c>
      <c r="C145" s="28" t="s">
        <v>1038</v>
      </c>
      <c r="D145" s="28" t="s">
        <v>1179</v>
      </c>
      <c r="E145" s="28" t="s">
        <v>527</v>
      </c>
      <c r="F145" s="85">
        <v>134400</v>
      </c>
      <c r="G145" s="29">
        <v>63.03</v>
      </c>
      <c r="H145" s="29" t="s">
        <v>797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44886</v>
      </c>
      <c r="B146" s="29" t="s">
        <v>1144</v>
      </c>
      <c r="C146" s="28" t="s">
        <v>1145</v>
      </c>
      <c r="D146" s="28" t="s">
        <v>1180</v>
      </c>
      <c r="E146" s="28" t="s">
        <v>527</v>
      </c>
      <c r="F146" s="85">
        <v>230000</v>
      </c>
      <c r="G146" s="29">
        <v>88.29</v>
      </c>
      <c r="H146" s="29" t="s">
        <v>797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44886</v>
      </c>
      <c r="B147" s="29" t="s">
        <v>862</v>
      </c>
      <c r="C147" s="28" t="s">
        <v>1147</v>
      </c>
      <c r="D147" s="28" t="s">
        <v>1181</v>
      </c>
      <c r="E147" s="28" t="s">
        <v>527</v>
      </c>
      <c r="F147" s="85">
        <v>18404607</v>
      </c>
      <c r="G147" s="29">
        <v>330.02</v>
      </c>
      <c r="H147" s="29" t="s">
        <v>797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44886</v>
      </c>
      <c r="B148" s="29" t="s">
        <v>822</v>
      </c>
      <c r="C148" s="28" t="s">
        <v>1149</v>
      </c>
      <c r="D148" s="28" t="s">
        <v>1044</v>
      </c>
      <c r="E148" s="28" t="s">
        <v>527</v>
      </c>
      <c r="F148" s="85">
        <v>5681203</v>
      </c>
      <c r="G148" s="29">
        <v>54.77</v>
      </c>
      <c r="H148" s="29" t="s">
        <v>797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44886</v>
      </c>
      <c r="B149" s="29" t="s">
        <v>822</v>
      </c>
      <c r="C149" s="28" t="s">
        <v>1149</v>
      </c>
      <c r="D149" s="28" t="s">
        <v>1045</v>
      </c>
      <c r="E149" s="28" t="s">
        <v>527</v>
      </c>
      <c r="F149" s="85">
        <v>8638281</v>
      </c>
      <c r="G149" s="29">
        <v>54.97</v>
      </c>
      <c r="H149" s="29" t="s">
        <v>797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44886</v>
      </c>
      <c r="B150" s="29" t="s">
        <v>822</v>
      </c>
      <c r="C150" s="28" t="s">
        <v>1149</v>
      </c>
      <c r="D150" s="28" t="s">
        <v>1032</v>
      </c>
      <c r="E150" s="28" t="s">
        <v>527</v>
      </c>
      <c r="F150" s="85">
        <v>2589097</v>
      </c>
      <c r="G150" s="29">
        <v>56.92</v>
      </c>
      <c r="H150" s="29" t="s">
        <v>797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44886</v>
      </c>
      <c r="B151" s="29" t="s">
        <v>822</v>
      </c>
      <c r="C151" s="28" t="s">
        <v>1149</v>
      </c>
      <c r="D151" s="28" t="s">
        <v>1153</v>
      </c>
      <c r="E151" s="28" t="s">
        <v>527</v>
      </c>
      <c r="F151" s="85">
        <v>3162170</v>
      </c>
      <c r="G151" s="29">
        <v>55.56</v>
      </c>
      <c r="H151" s="29" t="s">
        <v>797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44886</v>
      </c>
      <c r="B152" s="29" t="s">
        <v>822</v>
      </c>
      <c r="C152" s="28" t="s">
        <v>1149</v>
      </c>
      <c r="D152" s="28" t="s">
        <v>1152</v>
      </c>
      <c r="E152" s="28" t="s">
        <v>527</v>
      </c>
      <c r="F152" s="85">
        <v>2158111</v>
      </c>
      <c r="G152" s="29">
        <v>57.22</v>
      </c>
      <c r="H152" s="29" t="s">
        <v>797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44886</v>
      </c>
      <c r="B153" s="29" t="s">
        <v>822</v>
      </c>
      <c r="C153" s="28" t="s">
        <v>1149</v>
      </c>
      <c r="D153" s="28" t="s">
        <v>1182</v>
      </c>
      <c r="E153" s="28" t="s">
        <v>527</v>
      </c>
      <c r="F153" s="85">
        <v>2500000</v>
      </c>
      <c r="G153" s="29">
        <v>54.1</v>
      </c>
      <c r="H153" s="29" t="s">
        <v>797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44886</v>
      </c>
      <c r="B154" s="29" t="s">
        <v>822</v>
      </c>
      <c r="C154" s="28" t="s">
        <v>1149</v>
      </c>
      <c r="D154" s="28" t="s">
        <v>1150</v>
      </c>
      <c r="E154" s="28" t="s">
        <v>527</v>
      </c>
      <c r="F154" s="85">
        <v>1754028</v>
      </c>
      <c r="G154" s="29">
        <v>55.87</v>
      </c>
      <c r="H154" s="29" t="s">
        <v>797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44886</v>
      </c>
      <c r="B155" s="29" t="s">
        <v>1040</v>
      </c>
      <c r="C155" s="28" t="s">
        <v>1041</v>
      </c>
      <c r="D155" s="28" t="s">
        <v>1047</v>
      </c>
      <c r="E155" s="28" t="s">
        <v>527</v>
      </c>
      <c r="F155" s="85">
        <v>7500000</v>
      </c>
      <c r="G155" s="29">
        <v>0.3</v>
      </c>
      <c r="H155" s="29" t="s">
        <v>797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44886</v>
      </c>
      <c r="B156" s="29" t="s">
        <v>1183</v>
      </c>
      <c r="C156" s="28" t="s">
        <v>1184</v>
      </c>
      <c r="D156" s="28" t="s">
        <v>1185</v>
      </c>
      <c r="E156" s="28" t="s">
        <v>527</v>
      </c>
      <c r="F156" s="85">
        <v>204000</v>
      </c>
      <c r="G156" s="29">
        <v>44.75</v>
      </c>
      <c r="H156" s="29" t="s">
        <v>797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44886</v>
      </c>
      <c r="B157" s="29" t="s">
        <v>1186</v>
      </c>
      <c r="C157" s="28" t="s">
        <v>1187</v>
      </c>
      <c r="D157" s="28" t="s">
        <v>1048</v>
      </c>
      <c r="E157" s="28" t="s">
        <v>527</v>
      </c>
      <c r="F157" s="85">
        <v>435000</v>
      </c>
      <c r="G157" s="29">
        <v>40.94</v>
      </c>
      <c r="H157" s="29" t="s">
        <v>797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44886</v>
      </c>
      <c r="B158" s="29" t="s">
        <v>983</v>
      </c>
      <c r="C158" s="28" t="s">
        <v>984</v>
      </c>
      <c r="D158" s="28" t="s">
        <v>985</v>
      </c>
      <c r="E158" s="28" t="s">
        <v>527</v>
      </c>
      <c r="F158" s="85">
        <v>11000000</v>
      </c>
      <c r="G158" s="29">
        <v>17.82</v>
      </c>
      <c r="H158" s="29" t="s">
        <v>797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44886</v>
      </c>
      <c r="B159" s="29" t="s">
        <v>1157</v>
      </c>
      <c r="C159" s="28" t="s">
        <v>1158</v>
      </c>
      <c r="D159" s="28" t="s">
        <v>1188</v>
      </c>
      <c r="E159" s="28" t="s">
        <v>527</v>
      </c>
      <c r="F159" s="85">
        <v>526809</v>
      </c>
      <c r="G159" s="29">
        <v>295.17</v>
      </c>
      <c r="H159" s="29" t="s">
        <v>797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44886</v>
      </c>
      <c r="B160" s="29" t="s">
        <v>1160</v>
      </c>
      <c r="C160" s="28" t="s">
        <v>1161</v>
      </c>
      <c r="D160" s="28" t="s">
        <v>1165</v>
      </c>
      <c r="E160" s="28" t="s">
        <v>527</v>
      </c>
      <c r="F160" s="85">
        <v>350000</v>
      </c>
      <c r="G160" s="29">
        <v>44.75</v>
      </c>
      <c r="H160" s="29" t="s">
        <v>797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44886</v>
      </c>
      <c r="B161" s="29" t="s">
        <v>1160</v>
      </c>
      <c r="C161" s="28" t="s">
        <v>1161</v>
      </c>
      <c r="D161" s="28" t="s">
        <v>1163</v>
      </c>
      <c r="E161" s="28" t="s">
        <v>527</v>
      </c>
      <c r="F161" s="85">
        <v>199890</v>
      </c>
      <c r="G161" s="29">
        <v>44.75</v>
      </c>
      <c r="H161" s="29" t="s">
        <v>797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44886</v>
      </c>
      <c r="B162" s="29" t="s">
        <v>1160</v>
      </c>
      <c r="C162" s="28" t="s">
        <v>1161</v>
      </c>
      <c r="D162" s="28" t="s">
        <v>1164</v>
      </c>
      <c r="E162" s="28" t="s">
        <v>527</v>
      </c>
      <c r="F162" s="85">
        <v>224000</v>
      </c>
      <c r="G162" s="29">
        <v>44.75</v>
      </c>
      <c r="H162" s="29" t="s">
        <v>797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44886</v>
      </c>
      <c r="B163" s="29" t="s">
        <v>1166</v>
      </c>
      <c r="C163" s="28" t="s">
        <v>1167</v>
      </c>
      <c r="D163" s="28" t="s">
        <v>1170</v>
      </c>
      <c r="E163" s="28" t="s">
        <v>527</v>
      </c>
      <c r="F163" s="85">
        <v>60520</v>
      </c>
      <c r="G163" s="29">
        <v>100.13</v>
      </c>
      <c r="H163" s="29" t="s">
        <v>797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44886</v>
      </c>
      <c r="B164" s="29" t="s">
        <v>1166</v>
      </c>
      <c r="C164" s="28" t="s">
        <v>1167</v>
      </c>
      <c r="D164" s="28" t="s">
        <v>1169</v>
      </c>
      <c r="E164" s="28" t="s">
        <v>527</v>
      </c>
      <c r="F164" s="85">
        <v>54914</v>
      </c>
      <c r="G164" s="29">
        <v>98.63</v>
      </c>
      <c r="H164" s="29" t="s">
        <v>797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44886</v>
      </c>
      <c r="B165" s="29" t="s">
        <v>1166</v>
      </c>
      <c r="C165" s="28" t="s">
        <v>1167</v>
      </c>
      <c r="D165" s="28" t="s">
        <v>1168</v>
      </c>
      <c r="E165" s="28" t="s">
        <v>527</v>
      </c>
      <c r="F165" s="85">
        <v>97668</v>
      </c>
      <c r="G165" s="29">
        <v>97.91</v>
      </c>
      <c r="H165" s="29" t="s">
        <v>797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44886</v>
      </c>
      <c r="B166" s="29" t="s">
        <v>1000</v>
      </c>
      <c r="C166" s="28" t="s">
        <v>1001</v>
      </c>
      <c r="D166" s="28" t="s">
        <v>982</v>
      </c>
      <c r="E166" s="28" t="s">
        <v>527</v>
      </c>
      <c r="F166" s="85">
        <v>55522</v>
      </c>
      <c r="G166" s="29">
        <v>117.84</v>
      </c>
      <c r="H166" s="29" t="s">
        <v>797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44886</v>
      </c>
      <c r="B167" s="29" t="s">
        <v>1042</v>
      </c>
      <c r="C167" s="28" t="s">
        <v>1043</v>
      </c>
      <c r="D167" s="28" t="s">
        <v>1045</v>
      </c>
      <c r="E167" s="28" t="s">
        <v>527</v>
      </c>
      <c r="F167" s="85">
        <v>152787</v>
      </c>
      <c r="G167" s="29">
        <v>174.93</v>
      </c>
      <c r="H167" s="29" t="s">
        <v>797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44886</v>
      </c>
      <c r="B168" s="29" t="s">
        <v>1042</v>
      </c>
      <c r="C168" s="28" t="s">
        <v>1043</v>
      </c>
      <c r="D168" s="28" t="s">
        <v>1174</v>
      </c>
      <c r="E168" s="28" t="s">
        <v>527</v>
      </c>
      <c r="F168" s="85">
        <v>5000</v>
      </c>
      <c r="G168" s="29">
        <v>175.8</v>
      </c>
      <c r="H168" s="29" t="s">
        <v>797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44886</v>
      </c>
      <c r="B169" s="29" t="s">
        <v>1175</v>
      </c>
      <c r="C169" s="28" t="s">
        <v>1176</v>
      </c>
      <c r="D169" s="28" t="s">
        <v>1177</v>
      </c>
      <c r="E169" s="28" t="s">
        <v>527</v>
      </c>
      <c r="F169" s="85">
        <v>527067</v>
      </c>
      <c r="G169" s="29">
        <v>4.87</v>
      </c>
      <c r="H169" s="29" t="s">
        <v>797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73"/>
  <sheetViews>
    <sheetView zoomScale="85" zoomScaleNormal="85" workbookViewId="0">
      <selection activeCell="I31" sqref="I31:J3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44887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4"/>
      <c r="D10" s="335" t="s">
        <v>88</v>
      </c>
      <c r="E10" s="336" t="s">
        <v>543</v>
      </c>
      <c r="F10" s="212">
        <v>1625</v>
      </c>
      <c r="G10" s="212">
        <v>1535</v>
      </c>
      <c r="H10" s="212"/>
      <c r="I10" s="337" t="s">
        <v>847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2">
        <v>2</v>
      </c>
      <c r="B11" s="353">
        <v>44816</v>
      </c>
      <c r="C11" s="354"/>
      <c r="D11" s="355" t="s">
        <v>353</v>
      </c>
      <c r="E11" s="356" t="s">
        <v>543</v>
      </c>
      <c r="F11" s="357">
        <v>1915</v>
      </c>
      <c r="G11" s="357">
        <v>1800</v>
      </c>
      <c r="H11" s="357">
        <v>2035</v>
      </c>
      <c r="I11" s="358" t="s">
        <v>848</v>
      </c>
      <c r="J11" s="283" t="s">
        <v>923</v>
      </c>
      <c r="K11" s="283">
        <f t="shared" ref="K11:K12" si="0">H11-F11</f>
        <v>120</v>
      </c>
      <c r="L11" s="359">
        <f t="shared" ref="L11:L12" si="1">(F11*-0.7)/100</f>
        <v>-13.404999999999999</v>
      </c>
      <c r="M11" s="360">
        <f t="shared" ref="M11:M12" si="2">(K11+L11)/F11</f>
        <v>5.566318537859008E-2</v>
      </c>
      <c r="N11" s="283" t="s">
        <v>541</v>
      </c>
      <c r="O11" s="361">
        <v>44869</v>
      </c>
      <c r="P11" s="283"/>
      <c r="Q11" s="208"/>
      <c r="R11" s="208" t="s">
        <v>807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341">
        <v>3</v>
      </c>
      <c r="B12" s="342">
        <v>44823</v>
      </c>
      <c r="C12" s="343"/>
      <c r="D12" s="344" t="s">
        <v>66</v>
      </c>
      <c r="E12" s="345" t="s">
        <v>1054</v>
      </c>
      <c r="F12" s="346">
        <v>1911</v>
      </c>
      <c r="G12" s="346">
        <v>1780</v>
      </c>
      <c r="H12" s="346">
        <v>1995</v>
      </c>
      <c r="I12" s="347" t="s">
        <v>844</v>
      </c>
      <c r="J12" s="348" t="s">
        <v>981</v>
      </c>
      <c r="K12" s="348">
        <f t="shared" si="0"/>
        <v>84</v>
      </c>
      <c r="L12" s="349">
        <f t="shared" si="1"/>
        <v>-13.376999999999999</v>
      </c>
      <c r="M12" s="350">
        <f t="shared" si="2"/>
        <v>3.695604395604396E-2</v>
      </c>
      <c r="N12" s="348" t="s">
        <v>541</v>
      </c>
      <c r="O12" s="351">
        <v>44882</v>
      </c>
      <c r="P12" s="395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7">
        <v>44840</v>
      </c>
      <c r="C13" s="296"/>
      <c r="D13" s="297" t="s">
        <v>125</v>
      </c>
      <c r="E13" s="298" t="s">
        <v>1054</v>
      </c>
      <c r="F13" s="307">
        <v>1150.5</v>
      </c>
      <c r="G13" s="307">
        <v>1075</v>
      </c>
      <c r="H13" s="307"/>
      <c r="I13" s="299" t="s">
        <v>851</v>
      </c>
      <c r="J13" s="311" t="s">
        <v>544</v>
      </c>
      <c r="K13" s="311"/>
      <c r="L13" s="290"/>
      <c r="M13" s="291"/>
      <c r="N13" s="311"/>
      <c r="O13" s="292"/>
      <c r="P13" s="311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86">
        <v>5</v>
      </c>
      <c r="B14" s="387">
        <v>44840</v>
      </c>
      <c r="C14" s="379"/>
      <c r="D14" s="380" t="s">
        <v>69</v>
      </c>
      <c r="E14" s="381" t="s">
        <v>543</v>
      </c>
      <c r="F14" s="378">
        <v>1805</v>
      </c>
      <c r="G14" s="378">
        <v>1690</v>
      </c>
      <c r="H14" s="378">
        <v>1690</v>
      </c>
      <c r="I14" s="382" t="s">
        <v>852</v>
      </c>
      <c r="J14" s="327" t="s">
        <v>1002</v>
      </c>
      <c r="K14" s="327">
        <f t="shared" ref="K14" si="3">H14-F14</f>
        <v>-115</v>
      </c>
      <c r="L14" s="383">
        <f t="shared" ref="L14" si="4">(F14*-0.7)/100</f>
        <v>-12.635</v>
      </c>
      <c r="M14" s="384">
        <f t="shared" ref="M14" si="5">(K14+L14)/F14</f>
        <v>-7.0711911357340729E-2</v>
      </c>
      <c r="N14" s="327" t="s">
        <v>553</v>
      </c>
      <c r="O14" s="385">
        <v>44884</v>
      </c>
      <c r="P14" s="394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2">
        <v>6</v>
      </c>
      <c r="B15" s="353">
        <v>44845</v>
      </c>
      <c r="C15" s="354"/>
      <c r="D15" s="355" t="s">
        <v>458</v>
      </c>
      <c r="E15" s="356" t="s">
        <v>543</v>
      </c>
      <c r="F15" s="357">
        <v>138</v>
      </c>
      <c r="G15" s="357">
        <v>127</v>
      </c>
      <c r="H15" s="357">
        <v>146.5</v>
      </c>
      <c r="I15" s="358" t="s">
        <v>850</v>
      </c>
      <c r="J15" s="283" t="s">
        <v>903</v>
      </c>
      <c r="K15" s="283">
        <f t="shared" ref="K15:K16" si="6">H15-F15</f>
        <v>8.5</v>
      </c>
      <c r="L15" s="359">
        <f t="shared" ref="L15:L16" si="7">(F15*-0.7)/100</f>
        <v>-0.96599999999999997</v>
      </c>
      <c r="M15" s="360">
        <f t="shared" ref="M15:M16" si="8">(K15+L15)/F15</f>
        <v>5.4594202898550721E-2</v>
      </c>
      <c r="N15" s="283" t="s">
        <v>541</v>
      </c>
      <c r="O15" s="361">
        <v>44867</v>
      </c>
      <c r="P15" s="283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2">
        <v>7</v>
      </c>
      <c r="B16" s="363">
        <v>44848</v>
      </c>
      <c r="C16" s="364"/>
      <c r="D16" s="365" t="s">
        <v>307</v>
      </c>
      <c r="E16" s="366" t="s">
        <v>543</v>
      </c>
      <c r="F16" s="367">
        <v>3055</v>
      </c>
      <c r="G16" s="367">
        <v>2795</v>
      </c>
      <c r="H16" s="367">
        <v>3090</v>
      </c>
      <c r="I16" s="368" t="s">
        <v>849</v>
      </c>
      <c r="J16" s="369" t="s">
        <v>916</v>
      </c>
      <c r="K16" s="369">
        <f t="shared" si="6"/>
        <v>35</v>
      </c>
      <c r="L16" s="370">
        <f t="shared" si="7"/>
        <v>-21.385000000000002</v>
      </c>
      <c r="M16" s="371">
        <f t="shared" si="8"/>
        <v>4.456628477905073E-3</v>
      </c>
      <c r="N16" s="369" t="s">
        <v>662</v>
      </c>
      <c r="O16" s="372">
        <v>44868</v>
      </c>
      <c r="P16" s="369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52">
        <v>8</v>
      </c>
      <c r="B17" s="353">
        <v>44852</v>
      </c>
      <c r="C17" s="354"/>
      <c r="D17" s="355" t="s">
        <v>158</v>
      </c>
      <c r="E17" s="356" t="s">
        <v>543</v>
      </c>
      <c r="F17" s="357">
        <v>3360</v>
      </c>
      <c r="G17" s="357">
        <v>3180</v>
      </c>
      <c r="H17" s="357">
        <v>3605</v>
      </c>
      <c r="I17" s="358" t="s">
        <v>882</v>
      </c>
      <c r="J17" s="283" t="s">
        <v>949</v>
      </c>
      <c r="K17" s="283">
        <f t="shared" ref="K17" si="9">H17-F17</f>
        <v>245</v>
      </c>
      <c r="L17" s="359">
        <f t="shared" ref="L17" si="10">(F17*-0.7)/100</f>
        <v>-23.52</v>
      </c>
      <c r="M17" s="360">
        <f t="shared" ref="M17" si="11">(K17+L17)/F17</f>
        <v>6.5916666666666665E-2</v>
      </c>
      <c r="N17" s="283" t="s">
        <v>541</v>
      </c>
      <c r="O17" s="361">
        <v>44876</v>
      </c>
      <c r="P17" s="28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2">
        <v>9</v>
      </c>
      <c r="B18" s="353">
        <v>44855</v>
      </c>
      <c r="C18" s="354"/>
      <c r="D18" s="355" t="s">
        <v>768</v>
      </c>
      <c r="E18" s="356" t="s">
        <v>543</v>
      </c>
      <c r="F18" s="357">
        <v>1410</v>
      </c>
      <c r="G18" s="357">
        <v>1320</v>
      </c>
      <c r="H18" s="357">
        <v>1500</v>
      </c>
      <c r="I18" s="358" t="s">
        <v>884</v>
      </c>
      <c r="J18" s="283" t="s">
        <v>902</v>
      </c>
      <c r="K18" s="283">
        <f t="shared" ref="K18:K19" si="12">H18-F18</f>
        <v>90</v>
      </c>
      <c r="L18" s="359">
        <f t="shared" ref="L18:L19" si="13">(F18*-0.7)/100</f>
        <v>-9.8699999999999992</v>
      </c>
      <c r="M18" s="360">
        <f t="shared" ref="M18:M19" si="14">(K18+L18)/F18</f>
        <v>5.6829787234042549E-2</v>
      </c>
      <c r="N18" s="283" t="s">
        <v>541</v>
      </c>
      <c r="O18" s="361">
        <v>44867</v>
      </c>
      <c r="P18" s="283"/>
      <c r="Q18" s="208"/>
      <c r="R18" s="208" t="s">
        <v>807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1">
        <v>10</v>
      </c>
      <c r="B19" s="342">
        <v>44861</v>
      </c>
      <c r="C19" s="343"/>
      <c r="D19" s="344" t="s">
        <v>55</v>
      </c>
      <c r="E19" s="345" t="s">
        <v>543</v>
      </c>
      <c r="F19" s="346">
        <v>147</v>
      </c>
      <c r="G19" s="346">
        <v>137</v>
      </c>
      <c r="H19" s="346">
        <v>154</v>
      </c>
      <c r="I19" s="347" t="s">
        <v>886</v>
      </c>
      <c r="J19" s="348" t="s">
        <v>897</v>
      </c>
      <c r="K19" s="348">
        <f t="shared" si="12"/>
        <v>7</v>
      </c>
      <c r="L19" s="349">
        <f t="shared" si="13"/>
        <v>-1.0289999999999999</v>
      </c>
      <c r="M19" s="350">
        <f t="shared" si="14"/>
        <v>4.0619047619047617E-2</v>
      </c>
      <c r="N19" s="348" t="s">
        <v>541</v>
      </c>
      <c r="O19" s="351">
        <v>44866</v>
      </c>
      <c r="P19" s="348"/>
      <c r="Q19" s="208"/>
      <c r="R19" s="208" t="s">
        <v>807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2">
        <v>11</v>
      </c>
      <c r="B20" s="353">
        <v>44861</v>
      </c>
      <c r="C20" s="354"/>
      <c r="D20" s="355" t="s">
        <v>506</v>
      </c>
      <c r="E20" s="356" t="s">
        <v>543</v>
      </c>
      <c r="F20" s="357">
        <v>337</v>
      </c>
      <c r="G20" s="357">
        <v>310</v>
      </c>
      <c r="H20" s="357">
        <v>356.5</v>
      </c>
      <c r="I20" s="358" t="s">
        <v>845</v>
      </c>
      <c r="J20" s="283" t="s">
        <v>908</v>
      </c>
      <c r="K20" s="283">
        <f t="shared" ref="K20:K21" si="15">H20-F20</f>
        <v>19.5</v>
      </c>
      <c r="L20" s="359">
        <f t="shared" ref="L20:L21" si="16">(F20*-0.7)/100</f>
        <v>-2.359</v>
      </c>
      <c r="M20" s="360">
        <f t="shared" ref="M20:M21" si="17">(K20+L20)/F20</f>
        <v>5.0863501483679519E-2</v>
      </c>
      <c r="N20" s="283" t="s">
        <v>541</v>
      </c>
      <c r="O20" s="361">
        <v>44868</v>
      </c>
      <c r="P20" s="283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352">
        <v>12</v>
      </c>
      <c r="B21" s="353">
        <v>44865</v>
      </c>
      <c r="C21" s="354"/>
      <c r="D21" s="355" t="s">
        <v>295</v>
      </c>
      <c r="E21" s="356" t="s">
        <v>543</v>
      </c>
      <c r="F21" s="357">
        <v>1154</v>
      </c>
      <c r="G21" s="357">
        <v>1090</v>
      </c>
      <c r="H21" s="357">
        <v>1225</v>
      </c>
      <c r="I21" s="358" t="s">
        <v>851</v>
      </c>
      <c r="J21" s="283" t="s">
        <v>956</v>
      </c>
      <c r="K21" s="283">
        <f t="shared" si="15"/>
        <v>71</v>
      </c>
      <c r="L21" s="359">
        <f t="shared" si="16"/>
        <v>-8.0779999999999994</v>
      </c>
      <c r="M21" s="360">
        <f t="shared" si="17"/>
        <v>5.4525129982668973E-2</v>
      </c>
      <c r="N21" s="283" t="s">
        <v>541</v>
      </c>
      <c r="O21" s="361">
        <v>44876</v>
      </c>
      <c r="P21" s="283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17">
        <v>44867</v>
      </c>
      <c r="C22" s="296"/>
      <c r="D22" s="297" t="s">
        <v>899</v>
      </c>
      <c r="E22" s="298" t="s">
        <v>543</v>
      </c>
      <c r="F22" s="307" t="s">
        <v>900</v>
      </c>
      <c r="G22" s="307">
        <v>790</v>
      </c>
      <c r="H22" s="307"/>
      <c r="I22" s="299" t="s">
        <v>901</v>
      </c>
      <c r="J22" s="311" t="s">
        <v>544</v>
      </c>
      <c r="K22" s="311"/>
      <c r="L22" s="290"/>
      <c r="M22" s="291"/>
      <c r="N22" s="311"/>
      <c r="O22" s="292"/>
      <c r="P22" s="311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352">
        <v>14</v>
      </c>
      <c r="B23" s="353">
        <v>44872</v>
      </c>
      <c r="C23" s="354"/>
      <c r="D23" s="355" t="s">
        <v>498</v>
      </c>
      <c r="E23" s="356" t="s">
        <v>543</v>
      </c>
      <c r="F23" s="357">
        <v>36.75</v>
      </c>
      <c r="G23" s="357">
        <v>34.75</v>
      </c>
      <c r="H23" s="357">
        <v>39.1</v>
      </c>
      <c r="I23" s="358" t="s">
        <v>934</v>
      </c>
      <c r="J23" s="283" t="s">
        <v>937</v>
      </c>
      <c r="K23" s="283">
        <f t="shared" ref="K23" si="18">H23-F23</f>
        <v>2.3500000000000014</v>
      </c>
      <c r="L23" s="359">
        <f t="shared" ref="L23" si="19">(F23*-0.7)/100</f>
        <v>-0.25724999999999998</v>
      </c>
      <c r="M23" s="360">
        <f t="shared" ref="M23" si="20">(K23+L23)/F23</f>
        <v>5.6945578231292558E-2</v>
      </c>
      <c r="N23" s="283" t="s">
        <v>541</v>
      </c>
      <c r="O23" s="361">
        <v>44874</v>
      </c>
      <c r="P23" s="283"/>
      <c r="Q23" s="208"/>
      <c r="R23" s="208" t="s">
        <v>542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6">
        <v>15</v>
      </c>
      <c r="B24" s="377">
        <v>44875</v>
      </c>
      <c r="C24" s="296"/>
      <c r="D24" s="297" t="s">
        <v>61</v>
      </c>
      <c r="E24" s="298" t="s">
        <v>543</v>
      </c>
      <c r="F24" s="307" t="s">
        <v>945</v>
      </c>
      <c r="G24" s="307">
        <v>780</v>
      </c>
      <c r="H24" s="307"/>
      <c r="I24" s="299" t="s">
        <v>946</v>
      </c>
      <c r="J24" s="311" t="s">
        <v>544</v>
      </c>
      <c r="K24" s="311"/>
      <c r="L24" s="290"/>
      <c r="M24" s="291"/>
      <c r="N24" s="311"/>
      <c r="O24" s="292"/>
      <c r="P24" s="311"/>
      <c r="Q24" s="208"/>
      <c r="R24" s="208" t="s">
        <v>542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352">
        <v>16</v>
      </c>
      <c r="B25" s="353">
        <v>44875</v>
      </c>
      <c r="C25" s="354"/>
      <c r="D25" s="355" t="s">
        <v>353</v>
      </c>
      <c r="E25" s="356" t="s">
        <v>543</v>
      </c>
      <c r="F25" s="357">
        <v>1860</v>
      </c>
      <c r="G25" s="357">
        <v>1740</v>
      </c>
      <c r="H25" s="357">
        <v>1960</v>
      </c>
      <c r="I25" s="358" t="s">
        <v>947</v>
      </c>
      <c r="J25" s="283" t="s">
        <v>798</v>
      </c>
      <c r="K25" s="283">
        <f t="shared" ref="K25" si="21">H25-F25</f>
        <v>100</v>
      </c>
      <c r="L25" s="359">
        <f t="shared" ref="L25" si="22">(F25*-0.7)/100</f>
        <v>-13.02</v>
      </c>
      <c r="M25" s="360">
        <f t="shared" ref="M25" si="23">(K25+L25)/F25</f>
        <v>4.6763440860215055E-2</v>
      </c>
      <c r="N25" s="283" t="s">
        <v>541</v>
      </c>
      <c r="O25" s="361">
        <v>44886</v>
      </c>
      <c r="P25" s="283"/>
      <c r="Q25" s="208"/>
      <c r="R25" s="208" t="s">
        <v>807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7" customFormat="1" ht="13.9" customHeight="1">
      <c r="A26" s="307">
        <v>17</v>
      </c>
      <c r="B26" s="308">
        <v>44876</v>
      </c>
      <c r="C26" s="296"/>
      <c r="D26" s="297" t="s">
        <v>208</v>
      </c>
      <c r="E26" s="298" t="s">
        <v>543</v>
      </c>
      <c r="F26" s="307" t="s">
        <v>954</v>
      </c>
      <c r="G26" s="307">
        <v>6340</v>
      </c>
      <c r="H26" s="307"/>
      <c r="I26" s="299" t="s">
        <v>955</v>
      </c>
      <c r="J26" s="311" t="s">
        <v>544</v>
      </c>
      <c r="K26" s="311"/>
      <c r="L26" s="290"/>
      <c r="M26" s="291"/>
      <c r="N26" s="311"/>
      <c r="O26" s="292"/>
      <c r="P26" s="311"/>
      <c r="Q26" s="208"/>
      <c r="R26" s="208" t="s">
        <v>542</v>
      </c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7" customFormat="1" ht="13.9" customHeight="1">
      <c r="A27" s="352">
        <v>18</v>
      </c>
      <c r="B27" s="373">
        <v>44876</v>
      </c>
      <c r="C27" s="354"/>
      <c r="D27" s="355" t="s">
        <v>458</v>
      </c>
      <c r="E27" s="356" t="s">
        <v>543</v>
      </c>
      <c r="F27" s="357">
        <v>146</v>
      </c>
      <c r="G27" s="357">
        <v>135</v>
      </c>
      <c r="H27" s="357">
        <v>155.25</v>
      </c>
      <c r="I27" s="358" t="s">
        <v>886</v>
      </c>
      <c r="J27" s="283" t="s">
        <v>980</v>
      </c>
      <c r="K27" s="283">
        <f t="shared" ref="K27:K28" si="24">H27-F27</f>
        <v>9.25</v>
      </c>
      <c r="L27" s="359">
        <f t="shared" ref="L27:L28" si="25">(F27*-0.7)/100</f>
        <v>-1.0219999999999998</v>
      </c>
      <c r="M27" s="360">
        <f t="shared" ref="M27:M28" si="26">(K27+L27)/F27</f>
        <v>5.6356164383561641E-2</v>
      </c>
      <c r="N27" s="283" t="s">
        <v>541</v>
      </c>
      <c r="O27" s="361">
        <v>44879</v>
      </c>
      <c r="P27" s="283"/>
      <c r="Q27" s="208"/>
      <c r="R27" s="208" t="s">
        <v>542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s="247" customFormat="1" ht="13.9" customHeight="1">
      <c r="A28" s="341">
        <v>19</v>
      </c>
      <c r="B28" s="342">
        <v>44880</v>
      </c>
      <c r="C28" s="343"/>
      <c r="D28" s="344" t="s">
        <v>365</v>
      </c>
      <c r="E28" s="345" t="s">
        <v>543</v>
      </c>
      <c r="F28" s="346">
        <v>3425</v>
      </c>
      <c r="G28" s="346">
        <v>3170</v>
      </c>
      <c r="H28" s="346">
        <v>3570</v>
      </c>
      <c r="I28" s="347" t="s">
        <v>968</v>
      </c>
      <c r="J28" s="348" t="s">
        <v>987</v>
      </c>
      <c r="K28" s="348">
        <f t="shared" si="24"/>
        <v>145</v>
      </c>
      <c r="L28" s="349">
        <f t="shared" si="25"/>
        <v>-23.975000000000001</v>
      </c>
      <c r="M28" s="350">
        <f t="shared" si="26"/>
        <v>3.5335766423357666E-2</v>
      </c>
      <c r="N28" s="348" t="s">
        <v>541</v>
      </c>
      <c r="O28" s="351">
        <v>44882</v>
      </c>
      <c r="P28" s="348"/>
      <c r="Q28" s="208"/>
      <c r="R28" s="208" t="s">
        <v>542</v>
      </c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s="247" customFormat="1" ht="13.9" customHeight="1">
      <c r="A29" s="286">
        <v>20</v>
      </c>
      <c r="B29" s="377">
        <v>44882</v>
      </c>
      <c r="C29" s="296"/>
      <c r="D29" s="297" t="s">
        <v>82</v>
      </c>
      <c r="E29" s="298" t="s">
        <v>543</v>
      </c>
      <c r="F29" s="307" t="s">
        <v>988</v>
      </c>
      <c r="G29" s="307">
        <v>290</v>
      </c>
      <c r="H29" s="307"/>
      <c r="I29" s="299" t="s">
        <v>989</v>
      </c>
      <c r="J29" s="311" t="s">
        <v>544</v>
      </c>
      <c r="K29" s="311"/>
      <c r="L29" s="290"/>
      <c r="M29" s="291"/>
      <c r="N29" s="311"/>
      <c r="O29" s="292"/>
      <c r="P29" s="311"/>
      <c r="Q29" s="208"/>
      <c r="R29" s="208" t="s">
        <v>807</v>
      </c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s="247" customFormat="1" ht="13.9" customHeight="1">
      <c r="A30" s="286">
        <v>21</v>
      </c>
      <c r="B30" s="377">
        <v>44883</v>
      </c>
      <c r="C30" s="296"/>
      <c r="D30" s="297" t="s">
        <v>805</v>
      </c>
      <c r="E30" s="298" t="s">
        <v>543</v>
      </c>
      <c r="F30" s="307" t="s">
        <v>1014</v>
      </c>
      <c r="G30" s="307">
        <v>369</v>
      </c>
      <c r="H30" s="307"/>
      <c r="I30" s="299" t="s">
        <v>1015</v>
      </c>
      <c r="J30" s="311" t="s">
        <v>544</v>
      </c>
      <c r="K30" s="311"/>
      <c r="L30" s="290"/>
      <c r="M30" s="291"/>
      <c r="N30" s="311"/>
      <c r="O30" s="292"/>
      <c r="P30" s="311"/>
      <c r="Q30" s="208"/>
      <c r="R30" s="208" t="s">
        <v>542</v>
      </c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</row>
    <row r="31" spans="1:56" s="247" customFormat="1" ht="13.9" customHeight="1">
      <c r="A31" s="286">
        <v>22</v>
      </c>
      <c r="B31" s="377">
        <v>44886</v>
      </c>
      <c r="C31" s="296"/>
      <c r="D31" s="297" t="s">
        <v>146</v>
      </c>
      <c r="E31" s="298" t="s">
        <v>543</v>
      </c>
      <c r="F31" s="307" t="s">
        <v>1051</v>
      </c>
      <c r="G31" s="307">
        <v>4540</v>
      </c>
      <c r="H31" s="307"/>
      <c r="I31" s="299" t="s">
        <v>1052</v>
      </c>
      <c r="J31" s="311" t="s">
        <v>544</v>
      </c>
      <c r="K31" s="311"/>
      <c r="L31" s="290"/>
      <c r="M31" s="291"/>
      <c r="N31" s="311"/>
      <c r="O31" s="292"/>
      <c r="P31" s="311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</row>
    <row r="32" spans="1:56" ht="13.9" customHeight="1">
      <c r="A32" s="288"/>
      <c r="B32" s="287"/>
      <c r="C32" s="296"/>
      <c r="D32" s="297"/>
      <c r="E32" s="298"/>
      <c r="F32" s="288"/>
      <c r="G32" s="288"/>
      <c r="H32" s="288"/>
      <c r="I32" s="299"/>
      <c r="J32" s="289"/>
      <c r="K32" s="289"/>
      <c r="L32" s="290"/>
      <c r="M32" s="291"/>
      <c r="N32" s="289"/>
      <c r="O32" s="292"/>
      <c r="P32" s="290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</row>
    <row r="33" spans="1:56" ht="14.25" customHeight="1">
      <c r="A33" s="97"/>
      <c r="B33" s="98"/>
      <c r="C33" s="99"/>
      <c r="D33" s="100"/>
      <c r="E33" s="101"/>
      <c r="F33" s="101"/>
      <c r="H33" s="101"/>
      <c r="I33" s="102"/>
      <c r="J33" s="103"/>
      <c r="K33" s="103"/>
      <c r="L33" s="104"/>
      <c r="M33" s="105"/>
      <c r="N33" s="106"/>
      <c r="O33" s="107"/>
      <c r="P33" s="1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</row>
    <row r="34" spans="1:56" ht="14.25" customHeight="1">
      <c r="A34" s="97"/>
      <c r="B34" s="98"/>
      <c r="C34" s="99"/>
      <c r="D34" s="100"/>
      <c r="E34" s="101"/>
      <c r="F34" s="101"/>
      <c r="G34" s="97"/>
      <c r="H34" s="101"/>
      <c r="I34" s="102"/>
      <c r="J34" s="103"/>
      <c r="K34" s="103"/>
      <c r="L34" s="104"/>
      <c r="M34" s="105"/>
      <c r="N34" s="106"/>
      <c r="O34" s="107"/>
      <c r="P34" s="108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56" ht="12" customHeight="1">
      <c r="A35" s="109" t="s">
        <v>545</v>
      </c>
      <c r="B35" s="110"/>
      <c r="C35" s="111"/>
      <c r="D35" s="112"/>
      <c r="E35" s="113"/>
      <c r="F35" s="113"/>
      <c r="G35" s="113"/>
      <c r="H35" s="113"/>
      <c r="I35" s="113"/>
      <c r="J35" s="114"/>
      <c r="K35" s="113"/>
      <c r="L35" s="115"/>
      <c r="M35" s="54"/>
      <c r="N35" s="114"/>
      <c r="O35" s="11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56" ht="12" customHeight="1">
      <c r="A36" s="116" t="s">
        <v>546</v>
      </c>
      <c r="B36" s="109"/>
      <c r="C36" s="109"/>
      <c r="D36" s="109"/>
      <c r="E36" s="41"/>
      <c r="F36" s="117" t="s">
        <v>547</v>
      </c>
      <c r="G36" s="6"/>
      <c r="H36" s="6"/>
      <c r="I36" s="6"/>
      <c r="J36" s="118"/>
      <c r="K36" s="119"/>
      <c r="L36" s="119"/>
      <c r="M36" s="120"/>
      <c r="N36" s="1"/>
      <c r="O36" s="12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56" ht="12" customHeight="1">
      <c r="A37" s="109" t="s">
        <v>548</v>
      </c>
      <c r="B37" s="109"/>
      <c r="C37" s="109"/>
      <c r="D37" s="109" t="s">
        <v>796</v>
      </c>
      <c r="E37" s="6"/>
      <c r="F37" s="117" t="s">
        <v>549</v>
      </c>
      <c r="G37" s="6"/>
      <c r="H37" s="6"/>
      <c r="I37" s="6"/>
      <c r="J37" s="118"/>
      <c r="K37" s="119"/>
      <c r="L37" s="119"/>
      <c r="M37" s="120"/>
      <c r="N37" s="1"/>
      <c r="O37" s="12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09"/>
      <c r="B38" s="109"/>
      <c r="C38" s="109"/>
      <c r="D38" s="109"/>
      <c r="E38" s="6"/>
      <c r="F38" s="6"/>
      <c r="G38" s="6"/>
      <c r="H38" s="6"/>
      <c r="I38" s="6"/>
      <c r="J38" s="122"/>
      <c r="K38" s="119"/>
      <c r="L38" s="119"/>
      <c r="M38" s="6"/>
      <c r="N38" s="123"/>
      <c r="O38" s="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.75" customHeight="1">
      <c r="A39" s="1"/>
      <c r="B39" s="124" t="s">
        <v>550</v>
      </c>
      <c r="C39" s="124"/>
      <c r="D39" s="124"/>
      <c r="E39" s="124"/>
      <c r="F39" s="125"/>
      <c r="G39" s="6"/>
      <c r="H39" s="6"/>
      <c r="I39" s="126"/>
      <c r="J39" s="127"/>
      <c r="K39" s="128"/>
      <c r="L39" s="127"/>
      <c r="M39" s="6"/>
      <c r="N39" s="1"/>
      <c r="O39" s="1"/>
      <c r="P39" s="1"/>
      <c r="R39" s="54"/>
      <c r="S39" s="1"/>
      <c r="T39" s="1"/>
      <c r="U39" s="1"/>
      <c r="V39" s="1"/>
      <c r="W39" s="1"/>
      <c r="X39" s="1"/>
      <c r="Y39" s="1"/>
      <c r="Z39" s="1"/>
    </row>
    <row r="40" spans="1:56" ht="38.25" customHeight="1">
      <c r="A40" s="323" t="s">
        <v>16</v>
      </c>
      <c r="B40" s="323" t="s">
        <v>518</v>
      </c>
      <c r="C40" s="323"/>
      <c r="D40" s="249" t="s">
        <v>529</v>
      </c>
      <c r="E40" s="323" t="s">
        <v>530</v>
      </c>
      <c r="F40" s="323" t="s">
        <v>531</v>
      </c>
      <c r="G40" s="323" t="s">
        <v>551</v>
      </c>
      <c r="H40" s="323" t="s">
        <v>533</v>
      </c>
      <c r="I40" s="323" t="s">
        <v>534</v>
      </c>
      <c r="J40" s="96" t="s">
        <v>535</v>
      </c>
      <c r="K40" s="94" t="s">
        <v>552</v>
      </c>
      <c r="L40" s="130" t="s">
        <v>537</v>
      </c>
      <c r="M40" s="96" t="s">
        <v>538</v>
      </c>
      <c r="N40" s="93" t="s">
        <v>539</v>
      </c>
      <c r="O40" s="249" t="s">
        <v>540</v>
      </c>
      <c r="P40" s="41"/>
      <c r="Q40" s="1"/>
      <c r="R40" s="246"/>
      <c r="S40" s="246"/>
      <c r="T40" s="246"/>
      <c r="U40" s="240"/>
      <c r="V40" s="240"/>
      <c r="W40" s="240"/>
      <c r="X40" s="240"/>
      <c r="Y40" s="240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s="247" customFormat="1" ht="13.9" customHeight="1">
      <c r="A41" s="362">
        <v>1</v>
      </c>
      <c r="B41" s="363">
        <v>44853</v>
      </c>
      <c r="C41" s="364"/>
      <c r="D41" s="365" t="s">
        <v>196</v>
      </c>
      <c r="E41" s="366" t="s">
        <v>543</v>
      </c>
      <c r="F41" s="367">
        <v>772</v>
      </c>
      <c r="G41" s="367">
        <v>750</v>
      </c>
      <c r="H41" s="367">
        <v>779</v>
      </c>
      <c r="I41" s="368" t="s">
        <v>883</v>
      </c>
      <c r="J41" s="369" t="s">
        <v>939</v>
      </c>
      <c r="K41" s="369">
        <f t="shared" ref="K41:K42" si="27">H41-F41</f>
        <v>7</v>
      </c>
      <c r="L41" s="370">
        <f t="shared" ref="L41:L42" si="28">(F41*-0.7)/100</f>
        <v>-5.4039999999999999</v>
      </c>
      <c r="M41" s="371">
        <f t="shared" ref="M41:M42" si="29">(K41+L41)/F41</f>
        <v>2.0673575129533679E-3</v>
      </c>
      <c r="N41" s="369" t="s">
        <v>662</v>
      </c>
      <c r="O41" s="372">
        <v>44874</v>
      </c>
      <c r="P41" s="41"/>
      <c r="Q41" s="208"/>
      <c r="R41" s="208" t="s">
        <v>542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</row>
    <row r="42" spans="1:56" s="301" customFormat="1" ht="13.5" customHeight="1">
      <c r="A42" s="378">
        <v>2</v>
      </c>
      <c r="B42" s="332">
        <v>44867</v>
      </c>
      <c r="C42" s="379"/>
      <c r="D42" s="380" t="s">
        <v>213</v>
      </c>
      <c r="E42" s="381" t="s">
        <v>543</v>
      </c>
      <c r="F42" s="378">
        <v>264.5</v>
      </c>
      <c r="G42" s="378">
        <v>255</v>
      </c>
      <c r="H42" s="378">
        <v>256</v>
      </c>
      <c r="I42" s="382" t="s">
        <v>904</v>
      </c>
      <c r="J42" s="327" t="s">
        <v>974</v>
      </c>
      <c r="K42" s="327">
        <f t="shared" si="27"/>
        <v>-8.5</v>
      </c>
      <c r="L42" s="383">
        <f t="shared" si="28"/>
        <v>-1.8514999999999997</v>
      </c>
      <c r="M42" s="384">
        <f t="shared" si="29"/>
        <v>-3.9136105860113422E-2</v>
      </c>
      <c r="N42" s="327" t="s">
        <v>553</v>
      </c>
      <c r="O42" s="385">
        <v>44881</v>
      </c>
      <c r="P42" s="41"/>
      <c r="Q42" s="247"/>
      <c r="R42" s="248" t="s">
        <v>542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3"/>
      <c r="AJ42" s="294"/>
      <c r="AK42" s="300"/>
      <c r="AL42" s="300"/>
    </row>
    <row r="43" spans="1:56" s="301" customFormat="1" ht="13.5" customHeight="1">
      <c r="A43" s="357">
        <v>3</v>
      </c>
      <c r="B43" s="373">
        <v>44868</v>
      </c>
      <c r="C43" s="354"/>
      <c r="D43" s="355" t="s">
        <v>188</v>
      </c>
      <c r="E43" s="356" t="s">
        <v>543</v>
      </c>
      <c r="F43" s="357">
        <v>578</v>
      </c>
      <c r="G43" s="357">
        <v>559</v>
      </c>
      <c r="H43" s="357">
        <v>613</v>
      </c>
      <c r="I43" s="358" t="s">
        <v>909</v>
      </c>
      <c r="J43" s="283" t="s">
        <v>916</v>
      </c>
      <c r="K43" s="283">
        <f t="shared" ref="K43:K44" si="30">H43-F43</f>
        <v>35</v>
      </c>
      <c r="L43" s="359">
        <f t="shared" ref="L43:L44" si="31">(F43*-0.7)/100</f>
        <v>-4.0459999999999994</v>
      </c>
      <c r="M43" s="360">
        <f t="shared" ref="M43:M44" si="32">(K43+L43)/F43</f>
        <v>5.3553633217993078E-2</v>
      </c>
      <c r="N43" s="283" t="s">
        <v>541</v>
      </c>
      <c r="O43" s="361">
        <v>44872</v>
      </c>
      <c r="P43" s="41"/>
      <c r="Q43" s="247"/>
      <c r="R43" s="248" t="s">
        <v>542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3"/>
      <c r="AJ43" s="294"/>
      <c r="AK43" s="300"/>
      <c r="AL43" s="300"/>
    </row>
    <row r="44" spans="1:56" s="301" customFormat="1" ht="13.5" customHeight="1">
      <c r="A44" s="378">
        <v>4</v>
      </c>
      <c r="B44" s="332">
        <v>44868</v>
      </c>
      <c r="C44" s="379"/>
      <c r="D44" s="380" t="s">
        <v>412</v>
      </c>
      <c r="E44" s="381" t="s">
        <v>543</v>
      </c>
      <c r="F44" s="378">
        <v>462</v>
      </c>
      <c r="G44" s="378">
        <v>447</v>
      </c>
      <c r="H44" s="378">
        <v>446</v>
      </c>
      <c r="I44" s="382" t="s">
        <v>910</v>
      </c>
      <c r="J44" s="327" t="s">
        <v>940</v>
      </c>
      <c r="K44" s="327">
        <f t="shared" si="30"/>
        <v>-16</v>
      </c>
      <c r="L44" s="383">
        <f t="shared" si="31"/>
        <v>-3.234</v>
      </c>
      <c r="M44" s="384">
        <f t="shared" si="32"/>
        <v>-4.1632034632034638E-2</v>
      </c>
      <c r="N44" s="327" t="s">
        <v>553</v>
      </c>
      <c r="O44" s="385">
        <v>44874</v>
      </c>
      <c r="P44" s="41"/>
      <c r="Q44" s="247"/>
      <c r="R44" s="248" t="s">
        <v>542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3"/>
      <c r="AJ44" s="294"/>
      <c r="AK44" s="300"/>
      <c r="AL44" s="300"/>
    </row>
    <row r="45" spans="1:56" s="301" customFormat="1" ht="13.5" customHeight="1">
      <c r="A45" s="357">
        <v>5</v>
      </c>
      <c r="B45" s="373">
        <v>44872</v>
      </c>
      <c r="C45" s="354"/>
      <c r="D45" s="355" t="s">
        <v>46</v>
      </c>
      <c r="E45" s="356" t="s">
        <v>543</v>
      </c>
      <c r="F45" s="357">
        <v>848.5</v>
      </c>
      <c r="G45" s="357">
        <v>822</v>
      </c>
      <c r="H45" s="357">
        <v>875</v>
      </c>
      <c r="I45" s="358" t="s">
        <v>935</v>
      </c>
      <c r="J45" s="283" t="s">
        <v>938</v>
      </c>
      <c r="K45" s="283">
        <f t="shared" ref="K45:K46" si="33">H45-F45</f>
        <v>26.5</v>
      </c>
      <c r="L45" s="359">
        <f t="shared" ref="L45" si="34">(F45*-0.7)/100</f>
        <v>-5.9394999999999989</v>
      </c>
      <c r="M45" s="360">
        <f t="shared" ref="M45:M46" si="35">(K45+L45)/F45</f>
        <v>2.4231585150265175E-2</v>
      </c>
      <c r="N45" s="283" t="s">
        <v>541</v>
      </c>
      <c r="O45" s="361">
        <v>44874</v>
      </c>
      <c r="P45" s="41"/>
      <c r="Q45" s="247"/>
      <c r="R45" s="248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3"/>
      <c r="AJ45" s="294"/>
      <c r="AK45" s="300"/>
      <c r="AL45" s="300"/>
    </row>
    <row r="46" spans="1:56" s="301" customFormat="1" ht="13.5" customHeight="1">
      <c r="A46" s="378">
        <v>6</v>
      </c>
      <c r="B46" s="332">
        <v>44876</v>
      </c>
      <c r="C46" s="379"/>
      <c r="D46" s="380" t="s">
        <v>950</v>
      </c>
      <c r="E46" s="381" t="s">
        <v>543</v>
      </c>
      <c r="F46" s="378">
        <v>2110</v>
      </c>
      <c r="G46" s="378">
        <v>2040</v>
      </c>
      <c r="H46" s="378">
        <v>2040</v>
      </c>
      <c r="I46" s="382" t="s">
        <v>951</v>
      </c>
      <c r="J46" s="327" t="s">
        <v>986</v>
      </c>
      <c r="K46" s="327">
        <f t="shared" si="33"/>
        <v>-70</v>
      </c>
      <c r="L46" s="383">
        <f>(F46*-0.07)/100</f>
        <v>-1.4770000000000001</v>
      </c>
      <c r="M46" s="384">
        <f t="shared" si="35"/>
        <v>-3.3875355450236969E-2</v>
      </c>
      <c r="N46" s="327" t="s">
        <v>553</v>
      </c>
      <c r="O46" s="385">
        <v>44882</v>
      </c>
      <c r="P46" s="41"/>
      <c r="Q46" s="247"/>
      <c r="R46" s="248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3"/>
      <c r="AJ46" s="294"/>
      <c r="AK46" s="300"/>
      <c r="AL46" s="300"/>
    </row>
    <row r="47" spans="1:56" s="301" customFormat="1" ht="13.5" customHeight="1">
      <c r="A47" s="378">
        <v>7</v>
      </c>
      <c r="B47" s="332">
        <v>44879</v>
      </c>
      <c r="C47" s="379"/>
      <c r="D47" s="380" t="s">
        <v>351</v>
      </c>
      <c r="E47" s="381" t="s">
        <v>543</v>
      </c>
      <c r="F47" s="378">
        <v>109</v>
      </c>
      <c r="G47" s="378">
        <v>105.5</v>
      </c>
      <c r="H47" s="378">
        <v>105.5</v>
      </c>
      <c r="I47" s="382" t="s">
        <v>957</v>
      </c>
      <c r="J47" s="327" t="s">
        <v>1003</v>
      </c>
      <c r="K47" s="327">
        <f t="shared" ref="K47" si="36">H47-F47</f>
        <v>-3.5</v>
      </c>
      <c r="L47" s="383">
        <f>(F47*-0.7)/100</f>
        <v>-0.76300000000000001</v>
      </c>
      <c r="M47" s="384">
        <f t="shared" ref="M47" si="37">(K47+L47)/F47</f>
        <v>-3.9110091743119267E-2</v>
      </c>
      <c r="N47" s="327" t="s">
        <v>553</v>
      </c>
      <c r="O47" s="385">
        <v>44883</v>
      </c>
      <c r="P47" s="41"/>
      <c r="Q47" s="247"/>
      <c r="R47" s="248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3"/>
      <c r="AJ47" s="294"/>
      <c r="AK47" s="300"/>
      <c r="AL47" s="300"/>
    </row>
    <row r="48" spans="1:56" s="301" customFormat="1" ht="13.5" customHeight="1">
      <c r="A48" s="357">
        <v>8</v>
      </c>
      <c r="B48" s="373">
        <v>44881</v>
      </c>
      <c r="C48" s="354"/>
      <c r="D48" s="355" t="s">
        <v>458</v>
      </c>
      <c r="E48" s="356" t="s">
        <v>543</v>
      </c>
      <c r="F48" s="357">
        <v>160</v>
      </c>
      <c r="G48" s="357">
        <v>155</v>
      </c>
      <c r="H48" s="357">
        <v>164</v>
      </c>
      <c r="I48" s="358" t="s">
        <v>975</v>
      </c>
      <c r="J48" s="283" t="s">
        <v>976</v>
      </c>
      <c r="K48" s="283">
        <f t="shared" ref="K48:K49" si="38">H48-F48</f>
        <v>4</v>
      </c>
      <c r="L48" s="359">
        <f>(F48*-0.07)/100</f>
        <v>-0.11200000000000002</v>
      </c>
      <c r="M48" s="360">
        <f t="shared" ref="M48:M49" si="39">(K48+L48)/F48</f>
        <v>2.4299999999999999E-2</v>
      </c>
      <c r="N48" s="283" t="s">
        <v>541</v>
      </c>
      <c r="O48" s="361">
        <v>44881</v>
      </c>
      <c r="P48" s="41"/>
      <c r="Q48" s="247"/>
      <c r="R48" s="248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3"/>
      <c r="AJ48" s="294"/>
      <c r="AK48" s="300"/>
      <c r="AL48" s="300"/>
    </row>
    <row r="49" spans="1:38" s="301" customFormat="1" ht="13.5" customHeight="1">
      <c r="A49" s="378">
        <v>9</v>
      </c>
      <c r="B49" s="332">
        <v>44881</v>
      </c>
      <c r="C49" s="379"/>
      <c r="D49" s="380" t="s">
        <v>426</v>
      </c>
      <c r="E49" s="381" t="s">
        <v>543</v>
      </c>
      <c r="F49" s="378">
        <v>249</v>
      </c>
      <c r="G49" s="378">
        <v>242</v>
      </c>
      <c r="H49" s="378">
        <v>242.5</v>
      </c>
      <c r="I49" s="382" t="s">
        <v>977</v>
      </c>
      <c r="J49" s="327" t="s">
        <v>978</v>
      </c>
      <c r="K49" s="327">
        <f t="shared" si="38"/>
        <v>-6.5</v>
      </c>
      <c r="L49" s="383">
        <f>(F49*-0.07)/100</f>
        <v>-0.17430000000000004</v>
      </c>
      <c r="M49" s="384">
        <f t="shared" si="39"/>
        <v>-2.6804417670682729E-2</v>
      </c>
      <c r="N49" s="327" t="s">
        <v>553</v>
      </c>
      <c r="O49" s="385">
        <v>44881</v>
      </c>
      <c r="P49" s="41"/>
      <c r="Q49" s="247"/>
      <c r="R49" s="248" t="s">
        <v>807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93"/>
      <c r="AJ49" s="294"/>
      <c r="AK49" s="300"/>
      <c r="AL49" s="300"/>
    </row>
    <row r="50" spans="1:38" s="295" customFormat="1" ht="13.5" customHeight="1">
      <c r="A50" s="357">
        <v>10</v>
      </c>
      <c r="B50" s="373">
        <v>44883</v>
      </c>
      <c r="C50" s="354"/>
      <c r="D50" s="355" t="s">
        <v>506</v>
      </c>
      <c r="E50" s="356" t="s">
        <v>543</v>
      </c>
      <c r="F50" s="357">
        <v>335</v>
      </c>
      <c r="G50" s="357">
        <v>326</v>
      </c>
      <c r="H50" s="357">
        <v>344</v>
      </c>
      <c r="I50" s="358" t="s">
        <v>1004</v>
      </c>
      <c r="J50" s="283" t="s">
        <v>748</v>
      </c>
      <c r="K50" s="283">
        <f t="shared" ref="K50" si="40">H50-F50</f>
        <v>9</v>
      </c>
      <c r="L50" s="359">
        <f>(F50*-0.07)/100</f>
        <v>-0.23450000000000004</v>
      </c>
      <c r="M50" s="360">
        <f t="shared" ref="M50" si="41">(K50+L50)/F50</f>
        <v>2.6165671641791042E-2</v>
      </c>
      <c r="N50" s="283" t="s">
        <v>541</v>
      </c>
      <c r="O50" s="361">
        <v>44883</v>
      </c>
      <c r="P50" s="388"/>
      <c r="Q50" s="247"/>
      <c r="R50" s="248" t="s">
        <v>542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93"/>
      <c r="AJ50" s="294"/>
      <c r="AK50" s="294"/>
      <c r="AL50" s="294"/>
    </row>
    <row r="51" spans="1:38" s="295" customFormat="1" ht="13.5" customHeight="1">
      <c r="A51" s="307">
        <v>11</v>
      </c>
      <c r="B51" s="308">
        <v>44883</v>
      </c>
      <c r="C51" s="296"/>
      <c r="D51" s="297" t="s">
        <v>1007</v>
      </c>
      <c r="E51" s="298" t="s">
        <v>543</v>
      </c>
      <c r="F51" s="307" t="s">
        <v>1008</v>
      </c>
      <c r="G51" s="307">
        <v>484</v>
      </c>
      <c r="H51" s="307"/>
      <c r="I51" s="299" t="s">
        <v>1009</v>
      </c>
      <c r="J51" s="311" t="s">
        <v>544</v>
      </c>
      <c r="K51" s="311"/>
      <c r="L51" s="290"/>
      <c r="M51" s="291"/>
      <c r="N51" s="311"/>
      <c r="O51" s="292"/>
      <c r="P51" s="388"/>
      <c r="Q51" s="247"/>
      <c r="R51" s="248" t="s">
        <v>807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93"/>
      <c r="AJ51" s="294"/>
      <c r="AK51" s="294"/>
      <c r="AL51" s="294"/>
    </row>
    <row r="52" spans="1:38" s="295" customFormat="1" ht="13.5" customHeight="1">
      <c r="A52" s="307">
        <v>12</v>
      </c>
      <c r="B52" s="308">
        <v>44886</v>
      </c>
      <c r="C52" s="296"/>
      <c r="D52" s="297" t="s">
        <v>506</v>
      </c>
      <c r="E52" s="298" t="s">
        <v>543</v>
      </c>
      <c r="F52" s="307" t="s">
        <v>1053</v>
      </c>
      <c r="G52" s="307">
        <v>326</v>
      </c>
      <c r="H52" s="307"/>
      <c r="I52" s="299" t="s">
        <v>1004</v>
      </c>
      <c r="J52" s="311" t="s">
        <v>544</v>
      </c>
      <c r="K52" s="311"/>
      <c r="L52" s="290"/>
      <c r="M52" s="291"/>
      <c r="N52" s="311"/>
      <c r="O52" s="292"/>
      <c r="P52" s="388"/>
      <c r="Q52" s="247"/>
      <c r="R52" s="24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93"/>
      <c r="AJ52" s="294"/>
      <c r="AK52" s="294"/>
      <c r="AL52" s="294"/>
    </row>
    <row r="53" spans="1:38" s="295" customFormat="1" ht="15" customHeight="1">
      <c r="A53" s="307"/>
      <c r="B53" s="308"/>
      <c r="C53" s="296"/>
      <c r="D53" s="297"/>
      <c r="E53" s="298"/>
      <c r="F53" s="307"/>
      <c r="G53" s="307"/>
      <c r="H53" s="307"/>
      <c r="I53" s="299"/>
      <c r="J53" s="311"/>
      <c r="K53" s="311"/>
      <c r="L53" s="290"/>
      <c r="M53" s="291"/>
      <c r="N53" s="311"/>
      <c r="O53" s="292"/>
      <c r="P53" s="388"/>
      <c r="Q53" s="247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93"/>
      <c r="AJ53" s="294"/>
      <c r="AK53" s="294"/>
      <c r="AL53" s="294"/>
    </row>
    <row r="54" spans="1:38" ht="15" customHeight="1">
      <c r="A54" s="250"/>
      <c r="B54" s="251"/>
      <c r="C54" s="252"/>
      <c r="D54" s="253"/>
      <c r="E54" s="254"/>
      <c r="F54" s="254"/>
      <c r="G54" s="254"/>
      <c r="H54" s="254"/>
      <c r="I54" s="254"/>
      <c r="J54" s="255"/>
      <c r="K54" s="255"/>
      <c r="L54" s="256"/>
      <c r="M54" s="257"/>
      <c r="N54" s="255"/>
      <c r="O54" s="258"/>
      <c r="P54" s="231"/>
      <c r="Q54" s="247"/>
      <c r="R54" s="24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1"/>
      <c r="AI54" s="1"/>
      <c r="AJ54" s="1"/>
      <c r="AK54" s="1"/>
      <c r="AL54" s="1"/>
    </row>
    <row r="55" spans="1:38" ht="44.25" customHeight="1">
      <c r="A55" s="109" t="s">
        <v>545</v>
      </c>
      <c r="B55" s="131"/>
      <c r="C55" s="131"/>
      <c r="D55" s="1"/>
      <c r="E55" s="6"/>
      <c r="F55" s="6"/>
      <c r="G55" s="6"/>
      <c r="H55" s="6" t="s">
        <v>557</v>
      </c>
      <c r="I55" s="6"/>
      <c r="J55" s="6"/>
      <c r="K55" s="105"/>
      <c r="L55" s="133"/>
      <c r="M55" s="105"/>
      <c r="N55" s="106"/>
      <c r="O55" s="105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242"/>
      <c r="AD55" s="242"/>
      <c r="AE55" s="242"/>
      <c r="AF55" s="242"/>
      <c r="AG55" s="242"/>
      <c r="AH55" s="242"/>
    </row>
    <row r="56" spans="1:38" ht="12.75" customHeight="1">
      <c r="A56" s="116" t="s">
        <v>546</v>
      </c>
      <c r="B56" s="109"/>
      <c r="C56" s="109"/>
      <c r="D56" s="109"/>
      <c r="E56" s="41"/>
      <c r="F56" s="117" t="s">
        <v>547</v>
      </c>
      <c r="G56" s="54"/>
      <c r="H56" s="41"/>
      <c r="I56" s="54"/>
      <c r="J56" s="6"/>
      <c r="K56" s="134"/>
      <c r="L56" s="135"/>
      <c r="M56" s="6"/>
      <c r="N56" s="99"/>
      <c r="O56" s="136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16"/>
      <c r="B57" s="109"/>
      <c r="C57" s="109"/>
      <c r="D57" s="109"/>
      <c r="E57" s="6"/>
      <c r="F57" s="117" t="s">
        <v>549</v>
      </c>
      <c r="G57" s="54"/>
      <c r="H57" s="41"/>
      <c r="I57" s="54"/>
      <c r="J57" s="6"/>
      <c r="K57" s="134"/>
      <c r="L57" s="135"/>
      <c r="M57" s="6"/>
      <c r="N57" s="99"/>
      <c r="O57" s="136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09"/>
      <c r="B58" s="109"/>
      <c r="C58" s="109"/>
      <c r="D58" s="109"/>
      <c r="E58" s="6"/>
      <c r="F58" s="6"/>
      <c r="G58" s="6"/>
      <c r="H58" s="6"/>
      <c r="I58" s="6"/>
      <c r="J58" s="122"/>
      <c r="K58" s="119"/>
      <c r="L58" s="120"/>
      <c r="M58" s="6"/>
      <c r="N58" s="123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37" t="s">
        <v>558</v>
      </c>
      <c r="B59" s="137"/>
      <c r="C59" s="137"/>
      <c r="D59" s="137"/>
      <c r="E59" s="6"/>
      <c r="F59" s="6"/>
      <c r="G59" s="6"/>
      <c r="H59" s="6"/>
      <c r="I59" s="6"/>
      <c r="J59" s="6"/>
      <c r="K59" s="6"/>
      <c r="L59" s="6"/>
      <c r="M59" s="6"/>
      <c r="N59" s="6"/>
      <c r="O59" s="2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94" t="s">
        <v>16</v>
      </c>
      <c r="B60" s="94" t="s">
        <v>518</v>
      </c>
      <c r="C60" s="94"/>
      <c r="D60" s="95" t="s">
        <v>529</v>
      </c>
      <c r="E60" s="94" t="s">
        <v>530</v>
      </c>
      <c r="F60" s="94" t="s">
        <v>531</v>
      </c>
      <c r="G60" s="94" t="s">
        <v>551</v>
      </c>
      <c r="H60" s="94" t="s">
        <v>533</v>
      </c>
      <c r="I60" s="94" t="s">
        <v>534</v>
      </c>
      <c r="J60" s="93" t="s">
        <v>535</v>
      </c>
      <c r="K60" s="138" t="s">
        <v>559</v>
      </c>
      <c r="L60" s="96" t="s">
        <v>537</v>
      </c>
      <c r="M60" s="138" t="s">
        <v>560</v>
      </c>
      <c r="N60" s="94" t="s">
        <v>561</v>
      </c>
      <c r="O60" s="93" t="s">
        <v>539</v>
      </c>
      <c r="P60" s="95" t="s">
        <v>540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s="209" customFormat="1" ht="12.75" customHeight="1">
      <c r="A61" s="309">
        <v>1</v>
      </c>
      <c r="B61" s="281">
        <v>44862</v>
      </c>
      <c r="C61" s="316"/>
      <c r="D61" s="316" t="s">
        <v>888</v>
      </c>
      <c r="E61" s="309" t="s">
        <v>543</v>
      </c>
      <c r="F61" s="309">
        <v>577</v>
      </c>
      <c r="G61" s="309">
        <v>568</v>
      </c>
      <c r="H61" s="310">
        <v>587</v>
      </c>
      <c r="I61" s="310" t="s">
        <v>889</v>
      </c>
      <c r="J61" s="283" t="s">
        <v>895</v>
      </c>
      <c r="K61" s="282">
        <f t="shared" ref="K61" si="42">H61-F61</f>
        <v>10</v>
      </c>
      <c r="L61" s="284">
        <f t="shared" ref="L61:L62" si="43">(H61*N61)*0.07%</f>
        <v>616.35000000000014</v>
      </c>
      <c r="M61" s="285">
        <f t="shared" ref="M61:M62" si="44">(K61*N61)-L61</f>
        <v>14383.65</v>
      </c>
      <c r="N61" s="282">
        <v>1500</v>
      </c>
      <c r="O61" s="283" t="s">
        <v>541</v>
      </c>
      <c r="P61" s="281">
        <v>44866</v>
      </c>
      <c r="Q61" s="211"/>
      <c r="R61" s="214" t="s">
        <v>542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324">
        <v>2</v>
      </c>
      <c r="B62" s="332">
        <v>44865</v>
      </c>
      <c r="C62" s="325"/>
      <c r="D62" s="325" t="s">
        <v>890</v>
      </c>
      <c r="E62" s="324" t="s">
        <v>846</v>
      </c>
      <c r="F62" s="324">
        <v>17985</v>
      </c>
      <c r="G62" s="324">
        <v>18155</v>
      </c>
      <c r="H62" s="326">
        <v>18155</v>
      </c>
      <c r="I62" s="326" t="s">
        <v>891</v>
      </c>
      <c r="J62" s="327" t="s">
        <v>894</v>
      </c>
      <c r="K62" s="328">
        <f>F62-H62</f>
        <v>-170</v>
      </c>
      <c r="L62" s="329">
        <f t="shared" si="43"/>
        <v>635.42500000000007</v>
      </c>
      <c r="M62" s="330">
        <f t="shared" si="44"/>
        <v>-9135.4249999999993</v>
      </c>
      <c r="N62" s="328">
        <v>50</v>
      </c>
      <c r="O62" s="327" t="s">
        <v>553</v>
      </c>
      <c r="P62" s="331">
        <v>44866</v>
      </c>
      <c r="Q62" s="211"/>
      <c r="R62" s="214" t="s">
        <v>542</v>
      </c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24">
        <v>3</v>
      </c>
      <c r="B63" s="332">
        <v>44868</v>
      </c>
      <c r="C63" s="325"/>
      <c r="D63" s="325" t="s">
        <v>911</v>
      </c>
      <c r="E63" s="324" t="s">
        <v>543</v>
      </c>
      <c r="F63" s="324">
        <v>149.75</v>
      </c>
      <c r="G63" s="324">
        <v>147.25</v>
      </c>
      <c r="H63" s="326">
        <v>147.75</v>
      </c>
      <c r="I63" s="326" t="s">
        <v>912</v>
      </c>
      <c r="J63" s="327" t="s">
        <v>917</v>
      </c>
      <c r="K63" s="328">
        <f t="shared" ref="K63:K65" si="45">H63-F63</f>
        <v>-2</v>
      </c>
      <c r="L63" s="329">
        <f t="shared" ref="L63:L65" si="46">(H63*N63)*0.07%</f>
        <v>605.03625000000011</v>
      </c>
      <c r="M63" s="330">
        <f t="shared" ref="M63:M65" si="47">(K63*N63)-L63</f>
        <v>-12305.036250000001</v>
      </c>
      <c r="N63" s="328">
        <v>5850</v>
      </c>
      <c r="O63" s="327" t="s">
        <v>553</v>
      </c>
      <c r="P63" s="331">
        <v>44869</v>
      </c>
      <c r="Q63" s="211"/>
      <c r="R63" s="214" t="s">
        <v>542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309">
        <v>4</v>
      </c>
      <c r="B64" s="373">
        <v>44869</v>
      </c>
      <c r="C64" s="316"/>
      <c r="D64" s="316" t="s">
        <v>921</v>
      </c>
      <c r="E64" s="309" t="s">
        <v>543</v>
      </c>
      <c r="F64" s="309">
        <v>763</v>
      </c>
      <c r="G64" s="309">
        <v>748</v>
      </c>
      <c r="H64" s="310">
        <v>771.5</v>
      </c>
      <c r="I64" s="310" t="s">
        <v>922</v>
      </c>
      <c r="J64" s="283" t="s">
        <v>903</v>
      </c>
      <c r="K64" s="282">
        <f t="shared" si="45"/>
        <v>8.5</v>
      </c>
      <c r="L64" s="284">
        <f t="shared" si="46"/>
        <v>513.04750000000013</v>
      </c>
      <c r="M64" s="285">
        <f t="shared" si="47"/>
        <v>7561.9524999999994</v>
      </c>
      <c r="N64" s="282">
        <v>950</v>
      </c>
      <c r="O64" s="283" t="s">
        <v>541</v>
      </c>
      <c r="P64" s="281">
        <v>44872</v>
      </c>
      <c r="Q64" s="211"/>
      <c r="R64" s="214" t="s">
        <v>542</v>
      </c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324">
        <v>5</v>
      </c>
      <c r="B65" s="332">
        <v>44872</v>
      </c>
      <c r="C65" s="325"/>
      <c r="D65" s="325" t="s">
        <v>925</v>
      </c>
      <c r="E65" s="324" t="s">
        <v>543</v>
      </c>
      <c r="F65" s="324">
        <v>517</v>
      </c>
      <c r="G65" s="324">
        <v>505</v>
      </c>
      <c r="H65" s="326">
        <v>505</v>
      </c>
      <c r="I65" s="326" t="s">
        <v>926</v>
      </c>
      <c r="J65" s="327" t="s">
        <v>944</v>
      </c>
      <c r="K65" s="328">
        <f t="shared" si="45"/>
        <v>-12</v>
      </c>
      <c r="L65" s="329">
        <f t="shared" si="46"/>
        <v>441.87500000000006</v>
      </c>
      <c r="M65" s="330">
        <f t="shared" si="47"/>
        <v>-15441.875</v>
      </c>
      <c r="N65" s="328">
        <v>1250</v>
      </c>
      <c r="O65" s="327" t="s">
        <v>553</v>
      </c>
      <c r="P65" s="331">
        <v>44875</v>
      </c>
      <c r="Q65" s="211"/>
      <c r="R65" s="214" t="s">
        <v>807</v>
      </c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s="209" customFormat="1" ht="12.75" customHeight="1">
      <c r="A66" s="324">
        <v>6</v>
      </c>
      <c r="B66" s="332">
        <v>44872</v>
      </c>
      <c r="C66" s="325"/>
      <c r="D66" s="325" t="s">
        <v>927</v>
      </c>
      <c r="E66" s="324" t="s">
        <v>543</v>
      </c>
      <c r="F66" s="324">
        <v>831</v>
      </c>
      <c r="G66" s="324">
        <v>817</v>
      </c>
      <c r="H66" s="326">
        <v>817</v>
      </c>
      <c r="I66" s="326" t="s">
        <v>928</v>
      </c>
      <c r="J66" s="327" t="s">
        <v>936</v>
      </c>
      <c r="K66" s="328">
        <f t="shared" ref="K66" si="48">H66-F66</f>
        <v>-14</v>
      </c>
      <c r="L66" s="329">
        <f t="shared" ref="L66" si="49">(H66*N66)*0.07%</f>
        <v>571.90000000000009</v>
      </c>
      <c r="M66" s="330">
        <f t="shared" ref="M66" si="50">(K66*N66)-L66</f>
        <v>-14571.9</v>
      </c>
      <c r="N66" s="328">
        <v>1000</v>
      </c>
      <c r="O66" s="327" t="s">
        <v>553</v>
      </c>
      <c r="P66" s="331">
        <v>44874</v>
      </c>
      <c r="Q66" s="211"/>
      <c r="R66" s="214" t="s">
        <v>807</v>
      </c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54"/>
      <c r="AG66" s="251"/>
      <c r="AH66" s="211"/>
      <c r="AI66" s="211"/>
      <c r="AJ66" s="254"/>
      <c r="AK66" s="254"/>
      <c r="AL66" s="254"/>
    </row>
    <row r="67" spans="1:38" s="209" customFormat="1" ht="12.75" customHeight="1">
      <c r="A67" s="277">
        <v>7</v>
      </c>
      <c r="B67" s="308">
        <v>44879</v>
      </c>
      <c r="C67" s="338"/>
      <c r="D67" s="338" t="s">
        <v>960</v>
      </c>
      <c r="E67" s="277" t="s">
        <v>543</v>
      </c>
      <c r="F67" s="277" t="s">
        <v>961</v>
      </c>
      <c r="G67" s="277">
        <v>1565</v>
      </c>
      <c r="H67" s="339"/>
      <c r="I67" s="339" t="s">
        <v>962</v>
      </c>
      <c r="J67" s="243" t="s">
        <v>544</v>
      </c>
      <c r="K67" s="213"/>
      <c r="L67" s="232"/>
      <c r="M67" s="233"/>
      <c r="N67" s="213"/>
      <c r="O67" s="243"/>
      <c r="P67" s="210"/>
      <c r="Q67" s="211"/>
      <c r="R67" s="214" t="s">
        <v>807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309">
        <v>8</v>
      </c>
      <c r="B68" s="373">
        <v>44880</v>
      </c>
      <c r="C68" s="316"/>
      <c r="D68" s="316" t="s">
        <v>969</v>
      </c>
      <c r="E68" s="309" t="s">
        <v>543</v>
      </c>
      <c r="F68" s="309">
        <v>775</v>
      </c>
      <c r="G68" s="309">
        <v>762</v>
      </c>
      <c r="H68" s="310">
        <v>784</v>
      </c>
      <c r="I68" s="310" t="s">
        <v>651</v>
      </c>
      <c r="J68" s="283" t="s">
        <v>748</v>
      </c>
      <c r="K68" s="282">
        <f t="shared" ref="K68" si="51">H68-F68</f>
        <v>9</v>
      </c>
      <c r="L68" s="284">
        <f t="shared" ref="L68" si="52">(H68*N68)*0.07%</f>
        <v>493.92000000000007</v>
      </c>
      <c r="M68" s="285">
        <f t="shared" ref="M68" si="53">(K68*N68)-L68</f>
        <v>7606.08</v>
      </c>
      <c r="N68" s="282">
        <v>900</v>
      </c>
      <c r="O68" s="283" t="s">
        <v>541</v>
      </c>
      <c r="P68" s="281">
        <v>44882</v>
      </c>
      <c r="Q68" s="211"/>
      <c r="R68" s="214" t="s">
        <v>542</v>
      </c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277"/>
      <c r="B69" s="308"/>
      <c r="C69" s="338"/>
      <c r="D69" s="338"/>
      <c r="E69" s="277"/>
      <c r="F69" s="277"/>
      <c r="G69" s="277"/>
      <c r="H69" s="339"/>
      <c r="I69" s="339"/>
      <c r="J69" s="243"/>
      <c r="K69" s="213"/>
      <c r="L69" s="232"/>
      <c r="M69" s="233"/>
      <c r="N69" s="213"/>
      <c r="O69" s="243"/>
      <c r="P69" s="210"/>
      <c r="Q69" s="211"/>
      <c r="R69" s="214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212"/>
      <c r="B70" s="210"/>
      <c r="C70" s="267"/>
      <c r="D70" s="267"/>
      <c r="E70" s="212"/>
      <c r="F70" s="212"/>
      <c r="G70" s="212"/>
      <c r="H70" s="213"/>
      <c r="I70" s="213"/>
      <c r="J70" s="243"/>
      <c r="K70" s="267"/>
      <c r="L70" s="212"/>
      <c r="M70" s="212"/>
      <c r="N70" s="212"/>
      <c r="O70" s="213"/>
      <c r="P70" s="213"/>
      <c r="Q70" s="211"/>
      <c r="R70" s="214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ht="13.5" customHeight="1">
      <c r="A71" s="254"/>
      <c r="B71" s="251"/>
      <c r="C71" s="211"/>
      <c r="D71" s="211"/>
      <c r="E71" s="254"/>
      <c r="F71" s="254"/>
      <c r="G71" s="254"/>
      <c r="H71" s="255"/>
      <c r="I71" s="255"/>
      <c r="J71" s="278"/>
      <c r="K71" s="255"/>
      <c r="L71" s="256"/>
      <c r="M71" s="279"/>
      <c r="N71" s="255"/>
      <c r="O71" s="280"/>
      <c r="P71" s="258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>
      <c r="A72" s="97"/>
      <c r="B72" s="98"/>
      <c r="C72" s="131"/>
      <c r="D72" s="139"/>
      <c r="E72" s="140"/>
      <c r="F72" s="97"/>
      <c r="G72" s="97"/>
      <c r="H72" s="97"/>
      <c r="I72" s="132"/>
      <c r="J72" s="132"/>
      <c r="K72" s="132"/>
      <c r="L72" s="132"/>
      <c r="M72" s="132"/>
      <c r="N72" s="132"/>
      <c r="O72" s="132"/>
      <c r="P72" s="132"/>
      <c r="Q72" s="4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41"/>
      <c r="AH72" s="41"/>
      <c r="AI72" s="41"/>
      <c r="AJ72" s="41"/>
      <c r="AK72" s="41"/>
      <c r="AL72" s="41"/>
    </row>
    <row r="73" spans="1:38" ht="12.75" customHeight="1">
      <c r="A73" s="141"/>
      <c r="B73" s="98"/>
      <c r="C73" s="99"/>
      <c r="D73" s="142"/>
      <c r="E73" s="102"/>
      <c r="F73" s="102"/>
      <c r="G73" s="102"/>
      <c r="H73" s="102"/>
      <c r="I73" s="102"/>
      <c r="J73" s="6"/>
      <c r="K73" s="102"/>
      <c r="L73" s="102"/>
      <c r="M73" s="6"/>
      <c r="N73" s="1"/>
      <c r="O73" s="99"/>
      <c r="P73" s="41"/>
      <c r="Q73" s="4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41"/>
      <c r="AH73" s="41"/>
      <c r="AI73" s="41"/>
      <c r="AJ73" s="41"/>
      <c r="AK73" s="41"/>
      <c r="AL73" s="41"/>
    </row>
    <row r="74" spans="1:38" ht="38.25" customHeight="1">
      <c r="A74" s="143" t="s">
        <v>563</v>
      </c>
      <c r="B74" s="143"/>
      <c r="C74" s="143"/>
      <c r="D74" s="143"/>
      <c r="E74" s="144"/>
      <c r="F74" s="102"/>
      <c r="G74" s="102"/>
      <c r="H74" s="102"/>
      <c r="I74" s="102"/>
      <c r="J74" s="1"/>
      <c r="K74" s="6"/>
      <c r="L74" s="6"/>
      <c r="M74" s="6"/>
      <c r="N74" s="1"/>
      <c r="O74" s="1"/>
      <c r="P74" s="41"/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ht="38.25">
      <c r="A75" s="94" t="s">
        <v>16</v>
      </c>
      <c r="B75" s="94" t="s">
        <v>518</v>
      </c>
      <c r="C75" s="94"/>
      <c r="D75" s="95" t="s">
        <v>529</v>
      </c>
      <c r="E75" s="94" t="s">
        <v>530</v>
      </c>
      <c r="F75" s="94" t="s">
        <v>531</v>
      </c>
      <c r="G75" s="94" t="s">
        <v>551</v>
      </c>
      <c r="H75" s="94" t="s">
        <v>533</v>
      </c>
      <c r="I75" s="94" t="s">
        <v>534</v>
      </c>
      <c r="J75" s="93" t="s">
        <v>535</v>
      </c>
      <c r="K75" s="93" t="s">
        <v>564</v>
      </c>
      <c r="L75" s="96" t="s">
        <v>537</v>
      </c>
      <c r="M75" s="138" t="s">
        <v>560</v>
      </c>
      <c r="N75" s="94" t="s">
        <v>561</v>
      </c>
      <c r="O75" s="94" t="s">
        <v>539</v>
      </c>
      <c r="P75" s="95" t="s">
        <v>540</v>
      </c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s="209" customFormat="1" ht="15.6" customHeight="1">
      <c r="A76" s="324">
        <v>1</v>
      </c>
      <c r="B76" s="331">
        <v>44865</v>
      </c>
      <c r="C76" s="333"/>
      <c r="D76" s="333" t="s">
        <v>892</v>
      </c>
      <c r="E76" s="340" t="s">
        <v>543</v>
      </c>
      <c r="F76" s="340">
        <v>220</v>
      </c>
      <c r="G76" s="340">
        <v>90</v>
      </c>
      <c r="H76" s="328">
        <v>90</v>
      </c>
      <c r="I76" s="328" t="s">
        <v>893</v>
      </c>
      <c r="J76" s="327" t="s">
        <v>896</v>
      </c>
      <c r="K76" s="328">
        <f t="shared" ref="K76" si="54">H76-F76</f>
        <v>-130</v>
      </c>
      <c r="L76" s="329">
        <v>100</v>
      </c>
      <c r="M76" s="330">
        <f t="shared" ref="M76" si="55">(K76*N76)-L76</f>
        <v>-3350</v>
      </c>
      <c r="N76" s="328">
        <v>25</v>
      </c>
      <c r="O76" s="327" t="s">
        <v>553</v>
      </c>
      <c r="P76" s="331">
        <v>44866</v>
      </c>
      <c r="Q76" s="208"/>
      <c r="R76" s="214" t="s">
        <v>542</v>
      </c>
      <c r="S76" s="208"/>
      <c r="T76" s="208"/>
      <c r="U76" s="208"/>
      <c r="V76" s="208"/>
      <c r="W76" s="208"/>
      <c r="X76" s="214"/>
      <c r="Y76" s="208"/>
      <c r="Z76" s="208"/>
      <c r="AA76" s="208"/>
      <c r="AB76" s="208"/>
      <c r="AC76" s="208"/>
      <c r="AD76" s="214"/>
      <c r="AE76" s="208"/>
      <c r="AF76" s="208"/>
      <c r="AG76" s="208"/>
      <c r="AH76" s="208"/>
      <c r="AI76" s="208"/>
      <c r="AJ76" s="214"/>
      <c r="AK76" s="208"/>
      <c r="AL76" s="208"/>
    </row>
    <row r="77" spans="1:38" s="209" customFormat="1" ht="15.6" customHeight="1">
      <c r="A77" s="324">
        <v>2</v>
      </c>
      <c r="B77" s="332">
        <v>44866</v>
      </c>
      <c r="C77" s="333"/>
      <c r="D77" s="333" t="s">
        <v>885</v>
      </c>
      <c r="E77" s="340" t="s">
        <v>543</v>
      </c>
      <c r="F77" s="340">
        <v>240</v>
      </c>
      <c r="G77" s="340">
        <v>120</v>
      </c>
      <c r="H77" s="328">
        <v>120</v>
      </c>
      <c r="I77" s="328" t="s">
        <v>893</v>
      </c>
      <c r="J77" s="327" t="s">
        <v>906</v>
      </c>
      <c r="K77" s="328">
        <f t="shared" ref="K77" si="56">H77-F77</f>
        <v>-120</v>
      </c>
      <c r="L77" s="329">
        <v>100</v>
      </c>
      <c r="M77" s="330">
        <f t="shared" ref="M77" si="57">(K77*N77)-L77</f>
        <v>-3100</v>
      </c>
      <c r="N77" s="328">
        <v>25</v>
      </c>
      <c r="O77" s="327" t="s">
        <v>553</v>
      </c>
      <c r="P77" s="331">
        <v>44867</v>
      </c>
      <c r="Q77" s="208"/>
      <c r="R77" s="214" t="s">
        <v>807</v>
      </c>
      <c r="S77" s="208"/>
      <c r="T77" s="208"/>
      <c r="U77" s="208"/>
      <c r="V77" s="208"/>
      <c r="W77" s="208"/>
      <c r="X77" s="214"/>
      <c r="Y77" s="208"/>
      <c r="Z77" s="208"/>
      <c r="AA77" s="208"/>
      <c r="AB77" s="208"/>
      <c r="AC77" s="208"/>
      <c r="AD77" s="214"/>
      <c r="AE77" s="208"/>
      <c r="AF77" s="208"/>
      <c r="AG77" s="208"/>
      <c r="AH77" s="208"/>
      <c r="AI77" s="208"/>
      <c r="AJ77" s="214"/>
      <c r="AK77" s="208"/>
      <c r="AL77" s="208"/>
    </row>
    <row r="78" spans="1:38" s="209" customFormat="1" ht="15.6" customHeight="1">
      <c r="A78" s="309">
        <v>3</v>
      </c>
      <c r="B78" s="373">
        <v>44867</v>
      </c>
      <c r="C78" s="374"/>
      <c r="D78" s="374" t="s">
        <v>905</v>
      </c>
      <c r="E78" s="375" t="s">
        <v>543</v>
      </c>
      <c r="F78" s="375">
        <v>13.25</v>
      </c>
      <c r="G78" s="375">
        <v>9.1</v>
      </c>
      <c r="H78" s="282">
        <v>15.25</v>
      </c>
      <c r="I78" s="282" t="s">
        <v>907</v>
      </c>
      <c r="J78" s="283" t="s">
        <v>913</v>
      </c>
      <c r="K78" s="282">
        <f t="shared" ref="K78" si="58">H78-F78</f>
        <v>2</v>
      </c>
      <c r="L78" s="284">
        <v>100</v>
      </c>
      <c r="M78" s="285">
        <f t="shared" ref="M78" si="59">(K78*N78)-L78</f>
        <v>2900</v>
      </c>
      <c r="N78" s="282">
        <v>1500</v>
      </c>
      <c r="O78" s="283" t="s">
        <v>541</v>
      </c>
      <c r="P78" s="281">
        <v>44868</v>
      </c>
      <c r="Q78" s="208"/>
      <c r="R78" s="214" t="s">
        <v>542</v>
      </c>
      <c r="S78" s="208"/>
      <c r="T78" s="208"/>
      <c r="U78" s="208"/>
      <c r="V78" s="208"/>
      <c r="W78" s="208"/>
      <c r="X78" s="214"/>
      <c r="Y78" s="208"/>
      <c r="Z78" s="208"/>
      <c r="AA78" s="208"/>
      <c r="AB78" s="208"/>
      <c r="AC78" s="208"/>
      <c r="AD78" s="214"/>
      <c r="AE78" s="208"/>
      <c r="AF78" s="208"/>
      <c r="AG78" s="208"/>
      <c r="AH78" s="208"/>
      <c r="AI78" s="208"/>
      <c r="AJ78" s="214"/>
      <c r="AK78" s="208"/>
      <c r="AL78" s="208"/>
    </row>
    <row r="79" spans="1:38" s="209" customFormat="1" ht="15.6" customHeight="1">
      <c r="A79" s="309">
        <v>4</v>
      </c>
      <c r="B79" s="373">
        <v>44868</v>
      </c>
      <c r="C79" s="374"/>
      <c r="D79" s="374" t="s">
        <v>914</v>
      </c>
      <c r="E79" s="375" t="s">
        <v>543</v>
      </c>
      <c r="F79" s="375">
        <v>36.5</v>
      </c>
      <c r="G79" s="375">
        <v>19</v>
      </c>
      <c r="H79" s="282">
        <v>42</v>
      </c>
      <c r="I79" s="282" t="s">
        <v>915</v>
      </c>
      <c r="J79" s="283" t="s">
        <v>924</v>
      </c>
      <c r="K79" s="282">
        <f t="shared" ref="K79" si="60">H79-F79</f>
        <v>5.5</v>
      </c>
      <c r="L79" s="284">
        <v>100</v>
      </c>
      <c r="M79" s="285">
        <f t="shared" ref="M79" si="61">(K79*N79)-L79</f>
        <v>1550</v>
      </c>
      <c r="N79" s="282">
        <v>300</v>
      </c>
      <c r="O79" s="283" t="s">
        <v>541</v>
      </c>
      <c r="P79" s="281">
        <v>44872</v>
      </c>
      <c r="Q79" s="208"/>
      <c r="R79" s="214" t="s">
        <v>807</v>
      </c>
      <c r="S79" s="208"/>
      <c r="T79" s="208"/>
      <c r="U79" s="208"/>
      <c r="V79" s="208"/>
      <c r="W79" s="208"/>
      <c r="X79" s="214"/>
      <c r="Y79" s="208"/>
      <c r="Z79" s="208"/>
      <c r="AA79" s="208"/>
      <c r="AB79" s="208"/>
      <c r="AC79" s="208"/>
      <c r="AD79" s="214"/>
      <c r="AE79" s="208"/>
      <c r="AF79" s="208"/>
      <c r="AG79" s="208"/>
      <c r="AH79" s="208"/>
      <c r="AI79" s="208"/>
      <c r="AJ79" s="214"/>
      <c r="AK79" s="208"/>
      <c r="AL79" s="208"/>
    </row>
    <row r="80" spans="1:38" s="209" customFormat="1" ht="15.6" customHeight="1">
      <c r="A80" s="309">
        <v>5</v>
      </c>
      <c r="B80" s="373">
        <v>44869</v>
      </c>
      <c r="C80" s="374"/>
      <c r="D80" s="374" t="s">
        <v>918</v>
      </c>
      <c r="E80" s="375" t="s">
        <v>543</v>
      </c>
      <c r="F80" s="375">
        <v>11.5</v>
      </c>
      <c r="G80" s="375">
        <v>9.5</v>
      </c>
      <c r="H80" s="282">
        <v>13.25</v>
      </c>
      <c r="I80" s="282" t="s">
        <v>919</v>
      </c>
      <c r="J80" s="283" t="s">
        <v>920</v>
      </c>
      <c r="K80" s="282">
        <f t="shared" ref="K80:K81" si="62">H80-F80</f>
        <v>1.75</v>
      </c>
      <c r="L80" s="284">
        <v>100</v>
      </c>
      <c r="M80" s="285">
        <f t="shared" ref="M80:M82" si="63">(K80*N80)-L80</f>
        <v>2525</v>
      </c>
      <c r="N80" s="282">
        <v>1500</v>
      </c>
      <c r="O80" s="283" t="s">
        <v>541</v>
      </c>
      <c r="P80" s="281">
        <v>44869</v>
      </c>
      <c r="Q80" s="208"/>
      <c r="R80" s="214" t="s">
        <v>542</v>
      </c>
      <c r="S80" s="208"/>
      <c r="T80" s="208"/>
      <c r="U80" s="208"/>
      <c r="V80" s="208"/>
      <c r="W80" s="208"/>
      <c r="X80" s="214"/>
      <c r="Y80" s="208"/>
      <c r="Z80" s="208"/>
      <c r="AA80" s="208"/>
      <c r="AB80" s="208"/>
      <c r="AC80" s="208"/>
      <c r="AD80" s="214"/>
      <c r="AE80" s="208"/>
      <c r="AF80" s="208"/>
      <c r="AG80" s="208"/>
      <c r="AH80" s="208"/>
      <c r="AI80" s="208"/>
      <c r="AJ80" s="214"/>
      <c r="AK80" s="208"/>
      <c r="AL80" s="208"/>
    </row>
    <row r="81" spans="1:38" s="209" customFormat="1" ht="15.6" customHeight="1">
      <c r="A81" s="309">
        <v>6</v>
      </c>
      <c r="B81" s="373">
        <v>44872</v>
      </c>
      <c r="C81" s="374"/>
      <c r="D81" s="374" t="s">
        <v>929</v>
      </c>
      <c r="E81" s="375" t="s">
        <v>543</v>
      </c>
      <c r="F81" s="375">
        <v>65</v>
      </c>
      <c r="G81" s="375">
        <v>30</v>
      </c>
      <c r="H81" s="282">
        <v>89.5</v>
      </c>
      <c r="I81" s="282" t="s">
        <v>930</v>
      </c>
      <c r="J81" s="283" t="s">
        <v>931</v>
      </c>
      <c r="K81" s="282">
        <f t="shared" si="62"/>
        <v>24.5</v>
      </c>
      <c r="L81" s="284">
        <v>100</v>
      </c>
      <c r="M81" s="285">
        <f t="shared" si="63"/>
        <v>1125</v>
      </c>
      <c r="N81" s="282">
        <v>50</v>
      </c>
      <c r="O81" s="283" t="s">
        <v>541</v>
      </c>
      <c r="P81" s="281">
        <v>44872</v>
      </c>
      <c r="Q81" s="208"/>
      <c r="R81" s="214" t="s">
        <v>542</v>
      </c>
      <c r="S81" s="208"/>
      <c r="T81" s="208"/>
      <c r="U81" s="208"/>
      <c r="V81" s="208"/>
      <c r="W81" s="208"/>
      <c r="X81" s="214"/>
      <c r="Y81" s="208"/>
      <c r="Z81" s="208"/>
      <c r="AA81" s="208"/>
      <c r="AB81" s="208"/>
      <c r="AC81" s="208"/>
      <c r="AD81" s="214"/>
      <c r="AE81" s="208"/>
      <c r="AF81" s="208"/>
      <c r="AG81" s="208"/>
      <c r="AH81" s="208"/>
      <c r="AI81" s="208"/>
      <c r="AJ81" s="214"/>
      <c r="AK81" s="208"/>
      <c r="AL81" s="208"/>
    </row>
    <row r="82" spans="1:38" s="209" customFormat="1" ht="15.6" customHeight="1">
      <c r="A82" s="309">
        <v>7</v>
      </c>
      <c r="B82" s="373">
        <v>44872</v>
      </c>
      <c r="C82" s="374"/>
      <c r="D82" s="374" t="s">
        <v>932</v>
      </c>
      <c r="E82" s="375" t="s">
        <v>543</v>
      </c>
      <c r="F82" s="375">
        <v>48</v>
      </c>
      <c r="G82" s="375">
        <v>30</v>
      </c>
      <c r="H82" s="282">
        <v>58</v>
      </c>
      <c r="I82" s="282" t="s">
        <v>933</v>
      </c>
      <c r="J82" s="283" t="s">
        <v>931</v>
      </c>
      <c r="K82" s="282">
        <f t="shared" ref="K82:K84" si="64">H82-F82</f>
        <v>10</v>
      </c>
      <c r="L82" s="284">
        <v>100</v>
      </c>
      <c r="M82" s="285">
        <f t="shared" si="63"/>
        <v>2650</v>
      </c>
      <c r="N82" s="282">
        <v>275</v>
      </c>
      <c r="O82" s="283" t="s">
        <v>541</v>
      </c>
      <c r="P82" s="281">
        <v>44874</v>
      </c>
      <c r="Q82" s="208"/>
      <c r="R82" s="214" t="s">
        <v>807</v>
      </c>
      <c r="S82" s="208"/>
      <c r="T82" s="208"/>
      <c r="U82" s="208"/>
      <c r="V82" s="208"/>
      <c r="W82" s="208"/>
      <c r="X82" s="214"/>
      <c r="Y82" s="208"/>
      <c r="Z82" s="208"/>
      <c r="AA82" s="208"/>
      <c r="AB82" s="208"/>
      <c r="AC82" s="208"/>
      <c r="AD82" s="214"/>
      <c r="AE82" s="208"/>
      <c r="AF82" s="208"/>
      <c r="AG82" s="208"/>
      <c r="AH82" s="208"/>
      <c r="AI82" s="208"/>
      <c r="AJ82" s="214"/>
      <c r="AK82" s="208"/>
      <c r="AL82" s="208"/>
    </row>
    <row r="83" spans="1:38" s="209" customFormat="1" ht="15.6" customHeight="1">
      <c r="A83" s="309">
        <v>8</v>
      </c>
      <c r="B83" s="373">
        <v>44874</v>
      </c>
      <c r="C83" s="374"/>
      <c r="D83" s="374" t="s">
        <v>929</v>
      </c>
      <c r="E83" s="375" t="s">
        <v>543</v>
      </c>
      <c r="F83" s="375">
        <v>65</v>
      </c>
      <c r="G83" s="375">
        <v>30</v>
      </c>
      <c r="H83" s="282">
        <v>86</v>
      </c>
      <c r="I83" s="282" t="s">
        <v>930</v>
      </c>
      <c r="J83" s="283" t="s">
        <v>554</v>
      </c>
      <c r="K83" s="282">
        <f t="shared" si="64"/>
        <v>21</v>
      </c>
      <c r="L83" s="284">
        <v>100</v>
      </c>
      <c r="M83" s="285">
        <f t="shared" ref="M83:M84" si="65">(K83*N83)-L83</f>
        <v>950</v>
      </c>
      <c r="N83" s="282">
        <v>50</v>
      </c>
      <c r="O83" s="283" t="s">
        <v>541</v>
      </c>
      <c r="P83" s="281">
        <v>44874</v>
      </c>
      <c r="Q83" s="208"/>
      <c r="R83" s="214" t="s">
        <v>542</v>
      </c>
      <c r="S83" s="208"/>
      <c r="T83" s="208"/>
      <c r="U83" s="208"/>
      <c r="V83" s="208"/>
      <c r="W83" s="208"/>
      <c r="X83" s="214"/>
      <c r="Y83" s="208"/>
      <c r="Z83" s="208"/>
      <c r="AA83" s="208"/>
      <c r="AB83" s="208"/>
      <c r="AC83" s="208"/>
      <c r="AD83" s="214"/>
      <c r="AE83" s="208"/>
      <c r="AF83" s="208"/>
      <c r="AG83" s="208"/>
      <c r="AH83" s="208"/>
      <c r="AI83" s="208"/>
      <c r="AJ83" s="214"/>
      <c r="AK83" s="208"/>
      <c r="AL83" s="208"/>
    </row>
    <row r="84" spans="1:38" s="209" customFormat="1" ht="15.6" customHeight="1">
      <c r="A84" s="324">
        <v>9</v>
      </c>
      <c r="B84" s="332">
        <v>44874</v>
      </c>
      <c r="C84" s="333"/>
      <c r="D84" s="333" t="s">
        <v>941</v>
      </c>
      <c r="E84" s="340" t="s">
        <v>543</v>
      </c>
      <c r="F84" s="340">
        <v>35.5</v>
      </c>
      <c r="G84" s="340">
        <v>18</v>
      </c>
      <c r="H84" s="328">
        <v>18</v>
      </c>
      <c r="I84" s="328" t="s">
        <v>915</v>
      </c>
      <c r="J84" s="327" t="s">
        <v>958</v>
      </c>
      <c r="K84" s="328">
        <f t="shared" si="64"/>
        <v>-17.5</v>
      </c>
      <c r="L84" s="329">
        <v>100</v>
      </c>
      <c r="M84" s="330">
        <f t="shared" si="65"/>
        <v>-5350</v>
      </c>
      <c r="N84" s="328">
        <v>300</v>
      </c>
      <c r="O84" s="327" t="s">
        <v>553</v>
      </c>
      <c r="P84" s="331">
        <v>44879</v>
      </c>
      <c r="Q84" s="208"/>
      <c r="R84" s="214" t="s">
        <v>807</v>
      </c>
      <c r="S84" s="208"/>
      <c r="T84" s="208"/>
      <c r="U84" s="208"/>
      <c r="V84" s="208"/>
      <c r="W84" s="208"/>
      <c r="X84" s="214"/>
      <c r="Y84" s="208"/>
      <c r="Z84" s="208"/>
      <c r="AA84" s="208"/>
      <c r="AB84" s="208"/>
      <c r="AC84" s="208"/>
      <c r="AD84" s="214"/>
      <c r="AE84" s="208"/>
      <c r="AF84" s="208"/>
      <c r="AG84" s="208"/>
      <c r="AH84" s="208"/>
      <c r="AI84" s="208"/>
      <c r="AJ84" s="214"/>
      <c r="AK84" s="208"/>
      <c r="AL84" s="208"/>
    </row>
    <row r="85" spans="1:38" s="209" customFormat="1" ht="15.6" customHeight="1">
      <c r="A85" s="324">
        <v>10</v>
      </c>
      <c r="B85" s="332">
        <v>44874</v>
      </c>
      <c r="C85" s="333"/>
      <c r="D85" s="333" t="s">
        <v>929</v>
      </c>
      <c r="E85" s="340" t="s">
        <v>543</v>
      </c>
      <c r="F85" s="340">
        <v>42</v>
      </c>
      <c r="G85" s="340">
        <v>9</v>
      </c>
      <c r="H85" s="328">
        <v>9</v>
      </c>
      <c r="I85" s="328" t="s">
        <v>942</v>
      </c>
      <c r="J85" s="327" t="s">
        <v>959</v>
      </c>
      <c r="K85" s="328">
        <f t="shared" ref="K85" si="66">H85-F85</f>
        <v>-33</v>
      </c>
      <c r="L85" s="329">
        <v>100</v>
      </c>
      <c r="M85" s="330">
        <f t="shared" ref="M85:M88" si="67">(K85*N85)-L85</f>
        <v>-1750</v>
      </c>
      <c r="N85" s="328">
        <v>50</v>
      </c>
      <c r="O85" s="327" t="s">
        <v>553</v>
      </c>
      <c r="P85" s="331">
        <v>44875</v>
      </c>
      <c r="Q85" s="208"/>
      <c r="R85" s="214" t="s">
        <v>807</v>
      </c>
      <c r="S85" s="208"/>
      <c r="T85" s="208"/>
      <c r="U85" s="208"/>
      <c r="V85" s="208"/>
      <c r="W85" s="208"/>
      <c r="X85" s="214"/>
      <c r="Y85" s="208"/>
      <c r="Z85" s="208"/>
      <c r="AA85" s="208"/>
      <c r="AB85" s="208"/>
      <c r="AC85" s="208"/>
      <c r="AD85" s="214"/>
      <c r="AE85" s="208"/>
      <c r="AF85" s="208"/>
      <c r="AG85" s="208"/>
      <c r="AH85" s="208"/>
      <c r="AI85" s="208"/>
      <c r="AJ85" s="214"/>
      <c r="AK85" s="208"/>
      <c r="AL85" s="208"/>
    </row>
    <row r="86" spans="1:38" s="209" customFormat="1" ht="15.6" customHeight="1">
      <c r="A86" s="309">
        <v>11</v>
      </c>
      <c r="B86" s="373">
        <v>44875</v>
      </c>
      <c r="C86" s="374"/>
      <c r="D86" s="374" t="s">
        <v>948</v>
      </c>
      <c r="E86" s="375" t="s">
        <v>846</v>
      </c>
      <c r="F86" s="375">
        <v>6</v>
      </c>
      <c r="G86" s="375">
        <v>10.1</v>
      </c>
      <c r="H86" s="282">
        <v>4.25</v>
      </c>
      <c r="I86" s="282">
        <v>0.1</v>
      </c>
      <c r="J86" s="283" t="s">
        <v>920</v>
      </c>
      <c r="K86" s="282">
        <f>F86-H86</f>
        <v>1.75</v>
      </c>
      <c r="L86" s="284">
        <v>100</v>
      </c>
      <c r="M86" s="285">
        <f t="shared" si="67"/>
        <v>2000</v>
      </c>
      <c r="N86" s="282">
        <v>1200</v>
      </c>
      <c r="O86" s="283" t="s">
        <v>541</v>
      </c>
      <c r="P86" s="281">
        <v>44876</v>
      </c>
      <c r="Q86" s="208"/>
      <c r="R86" s="214" t="s">
        <v>542</v>
      </c>
      <c r="S86" s="208"/>
      <c r="T86" s="208"/>
      <c r="U86" s="208"/>
      <c r="V86" s="208"/>
      <c r="W86" s="208"/>
      <c r="X86" s="214"/>
      <c r="Y86" s="208"/>
      <c r="Z86" s="208"/>
      <c r="AA86" s="208"/>
      <c r="AB86" s="208"/>
      <c r="AC86" s="208"/>
      <c r="AD86" s="214"/>
      <c r="AE86" s="208"/>
      <c r="AF86" s="208"/>
      <c r="AG86" s="208"/>
      <c r="AH86" s="208"/>
      <c r="AI86" s="208"/>
      <c r="AJ86" s="214"/>
      <c r="AK86" s="208"/>
      <c r="AL86" s="208"/>
    </row>
    <row r="87" spans="1:38" s="209" customFormat="1" ht="15.6" customHeight="1">
      <c r="A87" s="324">
        <v>12</v>
      </c>
      <c r="B87" s="332">
        <v>44876</v>
      </c>
      <c r="C87" s="333"/>
      <c r="D87" s="333" t="s">
        <v>952</v>
      </c>
      <c r="E87" s="340" t="s">
        <v>543</v>
      </c>
      <c r="F87" s="340">
        <v>33</v>
      </c>
      <c r="G87" s="340">
        <v>17</v>
      </c>
      <c r="H87" s="328">
        <v>17</v>
      </c>
      <c r="I87" s="328" t="s">
        <v>953</v>
      </c>
      <c r="J87" s="327" t="s">
        <v>940</v>
      </c>
      <c r="K87" s="328">
        <f t="shared" ref="K87:K88" si="68">H87-F87</f>
        <v>-16</v>
      </c>
      <c r="L87" s="329">
        <v>100</v>
      </c>
      <c r="M87" s="330">
        <f t="shared" si="67"/>
        <v>-4500</v>
      </c>
      <c r="N87" s="328">
        <v>275</v>
      </c>
      <c r="O87" s="327" t="s">
        <v>553</v>
      </c>
      <c r="P87" s="331">
        <v>44879</v>
      </c>
      <c r="Q87" s="208"/>
      <c r="R87" s="214" t="s">
        <v>807</v>
      </c>
      <c r="S87" s="208"/>
      <c r="T87" s="208"/>
      <c r="U87" s="208"/>
      <c r="V87" s="208"/>
      <c r="W87" s="208"/>
      <c r="X87" s="214"/>
      <c r="Y87" s="208"/>
      <c r="Z87" s="208"/>
      <c r="AA87" s="208"/>
      <c r="AB87" s="208"/>
      <c r="AC87" s="208"/>
      <c r="AD87" s="214"/>
      <c r="AE87" s="208"/>
      <c r="AF87" s="208"/>
      <c r="AG87" s="208"/>
      <c r="AH87" s="208"/>
      <c r="AI87" s="208"/>
      <c r="AJ87" s="214"/>
      <c r="AK87" s="208"/>
      <c r="AL87" s="208"/>
    </row>
    <row r="88" spans="1:38" s="209" customFormat="1" ht="15.6" customHeight="1">
      <c r="A88" s="309">
        <v>13</v>
      </c>
      <c r="B88" s="373">
        <v>44880</v>
      </c>
      <c r="C88" s="374"/>
      <c r="D88" s="374" t="s">
        <v>970</v>
      </c>
      <c r="E88" s="375" t="s">
        <v>543</v>
      </c>
      <c r="F88" s="375">
        <v>1.55</v>
      </c>
      <c r="G88" s="375">
        <v>0.6</v>
      </c>
      <c r="H88" s="282">
        <v>2.2000000000000002</v>
      </c>
      <c r="I88" s="282" t="s">
        <v>971</v>
      </c>
      <c r="J88" s="283" t="s">
        <v>972</v>
      </c>
      <c r="K88" s="282">
        <f t="shared" si="68"/>
        <v>0.65000000000000013</v>
      </c>
      <c r="L88" s="284">
        <v>100</v>
      </c>
      <c r="M88" s="285">
        <f t="shared" si="67"/>
        <v>3280.0000000000009</v>
      </c>
      <c r="N88" s="282">
        <v>5200</v>
      </c>
      <c r="O88" s="283" t="s">
        <v>541</v>
      </c>
      <c r="P88" s="281">
        <v>44880</v>
      </c>
      <c r="Q88" s="208"/>
      <c r="R88" s="214" t="s">
        <v>542</v>
      </c>
      <c r="S88" s="208"/>
      <c r="T88" s="208"/>
      <c r="U88" s="208"/>
      <c r="V88" s="208"/>
      <c r="W88" s="208"/>
      <c r="X88" s="214"/>
      <c r="Y88" s="208"/>
      <c r="Z88" s="208"/>
      <c r="AA88" s="208"/>
      <c r="AB88" s="208"/>
      <c r="AC88" s="208"/>
      <c r="AD88" s="214"/>
      <c r="AE88" s="208"/>
      <c r="AF88" s="208"/>
      <c r="AG88" s="208"/>
      <c r="AH88" s="208"/>
      <c r="AI88" s="208"/>
      <c r="AJ88" s="214"/>
      <c r="AK88" s="208"/>
      <c r="AL88" s="208"/>
    </row>
    <row r="89" spans="1:38" s="209" customFormat="1" ht="15.6" customHeight="1">
      <c r="A89" s="324">
        <v>14</v>
      </c>
      <c r="B89" s="332">
        <v>44881</v>
      </c>
      <c r="C89" s="333"/>
      <c r="D89" s="333" t="s">
        <v>970</v>
      </c>
      <c r="E89" s="340" t="s">
        <v>543</v>
      </c>
      <c r="F89" s="340">
        <v>1.45</v>
      </c>
      <c r="G89" s="340">
        <v>0.5</v>
      </c>
      <c r="H89" s="328">
        <v>0.5</v>
      </c>
      <c r="I89" s="328" t="s">
        <v>971</v>
      </c>
      <c r="J89" s="327" t="s">
        <v>1012</v>
      </c>
      <c r="K89" s="328">
        <f t="shared" ref="K89" si="69">H89-F89</f>
        <v>-0.95</v>
      </c>
      <c r="L89" s="329">
        <v>100</v>
      </c>
      <c r="M89" s="330">
        <f t="shared" ref="M89" si="70">(K89*N89)-L89</f>
        <v>-5040</v>
      </c>
      <c r="N89" s="328">
        <v>5200</v>
      </c>
      <c r="O89" s="327" t="s">
        <v>553</v>
      </c>
      <c r="P89" s="331">
        <v>44883</v>
      </c>
      <c r="Q89" s="208"/>
      <c r="R89" s="214" t="s">
        <v>542</v>
      </c>
      <c r="S89" s="208"/>
      <c r="T89" s="208"/>
      <c r="U89" s="208"/>
      <c r="V89" s="208"/>
      <c r="W89" s="208"/>
      <c r="X89" s="214"/>
      <c r="Y89" s="208"/>
      <c r="Z89" s="208"/>
      <c r="AA89" s="208"/>
      <c r="AB89" s="208"/>
      <c r="AC89" s="208"/>
      <c r="AD89" s="214"/>
      <c r="AE89" s="208"/>
      <c r="AF89" s="208"/>
      <c r="AG89" s="208"/>
      <c r="AH89" s="208"/>
      <c r="AI89" s="208"/>
      <c r="AJ89" s="214"/>
      <c r="AK89" s="208"/>
      <c r="AL89" s="208"/>
    </row>
    <row r="90" spans="1:38" s="209" customFormat="1" ht="15.6" customHeight="1">
      <c r="A90" s="324">
        <v>15</v>
      </c>
      <c r="B90" s="332">
        <v>44881</v>
      </c>
      <c r="C90" s="333"/>
      <c r="D90" s="333" t="s">
        <v>979</v>
      </c>
      <c r="E90" s="340" t="s">
        <v>543</v>
      </c>
      <c r="F90" s="340">
        <v>41</v>
      </c>
      <c r="G90" s="340">
        <v>9</v>
      </c>
      <c r="H90" s="328">
        <v>9</v>
      </c>
      <c r="I90" s="328" t="s">
        <v>942</v>
      </c>
      <c r="J90" s="327" t="s">
        <v>990</v>
      </c>
      <c r="K90" s="328">
        <f t="shared" ref="K90:K93" si="71">H90-F90</f>
        <v>-32</v>
      </c>
      <c r="L90" s="329">
        <v>100</v>
      </c>
      <c r="M90" s="330">
        <f t="shared" ref="M90:M93" si="72">(K90*N90)-L90</f>
        <v>-1700</v>
      </c>
      <c r="N90" s="328">
        <v>50</v>
      </c>
      <c r="O90" s="327" t="s">
        <v>553</v>
      </c>
      <c r="P90" s="331">
        <v>44882</v>
      </c>
      <c r="Q90" s="208"/>
      <c r="R90" s="214" t="s">
        <v>807</v>
      </c>
      <c r="S90" s="208"/>
      <c r="T90" s="208"/>
      <c r="U90" s="208"/>
      <c r="V90" s="208"/>
      <c r="W90" s="208"/>
      <c r="X90" s="214"/>
      <c r="Y90" s="208"/>
      <c r="Z90" s="208"/>
      <c r="AA90" s="208"/>
      <c r="AB90" s="208"/>
      <c r="AC90" s="208"/>
      <c r="AD90" s="214"/>
      <c r="AE90" s="208"/>
      <c r="AF90" s="208"/>
      <c r="AG90" s="208"/>
      <c r="AH90" s="208"/>
      <c r="AI90" s="208"/>
      <c r="AJ90" s="214"/>
      <c r="AK90" s="208"/>
      <c r="AL90" s="208"/>
    </row>
    <row r="91" spans="1:38" s="209" customFormat="1" ht="15.6" customHeight="1">
      <c r="A91" s="309">
        <v>16</v>
      </c>
      <c r="B91" s="373">
        <v>44882</v>
      </c>
      <c r="C91" s="374"/>
      <c r="D91" s="374" t="s">
        <v>1005</v>
      </c>
      <c r="E91" s="375" t="s">
        <v>543</v>
      </c>
      <c r="F91" s="375">
        <v>29</v>
      </c>
      <c r="G91" s="375">
        <v>16</v>
      </c>
      <c r="H91" s="282">
        <v>35</v>
      </c>
      <c r="I91" s="282" t="s">
        <v>1006</v>
      </c>
      <c r="J91" s="283" t="s">
        <v>1013</v>
      </c>
      <c r="K91" s="282">
        <f t="shared" si="71"/>
        <v>6</v>
      </c>
      <c r="L91" s="284">
        <v>100</v>
      </c>
      <c r="M91" s="285">
        <f t="shared" si="72"/>
        <v>2300</v>
      </c>
      <c r="N91" s="282">
        <v>400</v>
      </c>
      <c r="O91" s="283" t="s">
        <v>541</v>
      </c>
      <c r="P91" s="281">
        <v>44883</v>
      </c>
      <c r="Q91" s="208"/>
      <c r="R91" s="214" t="s">
        <v>807</v>
      </c>
      <c r="S91" s="208"/>
      <c r="T91" s="208"/>
      <c r="U91" s="208"/>
      <c r="V91" s="208"/>
      <c r="W91" s="208"/>
      <c r="X91" s="214"/>
      <c r="Y91" s="208"/>
      <c r="Z91" s="208"/>
      <c r="AA91" s="208"/>
      <c r="AB91" s="208"/>
      <c r="AC91" s="208"/>
      <c r="AD91" s="214"/>
      <c r="AE91" s="208"/>
      <c r="AF91" s="208"/>
      <c r="AG91" s="208"/>
      <c r="AH91" s="208"/>
      <c r="AI91" s="208"/>
      <c r="AJ91" s="214"/>
      <c r="AK91" s="208"/>
      <c r="AL91" s="208"/>
    </row>
    <row r="92" spans="1:38" s="209" customFormat="1" ht="15.6" customHeight="1">
      <c r="A92" s="324">
        <v>17</v>
      </c>
      <c r="B92" s="332">
        <v>44883</v>
      </c>
      <c r="C92" s="333"/>
      <c r="D92" s="333" t="s">
        <v>1010</v>
      </c>
      <c r="E92" s="340" t="s">
        <v>543</v>
      </c>
      <c r="F92" s="340">
        <v>9.5</v>
      </c>
      <c r="G92" s="340">
        <v>4.5</v>
      </c>
      <c r="H92" s="328">
        <v>4.5</v>
      </c>
      <c r="I92" s="328" t="s">
        <v>1011</v>
      </c>
      <c r="J92" s="327" t="s">
        <v>1050</v>
      </c>
      <c r="K92" s="328">
        <f t="shared" si="71"/>
        <v>-5</v>
      </c>
      <c r="L92" s="329">
        <v>100</v>
      </c>
      <c r="M92" s="330">
        <f t="shared" si="72"/>
        <v>-4600</v>
      </c>
      <c r="N92" s="328">
        <v>900</v>
      </c>
      <c r="O92" s="327" t="s">
        <v>553</v>
      </c>
      <c r="P92" s="331">
        <v>44886</v>
      </c>
      <c r="Q92" s="208"/>
      <c r="R92" s="214" t="s">
        <v>542</v>
      </c>
      <c r="S92" s="208"/>
      <c r="T92" s="208"/>
      <c r="U92" s="208"/>
      <c r="V92" s="208"/>
      <c r="W92" s="208"/>
      <c r="X92" s="214"/>
      <c r="Y92" s="208"/>
      <c r="Z92" s="208"/>
      <c r="AA92" s="208"/>
      <c r="AB92" s="208"/>
      <c r="AC92" s="208"/>
      <c r="AD92" s="214"/>
      <c r="AE92" s="208"/>
      <c r="AF92" s="208"/>
      <c r="AG92" s="208"/>
      <c r="AH92" s="208"/>
      <c r="AI92" s="208"/>
      <c r="AJ92" s="214"/>
      <c r="AK92" s="208"/>
      <c r="AL92" s="208"/>
    </row>
    <row r="93" spans="1:38" s="209" customFormat="1" ht="15.6" customHeight="1">
      <c r="A93" s="324">
        <v>18</v>
      </c>
      <c r="B93" s="332">
        <v>44883</v>
      </c>
      <c r="C93" s="333"/>
      <c r="D93" s="333" t="s">
        <v>1005</v>
      </c>
      <c r="E93" s="340" t="s">
        <v>543</v>
      </c>
      <c r="F93" s="340">
        <v>27</v>
      </c>
      <c r="G93" s="340">
        <v>15</v>
      </c>
      <c r="H93" s="328">
        <v>15</v>
      </c>
      <c r="I93" s="328" t="s">
        <v>1006</v>
      </c>
      <c r="J93" s="327" t="s">
        <v>944</v>
      </c>
      <c r="K93" s="328">
        <f t="shared" si="71"/>
        <v>-12</v>
      </c>
      <c r="L93" s="329">
        <v>100</v>
      </c>
      <c r="M93" s="330">
        <f t="shared" si="72"/>
        <v>-4900</v>
      </c>
      <c r="N93" s="328">
        <v>400</v>
      </c>
      <c r="O93" s="327" t="s">
        <v>553</v>
      </c>
      <c r="P93" s="331">
        <v>44886</v>
      </c>
      <c r="Q93" s="208"/>
      <c r="R93" s="214" t="s">
        <v>542</v>
      </c>
      <c r="S93" s="208"/>
      <c r="T93" s="208"/>
      <c r="U93" s="208"/>
      <c r="V93" s="208"/>
      <c r="W93" s="208"/>
      <c r="X93" s="214"/>
      <c r="Y93" s="208"/>
      <c r="Z93" s="208"/>
      <c r="AA93" s="208"/>
      <c r="AB93" s="208"/>
      <c r="AC93" s="208"/>
      <c r="AD93" s="214"/>
      <c r="AE93" s="208"/>
      <c r="AF93" s="208"/>
      <c r="AG93" s="208"/>
      <c r="AH93" s="208"/>
      <c r="AI93" s="208"/>
      <c r="AJ93" s="214"/>
      <c r="AK93" s="208"/>
      <c r="AL93" s="208"/>
    </row>
    <row r="94" spans="1:38" s="209" customFormat="1" ht="15.6" customHeight="1">
      <c r="A94" s="277"/>
      <c r="B94" s="308"/>
      <c r="C94" s="267"/>
      <c r="D94" s="267"/>
      <c r="E94" s="212"/>
      <c r="F94" s="212"/>
      <c r="G94" s="212"/>
      <c r="H94" s="213"/>
      <c r="I94" s="213"/>
      <c r="J94" s="243"/>
      <c r="K94" s="213"/>
      <c r="L94" s="232"/>
      <c r="M94" s="233"/>
      <c r="N94" s="213"/>
      <c r="O94" s="243"/>
      <c r="P94" s="210"/>
      <c r="Q94" s="208"/>
      <c r="R94" s="214"/>
      <c r="S94" s="208"/>
      <c r="T94" s="208"/>
      <c r="U94" s="208"/>
      <c r="V94" s="208"/>
      <c r="W94" s="208"/>
      <c r="X94" s="214"/>
      <c r="Y94" s="208"/>
      <c r="Z94" s="208"/>
      <c r="AA94" s="208"/>
      <c r="AB94" s="208"/>
      <c r="AC94" s="208"/>
      <c r="AD94" s="214"/>
      <c r="AE94" s="208"/>
      <c r="AF94" s="208"/>
      <c r="AG94" s="208"/>
      <c r="AH94" s="208"/>
      <c r="AI94" s="208"/>
      <c r="AJ94" s="214"/>
      <c r="AK94" s="208"/>
      <c r="AL94" s="208"/>
    </row>
    <row r="95" spans="1:38" s="209" customFormat="1" ht="15.6" customHeight="1">
      <c r="A95" s="277"/>
      <c r="B95" s="308"/>
      <c r="C95" s="267"/>
      <c r="D95" s="267"/>
      <c r="E95" s="212"/>
      <c r="F95" s="212"/>
      <c r="G95" s="212"/>
      <c r="H95" s="213"/>
      <c r="I95" s="213"/>
      <c r="J95" s="243"/>
      <c r="K95" s="213"/>
      <c r="L95" s="232"/>
      <c r="M95" s="233"/>
      <c r="N95" s="213"/>
      <c r="O95" s="243"/>
      <c r="P95" s="210"/>
      <c r="Q95" s="208"/>
      <c r="R95" s="214"/>
      <c r="S95" s="208"/>
      <c r="T95" s="208"/>
      <c r="U95" s="208"/>
      <c r="V95" s="208"/>
      <c r="W95" s="208"/>
      <c r="X95" s="214"/>
      <c r="Y95" s="208"/>
      <c r="Z95" s="208"/>
      <c r="AA95" s="208"/>
      <c r="AB95" s="208"/>
      <c r="AC95" s="208"/>
      <c r="AD95" s="214"/>
      <c r="AE95" s="208"/>
      <c r="AF95" s="208"/>
      <c r="AG95" s="208"/>
      <c r="AH95" s="208"/>
      <c r="AI95" s="208"/>
      <c r="AJ95" s="214"/>
      <c r="AK95" s="208"/>
      <c r="AL95" s="208"/>
    </row>
    <row r="96" spans="1:38" ht="15" customHeight="1">
      <c r="A96" s="376"/>
      <c r="B96" s="376"/>
      <c r="C96" s="376"/>
      <c r="D96" s="376"/>
      <c r="E96" s="376"/>
      <c r="F96" s="376"/>
      <c r="G96" s="376"/>
      <c r="H96" s="376"/>
      <c r="I96" s="376"/>
      <c r="J96" s="376"/>
      <c r="K96" s="376"/>
      <c r="L96" s="376"/>
      <c r="M96" s="376"/>
      <c r="N96" s="376"/>
      <c r="O96" s="376"/>
      <c r="P96" s="376"/>
      <c r="Q96" s="1"/>
      <c r="R96" s="6"/>
      <c r="S96" s="1"/>
      <c r="T96" s="1"/>
      <c r="U96" s="1"/>
      <c r="V96" s="1"/>
      <c r="W96" s="1"/>
      <c r="X96" s="6"/>
      <c r="Y96" s="1"/>
      <c r="Z96" s="1"/>
      <c r="AA96" s="1"/>
      <c r="AB96" s="1"/>
      <c r="AC96" s="1"/>
      <c r="AD96" s="6"/>
      <c r="AE96" s="1"/>
      <c r="AF96" s="1"/>
      <c r="AG96" s="1"/>
      <c r="AH96" s="1"/>
      <c r="AI96" s="1"/>
      <c r="AJ96" s="6"/>
      <c r="AK96" s="1"/>
      <c r="AL96" s="1"/>
    </row>
    <row r="97" spans="1:38" ht="15" customHeight="1">
      <c r="A97" s="376"/>
      <c r="B97" s="376"/>
      <c r="C97" s="376"/>
      <c r="D97" s="376"/>
      <c r="E97" s="376"/>
      <c r="F97" s="376"/>
      <c r="G97" s="376"/>
      <c r="H97" s="376"/>
      <c r="I97" s="376"/>
      <c r="J97" s="376"/>
      <c r="K97" s="376"/>
      <c r="L97" s="376"/>
      <c r="M97" s="376"/>
      <c r="N97" s="376"/>
      <c r="O97" s="376"/>
      <c r="P97" s="376"/>
      <c r="Q97" s="1"/>
      <c r="R97" s="6"/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1"/>
      <c r="AI97" s="1"/>
      <c r="AJ97" s="6"/>
      <c r="AK97" s="1"/>
      <c r="AL97" s="1"/>
    </row>
    <row r="98" spans="1:38" ht="12.75" customHeight="1">
      <c r="A98" s="140"/>
      <c r="B98" s="145"/>
      <c r="C98" s="145"/>
      <c r="D98" s="146"/>
      <c r="E98" s="140"/>
      <c r="F98" s="147"/>
      <c r="G98" s="140"/>
      <c r="H98" s="140"/>
      <c r="I98" s="140"/>
      <c r="J98" s="145"/>
      <c r="K98" s="148"/>
      <c r="L98" s="140"/>
      <c r="M98" s="140"/>
      <c r="N98" s="140"/>
      <c r="O98" s="149"/>
      <c r="P98" s="1"/>
      <c r="Q98" s="1"/>
      <c r="R98" s="6"/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1"/>
      <c r="AI98" s="1"/>
      <c r="AJ98" s="6"/>
      <c r="AK98" s="1"/>
    </row>
    <row r="99" spans="1:38" ht="38.25" customHeight="1">
      <c r="A99" s="92" t="s">
        <v>565</v>
      </c>
      <c r="B99" s="150"/>
      <c r="C99" s="150"/>
      <c r="D99" s="151"/>
      <c r="E99" s="125"/>
      <c r="F99" s="6"/>
      <c r="G99" s="6"/>
      <c r="H99" s="126"/>
      <c r="I99" s="152"/>
      <c r="J99" s="1"/>
      <c r="K99" s="6"/>
      <c r="L99" s="6"/>
      <c r="M99" s="6"/>
      <c r="N99" s="1"/>
      <c r="O99" s="1"/>
      <c r="Q99" s="1"/>
      <c r="R99" s="6"/>
      <c r="S99" s="1"/>
      <c r="T99" s="1"/>
      <c r="U99" s="1"/>
      <c r="V99" s="1"/>
      <c r="W99" s="1"/>
      <c r="X99" s="6"/>
      <c r="Y99" s="1"/>
      <c r="Z99" s="1"/>
      <c r="AA99" s="1"/>
      <c r="AB99" s="1"/>
      <c r="AC99" s="1"/>
      <c r="AD99" s="6"/>
      <c r="AE99" s="1"/>
      <c r="AF99" s="1"/>
      <c r="AG99" s="1"/>
      <c r="AH99" s="1"/>
      <c r="AI99" s="1"/>
      <c r="AJ99" s="6"/>
      <c r="AK99" s="1"/>
    </row>
    <row r="100" spans="1:38" s="209" customFormat="1" ht="38.25">
      <c r="A100" s="93" t="s">
        <v>16</v>
      </c>
      <c r="B100" s="94" t="s">
        <v>518</v>
      </c>
      <c r="C100" s="94"/>
      <c r="D100" s="95" t="s">
        <v>529</v>
      </c>
      <c r="E100" s="94" t="s">
        <v>530</v>
      </c>
      <c r="F100" s="94" t="s">
        <v>531</v>
      </c>
      <c r="G100" s="94" t="s">
        <v>532</v>
      </c>
      <c r="H100" s="94" t="s">
        <v>533</v>
      </c>
      <c r="I100" s="94" t="s">
        <v>534</v>
      </c>
      <c r="J100" s="93" t="s">
        <v>535</v>
      </c>
      <c r="K100" s="129" t="s">
        <v>552</v>
      </c>
      <c r="L100" s="130" t="s">
        <v>537</v>
      </c>
      <c r="M100" s="96" t="s">
        <v>538</v>
      </c>
      <c r="N100" s="94" t="s">
        <v>539</v>
      </c>
      <c r="O100" s="95" t="s">
        <v>540</v>
      </c>
      <c r="P100" s="94" t="s">
        <v>769</v>
      </c>
      <c r="Q100" s="208"/>
      <c r="R100" s="6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</row>
    <row r="101" spans="1:38" s="209" customFormat="1" ht="12.75" customHeight="1">
      <c r="A101" s="389">
        <v>1</v>
      </c>
      <c r="B101" s="390">
        <v>44840</v>
      </c>
      <c r="C101" s="391"/>
      <c r="D101" s="392" t="s">
        <v>116</v>
      </c>
      <c r="E101" s="393" t="s">
        <v>543</v>
      </c>
      <c r="F101" s="393">
        <v>1405</v>
      </c>
      <c r="G101" s="393">
        <v>1240</v>
      </c>
      <c r="H101" s="393">
        <v>1625</v>
      </c>
      <c r="I101" s="393" t="s">
        <v>854</v>
      </c>
      <c r="J101" s="348" t="s">
        <v>967</v>
      </c>
      <c r="K101" s="348">
        <f t="shared" ref="K101" si="73">H101-F101</f>
        <v>220</v>
      </c>
      <c r="L101" s="349">
        <f t="shared" ref="L101" si="74">(F101*-0.7)/100</f>
        <v>-9.8349999999999991</v>
      </c>
      <c r="M101" s="350">
        <f t="shared" ref="M101" si="75">(K101+L101)/F101</f>
        <v>0.14958362989323842</v>
      </c>
      <c r="N101" s="348" t="s">
        <v>541</v>
      </c>
      <c r="O101" s="351">
        <v>44879</v>
      </c>
      <c r="P101" s="348"/>
      <c r="Q101" s="208"/>
      <c r="R101" s="1" t="s">
        <v>542</v>
      </c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</row>
    <row r="102" spans="1:38" ht="14.25" customHeight="1">
      <c r="A102" s="312">
        <v>2</v>
      </c>
      <c r="B102" s="313">
        <v>44840</v>
      </c>
      <c r="C102" s="305"/>
      <c r="D102" s="305" t="s">
        <v>853</v>
      </c>
      <c r="E102" s="306" t="s">
        <v>543</v>
      </c>
      <c r="F102" s="306" t="s">
        <v>855</v>
      </c>
      <c r="G102" s="306">
        <v>1220</v>
      </c>
      <c r="H102" s="306"/>
      <c r="I102" s="306" t="s">
        <v>856</v>
      </c>
      <c r="J102" s="243" t="s">
        <v>544</v>
      </c>
      <c r="K102" s="213"/>
      <c r="L102" s="232"/>
      <c r="M102" s="233"/>
      <c r="N102" s="213"/>
      <c r="O102" s="243"/>
      <c r="P102" s="210"/>
      <c r="Q102" s="208"/>
      <c r="R102" s="208" t="s">
        <v>542</v>
      </c>
      <c r="S102" s="41"/>
      <c r="T102" s="1"/>
      <c r="U102" s="1"/>
      <c r="V102" s="1"/>
      <c r="W102" s="1"/>
      <c r="X102" s="1"/>
      <c r="Y102" s="1"/>
      <c r="Z102" s="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</row>
    <row r="103" spans="1:38" ht="12.75" customHeight="1">
      <c r="A103" s="306"/>
      <c r="B103" s="304"/>
      <c r="C103" s="305"/>
      <c r="D103" s="305"/>
      <c r="E103" s="306"/>
      <c r="F103" s="306"/>
      <c r="G103" s="306"/>
      <c r="H103" s="306"/>
      <c r="I103" s="306"/>
      <c r="J103" s="243"/>
      <c r="K103" s="213"/>
      <c r="L103" s="232"/>
      <c r="M103" s="233"/>
      <c r="N103" s="213"/>
      <c r="O103" s="243"/>
      <c r="P103" s="210"/>
      <c r="R103" s="6"/>
      <c r="S103" s="1"/>
      <c r="T103" s="1"/>
      <c r="U103" s="1"/>
      <c r="V103" s="1"/>
      <c r="W103" s="1"/>
      <c r="X103" s="1"/>
      <c r="Y103" s="1"/>
    </row>
    <row r="104" spans="1:38" ht="12.75" customHeight="1">
      <c r="A104" s="109" t="s">
        <v>545</v>
      </c>
      <c r="B104" s="109"/>
      <c r="C104" s="109"/>
      <c r="D104" s="109"/>
      <c r="E104" s="41"/>
      <c r="F104" s="117" t="s">
        <v>547</v>
      </c>
      <c r="G104" s="54"/>
      <c r="H104" s="54"/>
      <c r="I104" s="54"/>
      <c r="J104" s="6"/>
      <c r="K104" s="134"/>
      <c r="L104" s="135"/>
      <c r="M104" s="6"/>
      <c r="N104" s="99"/>
      <c r="O104" s="153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16" t="s">
        <v>546</v>
      </c>
      <c r="B105" s="109"/>
      <c r="C105" s="109"/>
      <c r="D105" s="109"/>
      <c r="E105" s="6"/>
      <c r="F105" s="117" t="s">
        <v>549</v>
      </c>
      <c r="G105" s="6"/>
      <c r="H105" s="6" t="s">
        <v>765</v>
      </c>
      <c r="I105" s="6"/>
      <c r="J105" s="1"/>
      <c r="K105" s="6"/>
      <c r="L105" s="6"/>
      <c r="M105" s="6"/>
      <c r="N105" s="1"/>
      <c r="O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16"/>
      <c r="B106" s="109"/>
      <c r="C106" s="109"/>
      <c r="D106" s="109"/>
      <c r="E106" s="6"/>
      <c r="F106" s="117"/>
      <c r="G106" s="6"/>
      <c r="H106" s="6"/>
      <c r="I106" s="6"/>
      <c r="J106" s="1"/>
      <c r="K106" s="6"/>
      <c r="L106" s="6"/>
      <c r="M106" s="6"/>
      <c r="N106" s="1"/>
      <c r="O106" s="1"/>
      <c r="Q106" s="1"/>
      <c r="R106" s="54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16"/>
      <c r="B107" s="109"/>
      <c r="C107" s="109"/>
      <c r="D107" s="109"/>
      <c r="E107" s="6"/>
      <c r="F107" s="117"/>
      <c r="G107" s="54"/>
      <c r="H107" s="41"/>
      <c r="I107" s="54"/>
      <c r="J107" s="6"/>
      <c r="K107" s="134"/>
      <c r="L107" s="135"/>
      <c r="M107" s="6"/>
      <c r="N107" s="99"/>
      <c r="O107" s="136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54"/>
      <c r="B108" s="98"/>
      <c r="C108" s="98"/>
      <c r="D108" s="41"/>
      <c r="E108" s="54"/>
      <c r="F108" s="54"/>
      <c r="G108" s="54"/>
      <c r="H108" s="41"/>
      <c r="I108" s="54"/>
      <c r="J108" s="6"/>
      <c r="K108" s="134"/>
      <c r="L108" s="135"/>
      <c r="M108" s="6"/>
      <c r="N108" s="99"/>
      <c r="O108" s="136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38.25" customHeight="1">
      <c r="A109" s="41"/>
      <c r="B109" s="154" t="s">
        <v>566</v>
      </c>
      <c r="C109" s="154"/>
      <c r="D109" s="154"/>
      <c r="E109" s="154"/>
      <c r="F109" s="6"/>
      <c r="G109" s="6"/>
      <c r="H109" s="127"/>
      <c r="I109" s="6"/>
      <c r="J109" s="127"/>
      <c r="K109" s="128"/>
      <c r="L109" s="6"/>
      <c r="M109" s="6"/>
      <c r="N109" s="1"/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93" t="s">
        <v>16</v>
      </c>
      <c r="B110" s="94" t="s">
        <v>518</v>
      </c>
      <c r="C110" s="94"/>
      <c r="D110" s="95" t="s">
        <v>529</v>
      </c>
      <c r="E110" s="94" t="s">
        <v>530</v>
      </c>
      <c r="F110" s="94" t="s">
        <v>531</v>
      </c>
      <c r="G110" s="94" t="s">
        <v>567</v>
      </c>
      <c r="H110" s="94" t="s">
        <v>568</v>
      </c>
      <c r="I110" s="94" t="s">
        <v>534</v>
      </c>
      <c r="J110" s="155" t="s">
        <v>535</v>
      </c>
      <c r="K110" s="94" t="s">
        <v>536</v>
      </c>
      <c r="L110" s="94" t="s">
        <v>569</v>
      </c>
      <c r="M110" s="94" t="s">
        <v>539</v>
      </c>
      <c r="N110" s="95" t="s">
        <v>540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56">
        <v>1</v>
      </c>
      <c r="B111" s="157">
        <v>41579</v>
      </c>
      <c r="C111" s="157"/>
      <c r="D111" s="158" t="s">
        <v>570</v>
      </c>
      <c r="E111" s="159" t="s">
        <v>571</v>
      </c>
      <c r="F111" s="160">
        <v>82</v>
      </c>
      <c r="G111" s="159" t="s">
        <v>572</v>
      </c>
      <c r="H111" s="159">
        <v>100</v>
      </c>
      <c r="I111" s="161">
        <v>100</v>
      </c>
      <c r="J111" s="162" t="s">
        <v>573</v>
      </c>
      <c r="K111" s="163">
        <f t="shared" ref="K111:K163" si="76">H111-F111</f>
        <v>18</v>
      </c>
      <c r="L111" s="164">
        <f t="shared" ref="L111:L163" si="77">K111/F111</f>
        <v>0.21951219512195122</v>
      </c>
      <c r="M111" s="159" t="s">
        <v>541</v>
      </c>
      <c r="N111" s="165">
        <v>42657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56">
        <v>2</v>
      </c>
      <c r="B112" s="157">
        <v>41794</v>
      </c>
      <c r="C112" s="157"/>
      <c r="D112" s="158" t="s">
        <v>574</v>
      </c>
      <c r="E112" s="159" t="s">
        <v>543</v>
      </c>
      <c r="F112" s="160">
        <v>257</v>
      </c>
      <c r="G112" s="159" t="s">
        <v>572</v>
      </c>
      <c r="H112" s="159">
        <v>300</v>
      </c>
      <c r="I112" s="161">
        <v>300</v>
      </c>
      <c r="J112" s="162" t="s">
        <v>573</v>
      </c>
      <c r="K112" s="163">
        <f t="shared" si="76"/>
        <v>43</v>
      </c>
      <c r="L112" s="164">
        <f t="shared" si="77"/>
        <v>0.16731517509727625</v>
      </c>
      <c r="M112" s="159" t="s">
        <v>541</v>
      </c>
      <c r="N112" s="165">
        <v>41822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3</v>
      </c>
      <c r="B113" s="157">
        <v>41828</v>
      </c>
      <c r="C113" s="157"/>
      <c r="D113" s="158" t="s">
        <v>575</v>
      </c>
      <c r="E113" s="159" t="s">
        <v>543</v>
      </c>
      <c r="F113" s="160">
        <v>393</v>
      </c>
      <c r="G113" s="159" t="s">
        <v>572</v>
      </c>
      <c r="H113" s="159">
        <v>468</v>
      </c>
      <c r="I113" s="161">
        <v>468</v>
      </c>
      <c r="J113" s="162" t="s">
        <v>573</v>
      </c>
      <c r="K113" s="163">
        <f t="shared" si="76"/>
        <v>75</v>
      </c>
      <c r="L113" s="164">
        <f t="shared" si="77"/>
        <v>0.19083969465648856</v>
      </c>
      <c r="M113" s="159" t="s">
        <v>541</v>
      </c>
      <c r="N113" s="165">
        <v>41863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4</v>
      </c>
      <c r="B114" s="157">
        <v>41857</v>
      </c>
      <c r="C114" s="157"/>
      <c r="D114" s="158" t="s">
        <v>576</v>
      </c>
      <c r="E114" s="159" t="s">
        <v>543</v>
      </c>
      <c r="F114" s="160">
        <v>205</v>
      </c>
      <c r="G114" s="159" t="s">
        <v>572</v>
      </c>
      <c r="H114" s="159">
        <v>275</v>
      </c>
      <c r="I114" s="161">
        <v>250</v>
      </c>
      <c r="J114" s="162" t="s">
        <v>573</v>
      </c>
      <c r="K114" s="163">
        <f t="shared" si="76"/>
        <v>70</v>
      </c>
      <c r="L114" s="164">
        <f t="shared" si="77"/>
        <v>0.34146341463414637</v>
      </c>
      <c r="M114" s="159" t="s">
        <v>541</v>
      </c>
      <c r="N114" s="165">
        <v>41962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5</v>
      </c>
      <c r="B115" s="157">
        <v>41886</v>
      </c>
      <c r="C115" s="157"/>
      <c r="D115" s="158" t="s">
        <v>577</v>
      </c>
      <c r="E115" s="159" t="s">
        <v>543</v>
      </c>
      <c r="F115" s="160">
        <v>162</v>
      </c>
      <c r="G115" s="159" t="s">
        <v>572</v>
      </c>
      <c r="H115" s="159">
        <v>190</v>
      </c>
      <c r="I115" s="161">
        <v>190</v>
      </c>
      <c r="J115" s="162" t="s">
        <v>573</v>
      </c>
      <c r="K115" s="163">
        <f t="shared" si="76"/>
        <v>28</v>
      </c>
      <c r="L115" s="164">
        <f t="shared" si="77"/>
        <v>0.1728395061728395</v>
      </c>
      <c r="M115" s="159" t="s">
        <v>541</v>
      </c>
      <c r="N115" s="165">
        <v>42006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6</v>
      </c>
      <c r="B116" s="157">
        <v>41886</v>
      </c>
      <c r="C116" s="157"/>
      <c r="D116" s="158" t="s">
        <v>578</v>
      </c>
      <c r="E116" s="159" t="s">
        <v>543</v>
      </c>
      <c r="F116" s="160">
        <v>75</v>
      </c>
      <c r="G116" s="159" t="s">
        <v>572</v>
      </c>
      <c r="H116" s="159">
        <v>91.5</v>
      </c>
      <c r="I116" s="161" t="s">
        <v>579</v>
      </c>
      <c r="J116" s="162" t="s">
        <v>580</v>
      </c>
      <c r="K116" s="163">
        <f t="shared" si="76"/>
        <v>16.5</v>
      </c>
      <c r="L116" s="164">
        <f t="shared" si="77"/>
        <v>0.22</v>
      </c>
      <c r="M116" s="159" t="s">
        <v>541</v>
      </c>
      <c r="N116" s="165">
        <v>41954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7</v>
      </c>
      <c r="B117" s="157">
        <v>41913</v>
      </c>
      <c r="C117" s="157"/>
      <c r="D117" s="158" t="s">
        <v>581</v>
      </c>
      <c r="E117" s="159" t="s">
        <v>543</v>
      </c>
      <c r="F117" s="160">
        <v>850</v>
      </c>
      <c r="G117" s="159" t="s">
        <v>572</v>
      </c>
      <c r="H117" s="159">
        <v>982.5</v>
      </c>
      <c r="I117" s="161">
        <v>1050</v>
      </c>
      <c r="J117" s="162" t="s">
        <v>582</v>
      </c>
      <c r="K117" s="163">
        <f t="shared" si="76"/>
        <v>132.5</v>
      </c>
      <c r="L117" s="164">
        <f t="shared" si="77"/>
        <v>0.15588235294117647</v>
      </c>
      <c r="M117" s="159" t="s">
        <v>541</v>
      </c>
      <c r="N117" s="165">
        <v>42039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8</v>
      </c>
      <c r="B118" s="157">
        <v>41913</v>
      </c>
      <c r="C118" s="157"/>
      <c r="D118" s="158" t="s">
        <v>583</v>
      </c>
      <c r="E118" s="159" t="s">
        <v>543</v>
      </c>
      <c r="F118" s="160">
        <v>475</v>
      </c>
      <c r="G118" s="159" t="s">
        <v>572</v>
      </c>
      <c r="H118" s="159">
        <v>515</v>
      </c>
      <c r="I118" s="161">
        <v>600</v>
      </c>
      <c r="J118" s="162" t="s">
        <v>584</v>
      </c>
      <c r="K118" s="163">
        <f t="shared" si="76"/>
        <v>40</v>
      </c>
      <c r="L118" s="164">
        <f t="shared" si="77"/>
        <v>8.4210526315789472E-2</v>
      </c>
      <c r="M118" s="159" t="s">
        <v>541</v>
      </c>
      <c r="N118" s="165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9</v>
      </c>
      <c r="B119" s="157">
        <v>41913</v>
      </c>
      <c r="C119" s="157"/>
      <c r="D119" s="158" t="s">
        <v>585</v>
      </c>
      <c r="E119" s="159" t="s">
        <v>543</v>
      </c>
      <c r="F119" s="160">
        <v>86</v>
      </c>
      <c r="G119" s="159" t="s">
        <v>572</v>
      </c>
      <c r="H119" s="159">
        <v>99</v>
      </c>
      <c r="I119" s="161">
        <v>140</v>
      </c>
      <c r="J119" s="162" t="s">
        <v>586</v>
      </c>
      <c r="K119" s="163">
        <f t="shared" si="76"/>
        <v>13</v>
      </c>
      <c r="L119" s="164">
        <f t="shared" si="77"/>
        <v>0.15116279069767441</v>
      </c>
      <c r="M119" s="159" t="s">
        <v>541</v>
      </c>
      <c r="N119" s="165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10</v>
      </c>
      <c r="B120" s="157">
        <v>41926</v>
      </c>
      <c r="C120" s="157"/>
      <c r="D120" s="158" t="s">
        <v>587</v>
      </c>
      <c r="E120" s="159" t="s">
        <v>543</v>
      </c>
      <c r="F120" s="160">
        <v>496.6</v>
      </c>
      <c r="G120" s="159" t="s">
        <v>572</v>
      </c>
      <c r="H120" s="159">
        <v>621</v>
      </c>
      <c r="I120" s="161">
        <v>580</v>
      </c>
      <c r="J120" s="162" t="s">
        <v>573</v>
      </c>
      <c r="K120" s="163">
        <f t="shared" si="76"/>
        <v>124.39999999999998</v>
      </c>
      <c r="L120" s="164">
        <f t="shared" si="77"/>
        <v>0.25050342327829234</v>
      </c>
      <c r="M120" s="159" t="s">
        <v>541</v>
      </c>
      <c r="N120" s="165">
        <v>42605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11</v>
      </c>
      <c r="B121" s="157">
        <v>41926</v>
      </c>
      <c r="C121" s="157"/>
      <c r="D121" s="158" t="s">
        <v>588</v>
      </c>
      <c r="E121" s="159" t="s">
        <v>543</v>
      </c>
      <c r="F121" s="160">
        <v>2481.9</v>
      </c>
      <c r="G121" s="159" t="s">
        <v>572</v>
      </c>
      <c r="H121" s="159">
        <v>2840</v>
      </c>
      <c r="I121" s="161">
        <v>2870</v>
      </c>
      <c r="J121" s="162" t="s">
        <v>589</v>
      </c>
      <c r="K121" s="163">
        <f t="shared" si="76"/>
        <v>358.09999999999991</v>
      </c>
      <c r="L121" s="164">
        <f t="shared" si="77"/>
        <v>0.14428462065353154</v>
      </c>
      <c r="M121" s="159" t="s">
        <v>541</v>
      </c>
      <c r="N121" s="165">
        <v>42017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12</v>
      </c>
      <c r="B122" s="157">
        <v>41928</v>
      </c>
      <c r="C122" s="157"/>
      <c r="D122" s="158" t="s">
        <v>590</v>
      </c>
      <c r="E122" s="159" t="s">
        <v>543</v>
      </c>
      <c r="F122" s="160">
        <v>84.5</v>
      </c>
      <c r="G122" s="159" t="s">
        <v>572</v>
      </c>
      <c r="H122" s="159">
        <v>93</v>
      </c>
      <c r="I122" s="161">
        <v>110</v>
      </c>
      <c r="J122" s="162" t="s">
        <v>591</v>
      </c>
      <c r="K122" s="163">
        <f t="shared" si="76"/>
        <v>8.5</v>
      </c>
      <c r="L122" s="164">
        <f t="shared" si="77"/>
        <v>0.10059171597633136</v>
      </c>
      <c r="M122" s="159" t="s">
        <v>541</v>
      </c>
      <c r="N122" s="165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13</v>
      </c>
      <c r="B123" s="157">
        <v>41928</v>
      </c>
      <c r="C123" s="157"/>
      <c r="D123" s="158" t="s">
        <v>592</v>
      </c>
      <c r="E123" s="159" t="s">
        <v>543</v>
      </c>
      <c r="F123" s="160">
        <v>401</v>
      </c>
      <c r="G123" s="159" t="s">
        <v>572</v>
      </c>
      <c r="H123" s="159">
        <v>428</v>
      </c>
      <c r="I123" s="161">
        <v>450</v>
      </c>
      <c r="J123" s="162" t="s">
        <v>593</v>
      </c>
      <c r="K123" s="163">
        <f t="shared" si="76"/>
        <v>27</v>
      </c>
      <c r="L123" s="164">
        <f t="shared" si="77"/>
        <v>6.7331670822942641E-2</v>
      </c>
      <c r="M123" s="159" t="s">
        <v>541</v>
      </c>
      <c r="N123" s="165">
        <v>42020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14</v>
      </c>
      <c r="B124" s="157">
        <v>41928</v>
      </c>
      <c r="C124" s="157"/>
      <c r="D124" s="158" t="s">
        <v>594</v>
      </c>
      <c r="E124" s="159" t="s">
        <v>543</v>
      </c>
      <c r="F124" s="160">
        <v>101</v>
      </c>
      <c r="G124" s="159" t="s">
        <v>572</v>
      </c>
      <c r="H124" s="159">
        <v>112</v>
      </c>
      <c r="I124" s="161">
        <v>120</v>
      </c>
      <c r="J124" s="162" t="s">
        <v>595</v>
      </c>
      <c r="K124" s="163">
        <f t="shared" si="76"/>
        <v>11</v>
      </c>
      <c r="L124" s="164">
        <f t="shared" si="77"/>
        <v>0.10891089108910891</v>
      </c>
      <c r="M124" s="159" t="s">
        <v>541</v>
      </c>
      <c r="N124" s="165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15</v>
      </c>
      <c r="B125" s="157">
        <v>41954</v>
      </c>
      <c r="C125" s="157"/>
      <c r="D125" s="158" t="s">
        <v>596</v>
      </c>
      <c r="E125" s="159" t="s">
        <v>543</v>
      </c>
      <c r="F125" s="160">
        <v>59</v>
      </c>
      <c r="G125" s="159" t="s">
        <v>572</v>
      </c>
      <c r="H125" s="159">
        <v>76</v>
      </c>
      <c r="I125" s="161">
        <v>76</v>
      </c>
      <c r="J125" s="162" t="s">
        <v>573</v>
      </c>
      <c r="K125" s="163">
        <f t="shared" si="76"/>
        <v>17</v>
      </c>
      <c r="L125" s="164">
        <f t="shared" si="77"/>
        <v>0.28813559322033899</v>
      </c>
      <c r="M125" s="159" t="s">
        <v>541</v>
      </c>
      <c r="N125" s="165">
        <v>43032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16</v>
      </c>
      <c r="B126" s="157">
        <v>41954</v>
      </c>
      <c r="C126" s="157"/>
      <c r="D126" s="158" t="s">
        <v>585</v>
      </c>
      <c r="E126" s="159" t="s">
        <v>543</v>
      </c>
      <c r="F126" s="160">
        <v>99</v>
      </c>
      <c r="G126" s="159" t="s">
        <v>572</v>
      </c>
      <c r="H126" s="159">
        <v>120</v>
      </c>
      <c r="I126" s="161">
        <v>120</v>
      </c>
      <c r="J126" s="162" t="s">
        <v>554</v>
      </c>
      <c r="K126" s="163">
        <f t="shared" si="76"/>
        <v>21</v>
      </c>
      <c r="L126" s="164">
        <f t="shared" si="77"/>
        <v>0.21212121212121213</v>
      </c>
      <c r="M126" s="159" t="s">
        <v>541</v>
      </c>
      <c r="N126" s="165">
        <v>41960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17</v>
      </c>
      <c r="B127" s="157">
        <v>41956</v>
      </c>
      <c r="C127" s="157"/>
      <c r="D127" s="158" t="s">
        <v>597</v>
      </c>
      <c r="E127" s="159" t="s">
        <v>543</v>
      </c>
      <c r="F127" s="160">
        <v>22</v>
      </c>
      <c r="G127" s="159" t="s">
        <v>572</v>
      </c>
      <c r="H127" s="159">
        <v>33.549999999999997</v>
      </c>
      <c r="I127" s="161">
        <v>32</v>
      </c>
      <c r="J127" s="162" t="s">
        <v>598</v>
      </c>
      <c r="K127" s="163">
        <f t="shared" si="76"/>
        <v>11.549999999999997</v>
      </c>
      <c r="L127" s="164">
        <f t="shared" si="77"/>
        <v>0.52499999999999991</v>
      </c>
      <c r="M127" s="159" t="s">
        <v>541</v>
      </c>
      <c r="N127" s="165">
        <v>42188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18</v>
      </c>
      <c r="B128" s="157">
        <v>41976</v>
      </c>
      <c r="C128" s="157"/>
      <c r="D128" s="158" t="s">
        <v>599</v>
      </c>
      <c r="E128" s="159" t="s">
        <v>543</v>
      </c>
      <c r="F128" s="160">
        <v>440</v>
      </c>
      <c r="G128" s="159" t="s">
        <v>572</v>
      </c>
      <c r="H128" s="159">
        <v>520</v>
      </c>
      <c r="I128" s="161">
        <v>520</v>
      </c>
      <c r="J128" s="162" t="s">
        <v>600</v>
      </c>
      <c r="K128" s="163">
        <f t="shared" si="76"/>
        <v>80</v>
      </c>
      <c r="L128" s="164">
        <f t="shared" si="77"/>
        <v>0.18181818181818182</v>
      </c>
      <c r="M128" s="159" t="s">
        <v>541</v>
      </c>
      <c r="N128" s="165">
        <v>42208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19</v>
      </c>
      <c r="B129" s="157">
        <v>41976</v>
      </c>
      <c r="C129" s="157"/>
      <c r="D129" s="158" t="s">
        <v>601</v>
      </c>
      <c r="E129" s="159" t="s">
        <v>543</v>
      </c>
      <c r="F129" s="160">
        <v>360</v>
      </c>
      <c r="G129" s="159" t="s">
        <v>572</v>
      </c>
      <c r="H129" s="159">
        <v>427</v>
      </c>
      <c r="I129" s="161">
        <v>425</v>
      </c>
      <c r="J129" s="162" t="s">
        <v>602</v>
      </c>
      <c r="K129" s="163">
        <f t="shared" si="76"/>
        <v>67</v>
      </c>
      <c r="L129" s="164">
        <f t="shared" si="77"/>
        <v>0.18611111111111112</v>
      </c>
      <c r="M129" s="159" t="s">
        <v>541</v>
      </c>
      <c r="N129" s="165">
        <v>42058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20</v>
      </c>
      <c r="B130" s="157">
        <v>42012</v>
      </c>
      <c r="C130" s="157"/>
      <c r="D130" s="158" t="s">
        <v>603</v>
      </c>
      <c r="E130" s="159" t="s">
        <v>543</v>
      </c>
      <c r="F130" s="160">
        <v>360</v>
      </c>
      <c r="G130" s="159" t="s">
        <v>572</v>
      </c>
      <c r="H130" s="159">
        <v>455</v>
      </c>
      <c r="I130" s="161">
        <v>420</v>
      </c>
      <c r="J130" s="162" t="s">
        <v>604</v>
      </c>
      <c r="K130" s="163">
        <f t="shared" si="76"/>
        <v>95</v>
      </c>
      <c r="L130" s="164">
        <f t="shared" si="77"/>
        <v>0.2638888888888889</v>
      </c>
      <c r="M130" s="159" t="s">
        <v>541</v>
      </c>
      <c r="N130" s="165">
        <v>42024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21</v>
      </c>
      <c r="B131" s="157">
        <v>42012</v>
      </c>
      <c r="C131" s="157"/>
      <c r="D131" s="158" t="s">
        <v>605</v>
      </c>
      <c r="E131" s="159" t="s">
        <v>543</v>
      </c>
      <c r="F131" s="160">
        <v>130</v>
      </c>
      <c r="G131" s="159"/>
      <c r="H131" s="159">
        <v>175.5</v>
      </c>
      <c r="I131" s="161">
        <v>165</v>
      </c>
      <c r="J131" s="162" t="s">
        <v>606</v>
      </c>
      <c r="K131" s="163">
        <f t="shared" si="76"/>
        <v>45.5</v>
      </c>
      <c r="L131" s="164">
        <f t="shared" si="77"/>
        <v>0.35</v>
      </c>
      <c r="M131" s="159" t="s">
        <v>541</v>
      </c>
      <c r="N131" s="165">
        <v>43088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22</v>
      </c>
      <c r="B132" s="157">
        <v>42040</v>
      </c>
      <c r="C132" s="157"/>
      <c r="D132" s="158" t="s">
        <v>368</v>
      </c>
      <c r="E132" s="159" t="s">
        <v>571</v>
      </c>
      <c r="F132" s="160">
        <v>98</v>
      </c>
      <c r="G132" s="159"/>
      <c r="H132" s="159">
        <v>120</v>
      </c>
      <c r="I132" s="161">
        <v>120</v>
      </c>
      <c r="J132" s="162" t="s">
        <v>573</v>
      </c>
      <c r="K132" s="163">
        <f t="shared" si="76"/>
        <v>22</v>
      </c>
      <c r="L132" s="164">
        <f t="shared" si="77"/>
        <v>0.22448979591836735</v>
      </c>
      <c r="M132" s="159" t="s">
        <v>541</v>
      </c>
      <c r="N132" s="165">
        <v>42753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23</v>
      </c>
      <c r="B133" s="157">
        <v>42040</v>
      </c>
      <c r="C133" s="157"/>
      <c r="D133" s="158" t="s">
        <v>607</v>
      </c>
      <c r="E133" s="159" t="s">
        <v>571</v>
      </c>
      <c r="F133" s="160">
        <v>196</v>
      </c>
      <c r="G133" s="159"/>
      <c r="H133" s="159">
        <v>262</v>
      </c>
      <c r="I133" s="161">
        <v>255</v>
      </c>
      <c r="J133" s="162" t="s">
        <v>573</v>
      </c>
      <c r="K133" s="163">
        <f t="shared" si="76"/>
        <v>66</v>
      </c>
      <c r="L133" s="164">
        <f t="shared" si="77"/>
        <v>0.33673469387755101</v>
      </c>
      <c r="M133" s="159" t="s">
        <v>541</v>
      </c>
      <c r="N133" s="165">
        <v>42599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6">
        <v>24</v>
      </c>
      <c r="B134" s="167">
        <v>42067</v>
      </c>
      <c r="C134" s="167"/>
      <c r="D134" s="168" t="s">
        <v>367</v>
      </c>
      <c r="E134" s="169" t="s">
        <v>571</v>
      </c>
      <c r="F134" s="170">
        <v>235</v>
      </c>
      <c r="G134" s="170"/>
      <c r="H134" s="171">
        <v>77</v>
      </c>
      <c r="I134" s="171" t="s">
        <v>608</v>
      </c>
      <c r="J134" s="172" t="s">
        <v>609</v>
      </c>
      <c r="K134" s="173">
        <f t="shared" si="76"/>
        <v>-158</v>
      </c>
      <c r="L134" s="174">
        <f t="shared" si="77"/>
        <v>-0.67234042553191486</v>
      </c>
      <c r="M134" s="170" t="s">
        <v>553</v>
      </c>
      <c r="N134" s="167">
        <v>43522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25</v>
      </c>
      <c r="B135" s="157">
        <v>42067</v>
      </c>
      <c r="C135" s="157"/>
      <c r="D135" s="158" t="s">
        <v>610</v>
      </c>
      <c r="E135" s="159" t="s">
        <v>571</v>
      </c>
      <c r="F135" s="160">
        <v>185</v>
      </c>
      <c r="G135" s="159"/>
      <c r="H135" s="159">
        <v>224</v>
      </c>
      <c r="I135" s="161" t="s">
        <v>611</v>
      </c>
      <c r="J135" s="162" t="s">
        <v>573</v>
      </c>
      <c r="K135" s="163">
        <f t="shared" si="76"/>
        <v>39</v>
      </c>
      <c r="L135" s="164">
        <f t="shared" si="77"/>
        <v>0.21081081081081082</v>
      </c>
      <c r="M135" s="159" t="s">
        <v>541</v>
      </c>
      <c r="N135" s="165">
        <v>42647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6">
        <v>26</v>
      </c>
      <c r="B136" s="167">
        <v>42090</v>
      </c>
      <c r="C136" s="167"/>
      <c r="D136" s="175" t="s">
        <v>612</v>
      </c>
      <c r="E136" s="170" t="s">
        <v>571</v>
      </c>
      <c r="F136" s="170">
        <v>49.5</v>
      </c>
      <c r="G136" s="171"/>
      <c r="H136" s="171">
        <v>15.85</v>
      </c>
      <c r="I136" s="171">
        <v>67</v>
      </c>
      <c r="J136" s="172" t="s">
        <v>613</v>
      </c>
      <c r="K136" s="171">
        <f t="shared" si="76"/>
        <v>-33.65</v>
      </c>
      <c r="L136" s="176">
        <f t="shared" si="77"/>
        <v>-0.67979797979797973</v>
      </c>
      <c r="M136" s="170" t="s">
        <v>553</v>
      </c>
      <c r="N136" s="177">
        <v>43627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27</v>
      </c>
      <c r="B137" s="157">
        <v>42093</v>
      </c>
      <c r="C137" s="157"/>
      <c r="D137" s="158" t="s">
        <v>614</v>
      </c>
      <c r="E137" s="159" t="s">
        <v>571</v>
      </c>
      <c r="F137" s="160">
        <v>183.5</v>
      </c>
      <c r="G137" s="159"/>
      <c r="H137" s="159">
        <v>219</v>
      </c>
      <c r="I137" s="161">
        <v>218</v>
      </c>
      <c r="J137" s="162" t="s">
        <v>615</v>
      </c>
      <c r="K137" s="163">
        <f t="shared" si="76"/>
        <v>35.5</v>
      </c>
      <c r="L137" s="164">
        <f t="shared" si="77"/>
        <v>0.19346049046321526</v>
      </c>
      <c r="M137" s="159" t="s">
        <v>541</v>
      </c>
      <c r="N137" s="165">
        <v>42103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28</v>
      </c>
      <c r="B138" s="157">
        <v>42114</v>
      </c>
      <c r="C138" s="157"/>
      <c r="D138" s="158" t="s">
        <v>616</v>
      </c>
      <c r="E138" s="159" t="s">
        <v>571</v>
      </c>
      <c r="F138" s="160">
        <f>(227+237)/2</f>
        <v>232</v>
      </c>
      <c r="G138" s="159"/>
      <c r="H138" s="159">
        <v>298</v>
      </c>
      <c r="I138" s="161">
        <v>298</v>
      </c>
      <c r="J138" s="162" t="s">
        <v>573</v>
      </c>
      <c r="K138" s="163">
        <f t="shared" si="76"/>
        <v>66</v>
      </c>
      <c r="L138" s="164">
        <f t="shared" si="77"/>
        <v>0.28448275862068967</v>
      </c>
      <c r="M138" s="159" t="s">
        <v>541</v>
      </c>
      <c r="N138" s="165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29</v>
      </c>
      <c r="B139" s="157">
        <v>42128</v>
      </c>
      <c r="C139" s="157"/>
      <c r="D139" s="158" t="s">
        <v>617</v>
      </c>
      <c r="E139" s="159" t="s">
        <v>543</v>
      </c>
      <c r="F139" s="160">
        <v>385</v>
      </c>
      <c r="G139" s="159"/>
      <c r="H139" s="159">
        <f>212.5+331</f>
        <v>543.5</v>
      </c>
      <c r="I139" s="161">
        <v>510</v>
      </c>
      <c r="J139" s="162" t="s">
        <v>618</v>
      </c>
      <c r="K139" s="163">
        <f t="shared" si="76"/>
        <v>158.5</v>
      </c>
      <c r="L139" s="164">
        <f t="shared" si="77"/>
        <v>0.41168831168831171</v>
      </c>
      <c r="M139" s="159" t="s">
        <v>541</v>
      </c>
      <c r="N139" s="165">
        <v>42235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30</v>
      </c>
      <c r="B140" s="157">
        <v>42128</v>
      </c>
      <c r="C140" s="157"/>
      <c r="D140" s="158" t="s">
        <v>619</v>
      </c>
      <c r="E140" s="159" t="s">
        <v>543</v>
      </c>
      <c r="F140" s="160">
        <v>115.5</v>
      </c>
      <c r="G140" s="159"/>
      <c r="H140" s="159">
        <v>146</v>
      </c>
      <c r="I140" s="161">
        <v>142</v>
      </c>
      <c r="J140" s="162" t="s">
        <v>620</v>
      </c>
      <c r="K140" s="163">
        <f t="shared" si="76"/>
        <v>30.5</v>
      </c>
      <c r="L140" s="164">
        <f t="shared" si="77"/>
        <v>0.26406926406926406</v>
      </c>
      <c r="M140" s="159" t="s">
        <v>541</v>
      </c>
      <c r="N140" s="165">
        <v>42202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31</v>
      </c>
      <c r="B141" s="157">
        <v>42151</v>
      </c>
      <c r="C141" s="157"/>
      <c r="D141" s="158" t="s">
        <v>621</v>
      </c>
      <c r="E141" s="159" t="s">
        <v>543</v>
      </c>
      <c r="F141" s="160">
        <v>237.5</v>
      </c>
      <c r="G141" s="159"/>
      <c r="H141" s="159">
        <v>279.5</v>
      </c>
      <c r="I141" s="161">
        <v>278</v>
      </c>
      <c r="J141" s="162" t="s">
        <v>573</v>
      </c>
      <c r="K141" s="163">
        <f t="shared" si="76"/>
        <v>42</v>
      </c>
      <c r="L141" s="164">
        <f t="shared" si="77"/>
        <v>0.17684210526315788</v>
      </c>
      <c r="M141" s="159" t="s">
        <v>541</v>
      </c>
      <c r="N141" s="165">
        <v>42222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32</v>
      </c>
      <c r="B142" s="157">
        <v>42174</v>
      </c>
      <c r="C142" s="157"/>
      <c r="D142" s="158" t="s">
        <v>592</v>
      </c>
      <c r="E142" s="159" t="s">
        <v>571</v>
      </c>
      <c r="F142" s="160">
        <v>340</v>
      </c>
      <c r="G142" s="159"/>
      <c r="H142" s="159">
        <v>448</v>
      </c>
      <c r="I142" s="161">
        <v>448</v>
      </c>
      <c r="J142" s="162" t="s">
        <v>573</v>
      </c>
      <c r="K142" s="163">
        <f t="shared" si="76"/>
        <v>108</v>
      </c>
      <c r="L142" s="164">
        <f t="shared" si="77"/>
        <v>0.31764705882352939</v>
      </c>
      <c r="M142" s="159" t="s">
        <v>541</v>
      </c>
      <c r="N142" s="165">
        <v>43018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33</v>
      </c>
      <c r="B143" s="157">
        <v>42191</v>
      </c>
      <c r="C143" s="157"/>
      <c r="D143" s="158" t="s">
        <v>622</v>
      </c>
      <c r="E143" s="159" t="s">
        <v>571</v>
      </c>
      <c r="F143" s="160">
        <v>390</v>
      </c>
      <c r="G143" s="159"/>
      <c r="H143" s="159">
        <v>460</v>
      </c>
      <c r="I143" s="161">
        <v>460</v>
      </c>
      <c r="J143" s="162" t="s">
        <v>573</v>
      </c>
      <c r="K143" s="163">
        <f t="shared" si="76"/>
        <v>70</v>
      </c>
      <c r="L143" s="164">
        <f t="shared" si="77"/>
        <v>0.17948717948717949</v>
      </c>
      <c r="M143" s="159" t="s">
        <v>541</v>
      </c>
      <c r="N143" s="165">
        <v>42478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6">
        <v>34</v>
      </c>
      <c r="B144" s="167">
        <v>42195</v>
      </c>
      <c r="C144" s="167"/>
      <c r="D144" s="168" t="s">
        <v>623</v>
      </c>
      <c r="E144" s="169" t="s">
        <v>571</v>
      </c>
      <c r="F144" s="170">
        <v>122.5</v>
      </c>
      <c r="G144" s="170"/>
      <c r="H144" s="171">
        <v>61</v>
      </c>
      <c r="I144" s="171">
        <v>172</v>
      </c>
      <c r="J144" s="172" t="s">
        <v>624</v>
      </c>
      <c r="K144" s="173">
        <f t="shared" si="76"/>
        <v>-61.5</v>
      </c>
      <c r="L144" s="174">
        <f t="shared" si="77"/>
        <v>-0.50204081632653064</v>
      </c>
      <c r="M144" s="170" t="s">
        <v>553</v>
      </c>
      <c r="N144" s="167">
        <v>43333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35</v>
      </c>
      <c r="B145" s="157">
        <v>42219</v>
      </c>
      <c r="C145" s="157"/>
      <c r="D145" s="158" t="s">
        <v>625</v>
      </c>
      <c r="E145" s="159" t="s">
        <v>571</v>
      </c>
      <c r="F145" s="160">
        <v>297.5</v>
      </c>
      <c r="G145" s="159"/>
      <c r="H145" s="159">
        <v>350</v>
      </c>
      <c r="I145" s="161">
        <v>360</v>
      </c>
      <c r="J145" s="162" t="s">
        <v>626</v>
      </c>
      <c r="K145" s="163">
        <f t="shared" si="76"/>
        <v>52.5</v>
      </c>
      <c r="L145" s="164">
        <f t="shared" si="77"/>
        <v>0.17647058823529413</v>
      </c>
      <c r="M145" s="159" t="s">
        <v>541</v>
      </c>
      <c r="N145" s="165">
        <v>42232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36</v>
      </c>
      <c r="B146" s="157">
        <v>42219</v>
      </c>
      <c r="C146" s="157"/>
      <c r="D146" s="158" t="s">
        <v>627</v>
      </c>
      <c r="E146" s="159" t="s">
        <v>571</v>
      </c>
      <c r="F146" s="160">
        <v>115.5</v>
      </c>
      <c r="G146" s="159"/>
      <c r="H146" s="159">
        <v>149</v>
      </c>
      <c r="I146" s="161">
        <v>140</v>
      </c>
      <c r="J146" s="162" t="s">
        <v>628</v>
      </c>
      <c r="K146" s="163">
        <f t="shared" si="76"/>
        <v>33.5</v>
      </c>
      <c r="L146" s="164">
        <f t="shared" si="77"/>
        <v>0.29004329004329005</v>
      </c>
      <c r="M146" s="159" t="s">
        <v>541</v>
      </c>
      <c r="N146" s="165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37</v>
      </c>
      <c r="B147" s="157">
        <v>42251</v>
      </c>
      <c r="C147" s="157"/>
      <c r="D147" s="158" t="s">
        <v>621</v>
      </c>
      <c r="E147" s="159" t="s">
        <v>571</v>
      </c>
      <c r="F147" s="160">
        <v>226</v>
      </c>
      <c r="G147" s="159"/>
      <c r="H147" s="159">
        <v>292</v>
      </c>
      <c r="I147" s="161">
        <v>292</v>
      </c>
      <c r="J147" s="162" t="s">
        <v>629</v>
      </c>
      <c r="K147" s="163">
        <f t="shared" si="76"/>
        <v>66</v>
      </c>
      <c r="L147" s="164">
        <f t="shared" si="77"/>
        <v>0.29203539823008851</v>
      </c>
      <c r="M147" s="159" t="s">
        <v>541</v>
      </c>
      <c r="N147" s="165">
        <v>42286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38</v>
      </c>
      <c r="B148" s="157">
        <v>42254</v>
      </c>
      <c r="C148" s="157"/>
      <c r="D148" s="158" t="s">
        <v>616</v>
      </c>
      <c r="E148" s="159" t="s">
        <v>571</v>
      </c>
      <c r="F148" s="160">
        <v>232.5</v>
      </c>
      <c r="G148" s="159"/>
      <c r="H148" s="159">
        <v>312.5</v>
      </c>
      <c r="I148" s="161">
        <v>310</v>
      </c>
      <c r="J148" s="162" t="s">
        <v>573</v>
      </c>
      <c r="K148" s="163">
        <f t="shared" si="76"/>
        <v>80</v>
      </c>
      <c r="L148" s="164">
        <f t="shared" si="77"/>
        <v>0.34408602150537637</v>
      </c>
      <c r="M148" s="159" t="s">
        <v>541</v>
      </c>
      <c r="N148" s="165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39</v>
      </c>
      <c r="B149" s="157">
        <v>42268</v>
      </c>
      <c r="C149" s="157"/>
      <c r="D149" s="158" t="s">
        <v>630</v>
      </c>
      <c r="E149" s="159" t="s">
        <v>571</v>
      </c>
      <c r="F149" s="160">
        <v>196.5</v>
      </c>
      <c r="G149" s="159"/>
      <c r="H149" s="159">
        <v>238</v>
      </c>
      <c r="I149" s="161">
        <v>238</v>
      </c>
      <c r="J149" s="162" t="s">
        <v>629</v>
      </c>
      <c r="K149" s="163">
        <f t="shared" si="76"/>
        <v>41.5</v>
      </c>
      <c r="L149" s="164">
        <f t="shared" si="77"/>
        <v>0.21119592875318066</v>
      </c>
      <c r="M149" s="159" t="s">
        <v>541</v>
      </c>
      <c r="N149" s="165">
        <v>42291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40</v>
      </c>
      <c r="B150" s="157">
        <v>42271</v>
      </c>
      <c r="C150" s="157"/>
      <c r="D150" s="158" t="s">
        <v>570</v>
      </c>
      <c r="E150" s="159" t="s">
        <v>571</v>
      </c>
      <c r="F150" s="160">
        <v>65</v>
      </c>
      <c r="G150" s="159"/>
      <c r="H150" s="159">
        <v>82</v>
      </c>
      <c r="I150" s="161">
        <v>82</v>
      </c>
      <c r="J150" s="162" t="s">
        <v>629</v>
      </c>
      <c r="K150" s="163">
        <f t="shared" si="76"/>
        <v>17</v>
      </c>
      <c r="L150" s="164">
        <f t="shared" si="77"/>
        <v>0.26153846153846155</v>
      </c>
      <c r="M150" s="159" t="s">
        <v>541</v>
      </c>
      <c r="N150" s="165">
        <v>42578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41</v>
      </c>
      <c r="B151" s="157">
        <v>42291</v>
      </c>
      <c r="C151" s="157"/>
      <c r="D151" s="158" t="s">
        <v>631</v>
      </c>
      <c r="E151" s="159" t="s">
        <v>571</v>
      </c>
      <c r="F151" s="160">
        <v>144</v>
      </c>
      <c r="G151" s="159"/>
      <c r="H151" s="159">
        <v>182.5</v>
      </c>
      <c r="I151" s="161">
        <v>181</v>
      </c>
      <c r="J151" s="162" t="s">
        <v>629</v>
      </c>
      <c r="K151" s="163">
        <f t="shared" si="76"/>
        <v>38.5</v>
      </c>
      <c r="L151" s="164">
        <f t="shared" si="77"/>
        <v>0.2673611111111111</v>
      </c>
      <c r="M151" s="159" t="s">
        <v>541</v>
      </c>
      <c r="N151" s="165">
        <v>42817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42</v>
      </c>
      <c r="B152" s="157">
        <v>42291</v>
      </c>
      <c r="C152" s="157"/>
      <c r="D152" s="158" t="s">
        <v>632</v>
      </c>
      <c r="E152" s="159" t="s">
        <v>571</v>
      </c>
      <c r="F152" s="160">
        <v>264</v>
      </c>
      <c r="G152" s="159"/>
      <c r="H152" s="159">
        <v>311</v>
      </c>
      <c r="I152" s="161">
        <v>311</v>
      </c>
      <c r="J152" s="162" t="s">
        <v>629</v>
      </c>
      <c r="K152" s="163">
        <f t="shared" si="76"/>
        <v>47</v>
      </c>
      <c r="L152" s="164">
        <f t="shared" si="77"/>
        <v>0.17803030303030304</v>
      </c>
      <c r="M152" s="159" t="s">
        <v>541</v>
      </c>
      <c r="N152" s="165">
        <v>42604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43</v>
      </c>
      <c r="B153" s="157">
        <v>42318</v>
      </c>
      <c r="C153" s="157"/>
      <c r="D153" s="158" t="s">
        <v>633</v>
      </c>
      <c r="E153" s="159" t="s">
        <v>543</v>
      </c>
      <c r="F153" s="160">
        <v>549.5</v>
      </c>
      <c r="G153" s="159"/>
      <c r="H153" s="159">
        <v>630</v>
      </c>
      <c r="I153" s="161">
        <v>630</v>
      </c>
      <c r="J153" s="162" t="s">
        <v>629</v>
      </c>
      <c r="K153" s="163">
        <f t="shared" si="76"/>
        <v>80.5</v>
      </c>
      <c r="L153" s="164">
        <f t="shared" si="77"/>
        <v>0.1464968152866242</v>
      </c>
      <c r="M153" s="159" t="s">
        <v>541</v>
      </c>
      <c r="N153" s="165">
        <v>42419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44</v>
      </c>
      <c r="B154" s="157">
        <v>42342</v>
      </c>
      <c r="C154" s="157"/>
      <c r="D154" s="158" t="s">
        <v>634</v>
      </c>
      <c r="E154" s="159" t="s">
        <v>571</v>
      </c>
      <c r="F154" s="160">
        <v>1027.5</v>
      </c>
      <c r="G154" s="159"/>
      <c r="H154" s="159">
        <v>1315</v>
      </c>
      <c r="I154" s="161">
        <v>1250</v>
      </c>
      <c r="J154" s="162" t="s">
        <v>629</v>
      </c>
      <c r="K154" s="163">
        <f t="shared" si="76"/>
        <v>287.5</v>
      </c>
      <c r="L154" s="164">
        <f t="shared" si="77"/>
        <v>0.27980535279805352</v>
      </c>
      <c r="M154" s="159" t="s">
        <v>541</v>
      </c>
      <c r="N154" s="165">
        <v>43244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45</v>
      </c>
      <c r="B155" s="157">
        <v>42367</v>
      </c>
      <c r="C155" s="157"/>
      <c r="D155" s="158" t="s">
        <v>635</v>
      </c>
      <c r="E155" s="159" t="s">
        <v>571</v>
      </c>
      <c r="F155" s="160">
        <v>465</v>
      </c>
      <c r="G155" s="159"/>
      <c r="H155" s="159">
        <v>540</v>
      </c>
      <c r="I155" s="161">
        <v>540</v>
      </c>
      <c r="J155" s="162" t="s">
        <v>629</v>
      </c>
      <c r="K155" s="163">
        <f t="shared" si="76"/>
        <v>75</v>
      </c>
      <c r="L155" s="164">
        <f t="shared" si="77"/>
        <v>0.16129032258064516</v>
      </c>
      <c r="M155" s="159" t="s">
        <v>541</v>
      </c>
      <c r="N155" s="165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46</v>
      </c>
      <c r="B156" s="157">
        <v>42380</v>
      </c>
      <c r="C156" s="157"/>
      <c r="D156" s="158" t="s">
        <v>368</v>
      </c>
      <c r="E156" s="159" t="s">
        <v>543</v>
      </c>
      <c r="F156" s="160">
        <v>81</v>
      </c>
      <c r="G156" s="159"/>
      <c r="H156" s="159">
        <v>110</v>
      </c>
      <c r="I156" s="161">
        <v>110</v>
      </c>
      <c r="J156" s="162" t="s">
        <v>629</v>
      </c>
      <c r="K156" s="163">
        <f t="shared" si="76"/>
        <v>29</v>
      </c>
      <c r="L156" s="164">
        <f t="shared" si="77"/>
        <v>0.35802469135802467</v>
      </c>
      <c r="M156" s="159" t="s">
        <v>541</v>
      </c>
      <c r="N156" s="165">
        <v>42745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47</v>
      </c>
      <c r="B157" s="157">
        <v>42382</v>
      </c>
      <c r="C157" s="157"/>
      <c r="D157" s="158" t="s">
        <v>636</v>
      </c>
      <c r="E157" s="159" t="s">
        <v>543</v>
      </c>
      <c r="F157" s="160">
        <v>417.5</v>
      </c>
      <c r="G157" s="159"/>
      <c r="H157" s="159">
        <v>547</v>
      </c>
      <c r="I157" s="161">
        <v>535</v>
      </c>
      <c r="J157" s="162" t="s">
        <v>629</v>
      </c>
      <c r="K157" s="163">
        <f t="shared" si="76"/>
        <v>129.5</v>
      </c>
      <c r="L157" s="164">
        <f t="shared" si="77"/>
        <v>0.31017964071856285</v>
      </c>
      <c r="M157" s="159" t="s">
        <v>541</v>
      </c>
      <c r="N157" s="165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48</v>
      </c>
      <c r="B158" s="157">
        <v>42408</v>
      </c>
      <c r="C158" s="157"/>
      <c r="D158" s="158" t="s">
        <v>637</v>
      </c>
      <c r="E158" s="159" t="s">
        <v>571</v>
      </c>
      <c r="F158" s="160">
        <v>650</v>
      </c>
      <c r="G158" s="159"/>
      <c r="H158" s="159">
        <v>800</v>
      </c>
      <c r="I158" s="161">
        <v>800</v>
      </c>
      <c r="J158" s="162" t="s">
        <v>629</v>
      </c>
      <c r="K158" s="163">
        <f t="shared" si="76"/>
        <v>150</v>
      </c>
      <c r="L158" s="164">
        <f t="shared" si="77"/>
        <v>0.23076923076923078</v>
      </c>
      <c r="M158" s="159" t="s">
        <v>541</v>
      </c>
      <c r="N158" s="165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49</v>
      </c>
      <c r="B159" s="157">
        <v>42433</v>
      </c>
      <c r="C159" s="157"/>
      <c r="D159" s="158" t="s">
        <v>209</v>
      </c>
      <c r="E159" s="159" t="s">
        <v>571</v>
      </c>
      <c r="F159" s="160">
        <v>437.5</v>
      </c>
      <c r="G159" s="159"/>
      <c r="H159" s="159">
        <v>504.5</v>
      </c>
      <c r="I159" s="161">
        <v>522</v>
      </c>
      <c r="J159" s="162" t="s">
        <v>638</v>
      </c>
      <c r="K159" s="163">
        <f t="shared" si="76"/>
        <v>67</v>
      </c>
      <c r="L159" s="164">
        <f t="shared" si="77"/>
        <v>0.15314285714285714</v>
      </c>
      <c r="M159" s="159" t="s">
        <v>541</v>
      </c>
      <c r="N159" s="165">
        <v>42480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50</v>
      </c>
      <c r="B160" s="157">
        <v>42438</v>
      </c>
      <c r="C160" s="157"/>
      <c r="D160" s="158" t="s">
        <v>639</v>
      </c>
      <c r="E160" s="159" t="s">
        <v>571</v>
      </c>
      <c r="F160" s="160">
        <v>189.5</v>
      </c>
      <c r="G160" s="159"/>
      <c r="H160" s="159">
        <v>218</v>
      </c>
      <c r="I160" s="161">
        <v>218</v>
      </c>
      <c r="J160" s="162" t="s">
        <v>629</v>
      </c>
      <c r="K160" s="163">
        <f t="shared" si="76"/>
        <v>28.5</v>
      </c>
      <c r="L160" s="164">
        <f t="shared" si="77"/>
        <v>0.15039577836411611</v>
      </c>
      <c r="M160" s="159" t="s">
        <v>541</v>
      </c>
      <c r="N160" s="165">
        <v>43034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6">
        <v>51</v>
      </c>
      <c r="B161" s="167">
        <v>42471</v>
      </c>
      <c r="C161" s="167"/>
      <c r="D161" s="175" t="s">
        <v>640</v>
      </c>
      <c r="E161" s="170" t="s">
        <v>571</v>
      </c>
      <c r="F161" s="170">
        <v>36.5</v>
      </c>
      <c r="G161" s="171"/>
      <c r="H161" s="171">
        <v>15.85</v>
      </c>
      <c r="I161" s="171">
        <v>60</v>
      </c>
      <c r="J161" s="172" t="s">
        <v>641</v>
      </c>
      <c r="K161" s="173">
        <f t="shared" si="76"/>
        <v>-20.65</v>
      </c>
      <c r="L161" s="174">
        <f t="shared" si="77"/>
        <v>-0.5657534246575342</v>
      </c>
      <c r="M161" s="170" t="s">
        <v>553</v>
      </c>
      <c r="N161" s="178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52</v>
      </c>
      <c r="B162" s="157">
        <v>42472</v>
      </c>
      <c r="C162" s="157"/>
      <c r="D162" s="158" t="s">
        <v>642</v>
      </c>
      <c r="E162" s="159" t="s">
        <v>571</v>
      </c>
      <c r="F162" s="160">
        <v>93</v>
      </c>
      <c r="G162" s="159"/>
      <c r="H162" s="159">
        <v>149</v>
      </c>
      <c r="I162" s="161">
        <v>140</v>
      </c>
      <c r="J162" s="162" t="s">
        <v>643</v>
      </c>
      <c r="K162" s="163">
        <f t="shared" si="76"/>
        <v>56</v>
      </c>
      <c r="L162" s="164">
        <f t="shared" si="77"/>
        <v>0.60215053763440862</v>
      </c>
      <c r="M162" s="159" t="s">
        <v>541</v>
      </c>
      <c r="N162" s="165">
        <v>42740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53</v>
      </c>
      <c r="B163" s="157">
        <v>42472</v>
      </c>
      <c r="C163" s="157"/>
      <c r="D163" s="158" t="s">
        <v>644</v>
      </c>
      <c r="E163" s="159" t="s">
        <v>571</v>
      </c>
      <c r="F163" s="160">
        <v>130</v>
      </c>
      <c r="G163" s="159"/>
      <c r="H163" s="159">
        <v>150</v>
      </c>
      <c r="I163" s="161" t="s">
        <v>645</v>
      </c>
      <c r="J163" s="162" t="s">
        <v>629</v>
      </c>
      <c r="K163" s="163">
        <f t="shared" si="76"/>
        <v>20</v>
      </c>
      <c r="L163" s="164">
        <f t="shared" si="77"/>
        <v>0.15384615384615385</v>
      </c>
      <c r="M163" s="159" t="s">
        <v>541</v>
      </c>
      <c r="N163" s="165">
        <v>42564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54</v>
      </c>
      <c r="B164" s="157">
        <v>42473</v>
      </c>
      <c r="C164" s="157"/>
      <c r="D164" s="158" t="s">
        <v>646</v>
      </c>
      <c r="E164" s="159" t="s">
        <v>571</v>
      </c>
      <c r="F164" s="160">
        <v>196</v>
      </c>
      <c r="G164" s="159"/>
      <c r="H164" s="159">
        <v>299</v>
      </c>
      <c r="I164" s="161">
        <v>299</v>
      </c>
      <c r="J164" s="162" t="s">
        <v>629</v>
      </c>
      <c r="K164" s="163">
        <v>103</v>
      </c>
      <c r="L164" s="164">
        <v>0.52551020408163296</v>
      </c>
      <c r="M164" s="159" t="s">
        <v>541</v>
      </c>
      <c r="N164" s="165">
        <v>42620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55</v>
      </c>
      <c r="B165" s="157">
        <v>42473</v>
      </c>
      <c r="C165" s="157"/>
      <c r="D165" s="158" t="s">
        <v>647</v>
      </c>
      <c r="E165" s="159" t="s">
        <v>571</v>
      </c>
      <c r="F165" s="160">
        <v>88</v>
      </c>
      <c r="G165" s="159"/>
      <c r="H165" s="159">
        <v>103</v>
      </c>
      <c r="I165" s="161">
        <v>103</v>
      </c>
      <c r="J165" s="162" t="s">
        <v>629</v>
      </c>
      <c r="K165" s="163">
        <v>15</v>
      </c>
      <c r="L165" s="164">
        <v>0.170454545454545</v>
      </c>
      <c r="M165" s="159" t="s">
        <v>541</v>
      </c>
      <c r="N165" s="165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56</v>
      </c>
      <c r="B166" s="157">
        <v>42492</v>
      </c>
      <c r="C166" s="157"/>
      <c r="D166" s="158" t="s">
        <v>648</v>
      </c>
      <c r="E166" s="159" t="s">
        <v>571</v>
      </c>
      <c r="F166" s="160">
        <v>127.5</v>
      </c>
      <c r="G166" s="159"/>
      <c r="H166" s="159">
        <v>148</v>
      </c>
      <c r="I166" s="161" t="s">
        <v>649</v>
      </c>
      <c r="J166" s="162" t="s">
        <v>629</v>
      </c>
      <c r="K166" s="163">
        <f>H166-F166</f>
        <v>20.5</v>
      </c>
      <c r="L166" s="164">
        <f>K166/F166</f>
        <v>0.16078431372549021</v>
      </c>
      <c r="M166" s="159" t="s">
        <v>541</v>
      </c>
      <c r="N166" s="165">
        <v>42564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57</v>
      </c>
      <c r="B167" s="157">
        <v>42493</v>
      </c>
      <c r="C167" s="157"/>
      <c r="D167" s="158" t="s">
        <v>650</v>
      </c>
      <c r="E167" s="159" t="s">
        <v>571</v>
      </c>
      <c r="F167" s="160">
        <v>675</v>
      </c>
      <c r="G167" s="159"/>
      <c r="H167" s="159">
        <v>815</v>
      </c>
      <c r="I167" s="161" t="s">
        <v>651</v>
      </c>
      <c r="J167" s="162" t="s">
        <v>629</v>
      </c>
      <c r="K167" s="163">
        <f>H167-F167</f>
        <v>140</v>
      </c>
      <c r="L167" s="164">
        <f>K167/F167</f>
        <v>0.2074074074074074</v>
      </c>
      <c r="M167" s="159" t="s">
        <v>541</v>
      </c>
      <c r="N167" s="165">
        <v>43154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6">
        <v>58</v>
      </c>
      <c r="B168" s="167">
        <v>42522</v>
      </c>
      <c r="C168" s="167"/>
      <c r="D168" s="168" t="s">
        <v>652</v>
      </c>
      <c r="E168" s="169" t="s">
        <v>571</v>
      </c>
      <c r="F168" s="170">
        <v>500</v>
      </c>
      <c r="G168" s="170"/>
      <c r="H168" s="171">
        <v>232.5</v>
      </c>
      <c r="I168" s="171" t="s">
        <v>653</v>
      </c>
      <c r="J168" s="172" t="s">
        <v>654</v>
      </c>
      <c r="K168" s="173">
        <f>H168-F168</f>
        <v>-267.5</v>
      </c>
      <c r="L168" s="174">
        <f>K168/F168</f>
        <v>-0.53500000000000003</v>
      </c>
      <c r="M168" s="170" t="s">
        <v>553</v>
      </c>
      <c r="N168" s="167">
        <v>43735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59</v>
      </c>
      <c r="B169" s="157">
        <v>42527</v>
      </c>
      <c r="C169" s="157"/>
      <c r="D169" s="158" t="s">
        <v>499</v>
      </c>
      <c r="E169" s="159" t="s">
        <v>571</v>
      </c>
      <c r="F169" s="160">
        <v>110</v>
      </c>
      <c r="G169" s="159"/>
      <c r="H169" s="159">
        <v>126.5</v>
      </c>
      <c r="I169" s="161">
        <v>125</v>
      </c>
      <c r="J169" s="162" t="s">
        <v>580</v>
      </c>
      <c r="K169" s="163">
        <f>H169-F169</f>
        <v>16.5</v>
      </c>
      <c r="L169" s="164">
        <f>K169/F169</f>
        <v>0.15</v>
      </c>
      <c r="M169" s="159" t="s">
        <v>541</v>
      </c>
      <c r="N169" s="165">
        <v>42552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60</v>
      </c>
      <c r="B170" s="157">
        <v>42538</v>
      </c>
      <c r="C170" s="157"/>
      <c r="D170" s="158" t="s">
        <v>655</v>
      </c>
      <c r="E170" s="159" t="s">
        <v>571</v>
      </c>
      <c r="F170" s="160">
        <v>44</v>
      </c>
      <c r="G170" s="159"/>
      <c r="H170" s="159">
        <v>69.5</v>
      </c>
      <c r="I170" s="161">
        <v>69.5</v>
      </c>
      <c r="J170" s="162" t="s">
        <v>656</v>
      </c>
      <c r="K170" s="163">
        <f>H170-F170</f>
        <v>25.5</v>
      </c>
      <c r="L170" s="164">
        <f>K170/F170</f>
        <v>0.57954545454545459</v>
      </c>
      <c r="M170" s="159" t="s">
        <v>541</v>
      </c>
      <c r="N170" s="165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61</v>
      </c>
      <c r="B171" s="157">
        <v>42549</v>
      </c>
      <c r="C171" s="157"/>
      <c r="D171" s="158" t="s">
        <v>657</v>
      </c>
      <c r="E171" s="159" t="s">
        <v>571</v>
      </c>
      <c r="F171" s="160">
        <v>262.5</v>
      </c>
      <c r="G171" s="159"/>
      <c r="H171" s="159">
        <v>340</v>
      </c>
      <c r="I171" s="161">
        <v>333</v>
      </c>
      <c r="J171" s="162" t="s">
        <v>658</v>
      </c>
      <c r="K171" s="163">
        <v>77.5</v>
      </c>
      <c r="L171" s="164">
        <v>0.29523809523809502</v>
      </c>
      <c r="M171" s="159" t="s">
        <v>541</v>
      </c>
      <c r="N171" s="165">
        <v>43017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62</v>
      </c>
      <c r="B172" s="157">
        <v>42549</v>
      </c>
      <c r="C172" s="157"/>
      <c r="D172" s="158" t="s">
        <v>659</v>
      </c>
      <c r="E172" s="159" t="s">
        <v>571</v>
      </c>
      <c r="F172" s="160">
        <v>840</v>
      </c>
      <c r="G172" s="159"/>
      <c r="H172" s="159">
        <v>1230</v>
      </c>
      <c r="I172" s="161">
        <v>1230</v>
      </c>
      <c r="J172" s="162" t="s">
        <v>629</v>
      </c>
      <c r="K172" s="163">
        <v>390</v>
      </c>
      <c r="L172" s="164">
        <v>0.46428571428571402</v>
      </c>
      <c r="M172" s="159" t="s">
        <v>541</v>
      </c>
      <c r="N172" s="165">
        <v>42649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9">
        <v>63</v>
      </c>
      <c r="B173" s="180">
        <v>42556</v>
      </c>
      <c r="C173" s="180"/>
      <c r="D173" s="181" t="s">
        <v>660</v>
      </c>
      <c r="E173" s="182" t="s">
        <v>571</v>
      </c>
      <c r="F173" s="182">
        <v>395</v>
      </c>
      <c r="G173" s="183"/>
      <c r="H173" s="183">
        <f>(468.5+342.5)/2</f>
        <v>405.5</v>
      </c>
      <c r="I173" s="183">
        <v>510</v>
      </c>
      <c r="J173" s="184" t="s">
        <v>661</v>
      </c>
      <c r="K173" s="185">
        <f t="shared" ref="K173:K179" si="78">H173-F173</f>
        <v>10.5</v>
      </c>
      <c r="L173" s="186">
        <f t="shared" ref="L173:L179" si="79">K173/F173</f>
        <v>2.6582278481012658E-2</v>
      </c>
      <c r="M173" s="182" t="s">
        <v>662</v>
      </c>
      <c r="N173" s="180">
        <v>43606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6">
        <v>64</v>
      </c>
      <c r="B174" s="167">
        <v>42584</v>
      </c>
      <c r="C174" s="167"/>
      <c r="D174" s="168" t="s">
        <v>663</v>
      </c>
      <c r="E174" s="169" t="s">
        <v>543</v>
      </c>
      <c r="F174" s="170">
        <f>169.5-12.8</f>
        <v>156.69999999999999</v>
      </c>
      <c r="G174" s="170"/>
      <c r="H174" s="171">
        <v>77</v>
      </c>
      <c r="I174" s="171" t="s">
        <v>664</v>
      </c>
      <c r="J174" s="172" t="s">
        <v>665</v>
      </c>
      <c r="K174" s="173">
        <f t="shared" si="78"/>
        <v>-79.699999999999989</v>
      </c>
      <c r="L174" s="174">
        <f t="shared" si="79"/>
        <v>-0.50861518825781749</v>
      </c>
      <c r="M174" s="170" t="s">
        <v>553</v>
      </c>
      <c r="N174" s="167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6">
        <v>65</v>
      </c>
      <c r="B175" s="167">
        <v>42586</v>
      </c>
      <c r="C175" s="167"/>
      <c r="D175" s="168" t="s">
        <v>666</v>
      </c>
      <c r="E175" s="169" t="s">
        <v>571</v>
      </c>
      <c r="F175" s="170">
        <v>400</v>
      </c>
      <c r="G175" s="170"/>
      <c r="H175" s="171">
        <v>305</v>
      </c>
      <c r="I175" s="171">
        <v>475</v>
      </c>
      <c r="J175" s="172" t="s">
        <v>667</v>
      </c>
      <c r="K175" s="173">
        <f t="shared" si="78"/>
        <v>-95</v>
      </c>
      <c r="L175" s="174">
        <f t="shared" si="79"/>
        <v>-0.23749999999999999</v>
      </c>
      <c r="M175" s="170" t="s">
        <v>553</v>
      </c>
      <c r="N175" s="167">
        <v>43606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66</v>
      </c>
      <c r="B176" s="157">
        <v>42593</v>
      </c>
      <c r="C176" s="157"/>
      <c r="D176" s="158" t="s">
        <v>668</v>
      </c>
      <c r="E176" s="159" t="s">
        <v>571</v>
      </c>
      <c r="F176" s="160">
        <v>86.5</v>
      </c>
      <c r="G176" s="159"/>
      <c r="H176" s="159">
        <v>130</v>
      </c>
      <c r="I176" s="161">
        <v>130</v>
      </c>
      <c r="J176" s="162" t="s">
        <v>669</v>
      </c>
      <c r="K176" s="163">
        <f t="shared" si="78"/>
        <v>43.5</v>
      </c>
      <c r="L176" s="164">
        <f t="shared" si="79"/>
        <v>0.50289017341040465</v>
      </c>
      <c r="M176" s="159" t="s">
        <v>541</v>
      </c>
      <c r="N176" s="165">
        <v>43091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6">
        <v>67</v>
      </c>
      <c r="B177" s="167">
        <v>42600</v>
      </c>
      <c r="C177" s="167"/>
      <c r="D177" s="168" t="s">
        <v>109</v>
      </c>
      <c r="E177" s="169" t="s">
        <v>571</v>
      </c>
      <c r="F177" s="170">
        <v>133.5</v>
      </c>
      <c r="G177" s="170"/>
      <c r="H177" s="171">
        <v>126.5</v>
      </c>
      <c r="I177" s="171">
        <v>178</v>
      </c>
      <c r="J177" s="172" t="s">
        <v>670</v>
      </c>
      <c r="K177" s="173">
        <f t="shared" si="78"/>
        <v>-7</v>
      </c>
      <c r="L177" s="174">
        <f t="shared" si="79"/>
        <v>-5.2434456928838954E-2</v>
      </c>
      <c r="M177" s="170" t="s">
        <v>553</v>
      </c>
      <c r="N177" s="167">
        <v>42615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68</v>
      </c>
      <c r="B178" s="157">
        <v>42613</v>
      </c>
      <c r="C178" s="157"/>
      <c r="D178" s="158" t="s">
        <v>671</v>
      </c>
      <c r="E178" s="159" t="s">
        <v>571</v>
      </c>
      <c r="F178" s="160">
        <v>560</v>
      </c>
      <c r="G178" s="159"/>
      <c r="H178" s="159">
        <v>725</v>
      </c>
      <c r="I178" s="161">
        <v>725</v>
      </c>
      <c r="J178" s="162" t="s">
        <v>573</v>
      </c>
      <c r="K178" s="163">
        <f t="shared" si="78"/>
        <v>165</v>
      </c>
      <c r="L178" s="164">
        <f t="shared" si="79"/>
        <v>0.29464285714285715</v>
      </c>
      <c r="M178" s="159" t="s">
        <v>541</v>
      </c>
      <c r="N178" s="165">
        <v>42456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69</v>
      </c>
      <c r="B179" s="157">
        <v>42614</v>
      </c>
      <c r="C179" s="157"/>
      <c r="D179" s="158" t="s">
        <v>672</v>
      </c>
      <c r="E179" s="159" t="s">
        <v>571</v>
      </c>
      <c r="F179" s="160">
        <v>160.5</v>
      </c>
      <c r="G179" s="159"/>
      <c r="H179" s="159">
        <v>210</v>
      </c>
      <c r="I179" s="161">
        <v>210</v>
      </c>
      <c r="J179" s="162" t="s">
        <v>573</v>
      </c>
      <c r="K179" s="163">
        <f t="shared" si="78"/>
        <v>49.5</v>
      </c>
      <c r="L179" s="164">
        <f t="shared" si="79"/>
        <v>0.30841121495327101</v>
      </c>
      <c r="M179" s="159" t="s">
        <v>541</v>
      </c>
      <c r="N179" s="165">
        <v>42871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70</v>
      </c>
      <c r="B180" s="157">
        <v>42646</v>
      </c>
      <c r="C180" s="157"/>
      <c r="D180" s="158" t="s">
        <v>381</v>
      </c>
      <c r="E180" s="159" t="s">
        <v>571</v>
      </c>
      <c r="F180" s="160">
        <v>430</v>
      </c>
      <c r="G180" s="159"/>
      <c r="H180" s="159">
        <v>596</v>
      </c>
      <c r="I180" s="161">
        <v>575</v>
      </c>
      <c r="J180" s="162" t="s">
        <v>673</v>
      </c>
      <c r="K180" s="163">
        <v>166</v>
      </c>
      <c r="L180" s="164">
        <v>0.38604651162790699</v>
      </c>
      <c r="M180" s="159" t="s">
        <v>541</v>
      </c>
      <c r="N180" s="165">
        <v>42769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71</v>
      </c>
      <c r="B181" s="157">
        <v>42657</v>
      </c>
      <c r="C181" s="157"/>
      <c r="D181" s="158" t="s">
        <v>674</v>
      </c>
      <c r="E181" s="159" t="s">
        <v>571</v>
      </c>
      <c r="F181" s="160">
        <v>280</v>
      </c>
      <c r="G181" s="159"/>
      <c r="H181" s="159">
        <v>345</v>
      </c>
      <c r="I181" s="161">
        <v>345</v>
      </c>
      <c r="J181" s="162" t="s">
        <v>573</v>
      </c>
      <c r="K181" s="163">
        <f t="shared" ref="K181:K186" si="80">H181-F181</f>
        <v>65</v>
      </c>
      <c r="L181" s="164">
        <f>K181/F181</f>
        <v>0.23214285714285715</v>
      </c>
      <c r="M181" s="159" t="s">
        <v>541</v>
      </c>
      <c r="N181" s="165">
        <v>42814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72</v>
      </c>
      <c r="B182" s="157">
        <v>42657</v>
      </c>
      <c r="C182" s="157"/>
      <c r="D182" s="158" t="s">
        <v>675</v>
      </c>
      <c r="E182" s="159" t="s">
        <v>571</v>
      </c>
      <c r="F182" s="160">
        <v>245</v>
      </c>
      <c r="G182" s="159"/>
      <c r="H182" s="159">
        <v>325.5</v>
      </c>
      <c r="I182" s="161">
        <v>330</v>
      </c>
      <c r="J182" s="162" t="s">
        <v>676</v>
      </c>
      <c r="K182" s="163">
        <f t="shared" si="80"/>
        <v>80.5</v>
      </c>
      <c r="L182" s="164">
        <f>K182/F182</f>
        <v>0.32857142857142857</v>
      </c>
      <c r="M182" s="159" t="s">
        <v>541</v>
      </c>
      <c r="N182" s="165">
        <v>42769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73</v>
      </c>
      <c r="B183" s="157">
        <v>42660</v>
      </c>
      <c r="C183" s="157"/>
      <c r="D183" s="158" t="s">
        <v>337</v>
      </c>
      <c r="E183" s="159" t="s">
        <v>571</v>
      </c>
      <c r="F183" s="160">
        <v>125</v>
      </c>
      <c r="G183" s="159"/>
      <c r="H183" s="159">
        <v>160</v>
      </c>
      <c r="I183" s="161">
        <v>160</v>
      </c>
      <c r="J183" s="162" t="s">
        <v>629</v>
      </c>
      <c r="K183" s="163">
        <f t="shared" si="80"/>
        <v>35</v>
      </c>
      <c r="L183" s="164">
        <v>0.28000000000000003</v>
      </c>
      <c r="M183" s="159" t="s">
        <v>541</v>
      </c>
      <c r="N183" s="165">
        <v>42803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74</v>
      </c>
      <c r="B184" s="157">
        <v>42660</v>
      </c>
      <c r="C184" s="157"/>
      <c r="D184" s="158" t="s">
        <v>438</v>
      </c>
      <c r="E184" s="159" t="s">
        <v>571</v>
      </c>
      <c r="F184" s="160">
        <v>114</v>
      </c>
      <c r="G184" s="159"/>
      <c r="H184" s="159">
        <v>145</v>
      </c>
      <c r="I184" s="161">
        <v>145</v>
      </c>
      <c r="J184" s="162" t="s">
        <v>629</v>
      </c>
      <c r="K184" s="163">
        <f t="shared" si="80"/>
        <v>31</v>
      </c>
      <c r="L184" s="164">
        <f>K184/F184</f>
        <v>0.27192982456140352</v>
      </c>
      <c r="M184" s="159" t="s">
        <v>541</v>
      </c>
      <c r="N184" s="165">
        <v>42859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75</v>
      </c>
      <c r="B185" s="157">
        <v>42660</v>
      </c>
      <c r="C185" s="157"/>
      <c r="D185" s="158" t="s">
        <v>677</v>
      </c>
      <c r="E185" s="159" t="s">
        <v>571</v>
      </c>
      <c r="F185" s="160">
        <v>212</v>
      </c>
      <c r="G185" s="159"/>
      <c r="H185" s="159">
        <v>280</v>
      </c>
      <c r="I185" s="161">
        <v>276</v>
      </c>
      <c r="J185" s="162" t="s">
        <v>678</v>
      </c>
      <c r="K185" s="163">
        <f t="shared" si="80"/>
        <v>68</v>
      </c>
      <c r="L185" s="164">
        <f>K185/F185</f>
        <v>0.32075471698113206</v>
      </c>
      <c r="M185" s="159" t="s">
        <v>541</v>
      </c>
      <c r="N185" s="165">
        <v>42858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76</v>
      </c>
      <c r="B186" s="157">
        <v>42678</v>
      </c>
      <c r="C186" s="157"/>
      <c r="D186" s="158" t="s">
        <v>429</v>
      </c>
      <c r="E186" s="159" t="s">
        <v>571</v>
      </c>
      <c r="F186" s="160">
        <v>155</v>
      </c>
      <c r="G186" s="159"/>
      <c r="H186" s="159">
        <v>210</v>
      </c>
      <c r="I186" s="161">
        <v>210</v>
      </c>
      <c r="J186" s="162" t="s">
        <v>679</v>
      </c>
      <c r="K186" s="163">
        <f t="shared" si="80"/>
        <v>55</v>
      </c>
      <c r="L186" s="164">
        <f>K186/F186</f>
        <v>0.35483870967741937</v>
      </c>
      <c r="M186" s="159" t="s">
        <v>541</v>
      </c>
      <c r="N186" s="165">
        <v>42944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6">
        <v>77</v>
      </c>
      <c r="B187" s="167">
        <v>42710</v>
      </c>
      <c r="C187" s="167"/>
      <c r="D187" s="168" t="s">
        <v>680</v>
      </c>
      <c r="E187" s="169" t="s">
        <v>571</v>
      </c>
      <c r="F187" s="170">
        <v>150.5</v>
      </c>
      <c r="G187" s="170"/>
      <c r="H187" s="171">
        <v>72.5</v>
      </c>
      <c r="I187" s="171">
        <v>174</v>
      </c>
      <c r="J187" s="172" t="s">
        <v>681</v>
      </c>
      <c r="K187" s="173">
        <v>-78</v>
      </c>
      <c r="L187" s="174">
        <v>-0.51827242524916906</v>
      </c>
      <c r="M187" s="170" t="s">
        <v>553</v>
      </c>
      <c r="N187" s="167">
        <v>43333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78</v>
      </c>
      <c r="B188" s="157">
        <v>42712</v>
      </c>
      <c r="C188" s="157"/>
      <c r="D188" s="158" t="s">
        <v>682</v>
      </c>
      <c r="E188" s="159" t="s">
        <v>571</v>
      </c>
      <c r="F188" s="160">
        <v>380</v>
      </c>
      <c r="G188" s="159"/>
      <c r="H188" s="159">
        <v>478</v>
      </c>
      <c r="I188" s="161">
        <v>468</v>
      </c>
      <c r="J188" s="162" t="s">
        <v>629</v>
      </c>
      <c r="K188" s="163">
        <f>H188-F188</f>
        <v>98</v>
      </c>
      <c r="L188" s="164">
        <f>K188/F188</f>
        <v>0.25789473684210529</v>
      </c>
      <c r="M188" s="159" t="s">
        <v>541</v>
      </c>
      <c r="N188" s="165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79</v>
      </c>
      <c r="B189" s="157">
        <v>42734</v>
      </c>
      <c r="C189" s="157"/>
      <c r="D189" s="158" t="s">
        <v>108</v>
      </c>
      <c r="E189" s="159" t="s">
        <v>571</v>
      </c>
      <c r="F189" s="160">
        <v>305</v>
      </c>
      <c r="G189" s="159"/>
      <c r="H189" s="159">
        <v>375</v>
      </c>
      <c r="I189" s="161">
        <v>375</v>
      </c>
      <c r="J189" s="162" t="s">
        <v>629</v>
      </c>
      <c r="K189" s="163">
        <f>H189-F189</f>
        <v>70</v>
      </c>
      <c r="L189" s="164">
        <f>K189/F189</f>
        <v>0.22950819672131148</v>
      </c>
      <c r="M189" s="159" t="s">
        <v>541</v>
      </c>
      <c r="N189" s="165">
        <v>42768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80</v>
      </c>
      <c r="B190" s="157">
        <v>42739</v>
      </c>
      <c r="C190" s="157"/>
      <c r="D190" s="158" t="s">
        <v>94</v>
      </c>
      <c r="E190" s="159" t="s">
        <v>571</v>
      </c>
      <c r="F190" s="160">
        <v>99.5</v>
      </c>
      <c r="G190" s="159"/>
      <c r="H190" s="159">
        <v>158</v>
      </c>
      <c r="I190" s="161">
        <v>158</v>
      </c>
      <c r="J190" s="162" t="s">
        <v>629</v>
      </c>
      <c r="K190" s="163">
        <f>H190-F190</f>
        <v>58.5</v>
      </c>
      <c r="L190" s="164">
        <f>K190/F190</f>
        <v>0.5879396984924623</v>
      </c>
      <c r="M190" s="159" t="s">
        <v>541</v>
      </c>
      <c r="N190" s="165">
        <v>42898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81</v>
      </c>
      <c r="B191" s="157">
        <v>42739</v>
      </c>
      <c r="C191" s="157"/>
      <c r="D191" s="158" t="s">
        <v>94</v>
      </c>
      <c r="E191" s="159" t="s">
        <v>571</v>
      </c>
      <c r="F191" s="160">
        <v>99.5</v>
      </c>
      <c r="G191" s="159"/>
      <c r="H191" s="159">
        <v>158</v>
      </c>
      <c r="I191" s="161">
        <v>158</v>
      </c>
      <c r="J191" s="162" t="s">
        <v>629</v>
      </c>
      <c r="K191" s="163">
        <v>58.5</v>
      </c>
      <c r="L191" s="164">
        <v>0.58793969849246197</v>
      </c>
      <c r="M191" s="159" t="s">
        <v>541</v>
      </c>
      <c r="N191" s="165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82</v>
      </c>
      <c r="B192" s="157">
        <v>42786</v>
      </c>
      <c r="C192" s="157"/>
      <c r="D192" s="158" t="s">
        <v>184</v>
      </c>
      <c r="E192" s="159" t="s">
        <v>571</v>
      </c>
      <c r="F192" s="160">
        <v>140.5</v>
      </c>
      <c r="G192" s="159"/>
      <c r="H192" s="159">
        <v>220</v>
      </c>
      <c r="I192" s="161">
        <v>220</v>
      </c>
      <c r="J192" s="162" t="s">
        <v>629</v>
      </c>
      <c r="K192" s="163">
        <f>H192-F192</f>
        <v>79.5</v>
      </c>
      <c r="L192" s="164">
        <f>K192/F192</f>
        <v>0.5658362989323843</v>
      </c>
      <c r="M192" s="159" t="s">
        <v>541</v>
      </c>
      <c r="N192" s="165">
        <v>42864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83</v>
      </c>
      <c r="B193" s="157">
        <v>42786</v>
      </c>
      <c r="C193" s="157"/>
      <c r="D193" s="158" t="s">
        <v>683</v>
      </c>
      <c r="E193" s="159" t="s">
        <v>571</v>
      </c>
      <c r="F193" s="160">
        <v>202.5</v>
      </c>
      <c r="G193" s="159"/>
      <c r="H193" s="159">
        <v>234</v>
      </c>
      <c r="I193" s="161">
        <v>234</v>
      </c>
      <c r="J193" s="162" t="s">
        <v>629</v>
      </c>
      <c r="K193" s="163">
        <v>31.5</v>
      </c>
      <c r="L193" s="164">
        <v>0.155555555555556</v>
      </c>
      <c r="M193" s="159" t="s">
        <v>541</v>
      </c>
      <c r="N193" s="165">
        <v>42836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84</v>
      </c>
      <c r="B194" s="157">
        <v>42818</v>
      </c>
      <c r="C194" s="157"/>
      <c r="D194" s="158" t="s">
        <v>684</v>
      </c>
      <c r="E194" s="159" t="s">
        <v>571</v>
      </c>
      <c r="F194" s="160">
        <v>300.5</v>
      </c>
      <c r="G194" s="159"/>
      <c r="H194" s="159">
        <v>417.5</v>
      </c>
      <c r="I194" s="161">
        <v>420</v>
      </c>
      <c r="J194" s="162" t="s">
        <v>685</v>
      </c>
      <c r="K194" s="163">
        <f>H194-F194</f>
        <v>117</v>
      </c>
      <c r="L194" s="164">
        <f>K194/F194</f>
        <v>0.38935108153078202</v>
      </c>
      <c r="M194" s="159" t="s">
        <v>541</v>
      </c>
      <c r="N194" s="165">
        <v>43070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85</v>
      </c>
      <c r="B195" s="157">
        <v>42818</v>
      </c>
      <c r="C195" s="157"/>
      <c r="D195" s="158" t="s">
        <v>659</v>
      </c>
      <c r="E195" s="159" t="s">
        <v>571</v>
      </c>
      <c r="F195" s="160">
        <v>850</v>
      </c>
      <c r="G195" s="159"/>
      <c r="H195" s="159">
        <v>1042.5</v>
      </c>
      <c r="I195" s="161">
        <v>1023</v>
      </c>
      <c r="J195" s="162" t="s">
        <v>686</v>
      </c>
      <c r="K195" s="163">
        <v>192.5</v>
      </c>
      <c r="L195" s="164">
        <v>0.22647058823529401</v>
      </c>
      <c r="M195" s="159" t="s">
        <v>541</v>
      </c>
      <c r="N195" s="165">
        <v>42830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86</v>
      </c>
      <c r="B196" s="157">
        <v>42830</v>
      </c>
      <c r="C196" s="157"/>
      <c r="D196" s="158" t="s">
        <v>457</v>
      </c>
      <c r="E196" s="159" t="s">
        <v>571</v>
      </c>
      <c r="F196" s="160">
        <v>785</v>
      </c>
      <c r="G196" s="159"/>
      <c r="H196" s="159">
        <v>930</v>
      </c>
      <c r="I196" s="161">
        <v>920</v>
      </c>
      <c r="J196" s="162" t="s">
        <v>687</v>
      </c>
      <c r="K196" s="163">
        <f>H196-F196</f>
        <v>145</v>
      </c>
      <c r="L196" s="164">
        <f>K196/F196</f>
        <v>0.18471337579617833</v>
      </c>
      <c r="M196" s="159" t="s">
        <v>541</v>
      </c>
      <c r="N196" s="165">
        <v>42976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6">
        <v>87</v>
      </c>
      <c r="B197" s="167">
        <v>42831</v>
      </c>
      <c r="C197" s="167"/>
      <c r="D197" s="168" t="s">
        <v>688</v>
      </c>
      <c r="E197" s="169" t="s">
        <v>571</v>
      </c>
      <c r="F197" s="170">
        <v>40</v>
      </c>
      <c r="G197" s="170"/>
      <c r="H197" s="171">
        <v>13.1</v>
      </c>
      <c r="I197" s="171">
        <v>60</v>
      </c>
      <c r="J197" s="172" t="s">
        <v>689</v>
      </c>
      <c r="K197" s="173">
        <v>-26.9</v>
      </c>
      <c r="L197" s="174">
        <v>-0.67249999999999999</v>
      </c>
      <c r="M197" s="170" t="s">
        <v>553</v>
      </c>
      <c r="N197" s="167">
        <v>43138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88</v>
      </c>
      <c r="B198" s="157">
        <v>42837</v>
      </c>
      <c r="C198" s="157"/>
      <c r="D198" s="158" t="s">
        <v>93</v>
      </c>
      <c r="E198" s="159" t="s">
        <v>571</v>
      </c>
      <c r="F198" s="160">
        <v>289.5</v>
      </c>
      <c r="G198" s="159"/>
      <c r="H198" s="159">
        <v>354</v>
      </c>
      <c r="I198" s="161">
        <v>360</v>
      </c>
      <c r="J198" s="162" t="s">
        <v>690</v>
      </c>
      <c r="K198" s="163">
        <f t="shared" ref="K198:K206" si="81">H198-F198</f>
        <v>64.5</v>
      </c>
      <c r="L198" s="164">
        <f t="shared" ref="L198:L206" si="82">K198/F198</f>
        <v>0.22279792746113988</v>
      </c>
      <c r="M198" s="159" t="s">
        <v>541</v>
      </c>
      <c r="N198" s="165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89</v>
      </c>
      <c r="B199" s="157">
        <v>42845</v>
      </c>
      <c r="C199" s="157"/>
      <c r="D199" s="158" t="s">
        <v>405</v>
      </c>
      <c r="E199" s="159" t="s">
        <v>571</v>
      </c>
      <c r="F199" s="160">
        <v>700</v>
      </c>
      <c r="G199" s="159"/>
      <c r="H199" s="159">
        <v>840</v>
      </c>
      <c r="I199" s="161">
        <v>840</v>
      </c>
      <c r="J199" s="162" t="s">
        <v>691</v>
      </c>
      <c r="K199" s="163">
        <f t="shared" si="81"/>
        <v>140</v>
      </c>
      <c r="L199" s="164">
        <f t="shared" si="82"/>
        <v>0.2</v>
      </c>
      <c r="M199" s="159" t="s">
        <v>541</v>
      </c>
      <c r="N199" s="165">
        <v>42893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90</v>
      </c>
      <c r="B200" s="157">
        <v>42887</v>
      </c>
      <c r="C200" s="157"/>
      <c r="D200" s="158" t="s">
        <v>692</v>
      </c>
      <c r="E200" s="159" t="s">
        <v>571</v>
      </c>
      <c r="F200" s="160">
        <v>130</v>
      </c>
      <c r="G200" s="159"/>
      <c r="H200" s="159">
        <v>144.25</v>
      </c>
      <c r="I200" s="161">
        <v>170</v>
      </c>
      <c r="J200" s="162" t="s">
        <v>693</v>
      </c>
      <c r="K200" s="163">
        <f t="shared" si="81"/>
        <v>14.25</v>
      </c>
      <c r="L200" s="164">
        <f t="shared" si="82"/>
        <v>0.10961538461538461</v>
      </c>
      <c r="M200" s="159" t="s">
        <v>541</v>
      </c>
      <c r="N200" s="165">
        <v>43675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91</v>
      </c>
      <c r="B201" s="157">
        <v>42901</v>
      </c>
      <c r="C201" s="157"/>
      <c r="D201" s="158" t="s">
        <v>694</v>
      </c>
      <c r="E201" s="159" t="s">
        <v>571</v>
      </c>
      <c r="F201" s="160">
        <v>214.5</v>
      </c>
      <c r="G201" s="159"/>
      <c r="H201" s="159">
        <v>262</v>
      </c>
      <c r="I201" s="161">
        <v>262</v>
      </c>
      <c r="J201" s="162" t="s">
        <v>695</v>
      </c>
      <c r="K201" s="163">
        <f t="shared" si="81"/>
        <v>47.5</v>
      </c>
      <c r="L201" s="164">
        <f t="shared" si="82"/>
        <v>0.22144522144522144</v>
      </c>
      <c r="M201" s="159" t="s">
        <v>541</v>
      </c>
      <c r="N201" s="165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92</v>
      </c>
      <c r="B202" s="188">
        <v>42933</v>
      </c>
      <c r="C202" s="188"/>
      <c r="D202" s="189" t="s">
        <v>696</v>
      </c>
      <c r="E202" s="190" t="s">
        <v>571</v>
      </c>
      <c r="F202" s="191">
        <v>370</v>
      </c>
      <c r="G202" s="190"/>
      <c r="H202" s="190">
        <v>447.5</v>
      </c>
      <c r="I202" s="192">
        <v>450</v>
      </c>
      <c r="J202" s="193" t="s">
        <v>629</v>
      </c>
      <c r="K202" s="163">
        <f t="shared" si="81"/>
        <v>77.5</v>
      </c>
      <c r="L202" s="194">
        <f t="shared" si="82"/>
        <v>0.20945945945945946</v>
      </c>
      <c r="M202" s="190" t="s">
        <v>541</v>
      </c>
      <c r="N202" s="195">
        <v>43035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93</v>
      </c>
      <c r="B203" s="188">
        <v>42943</v>
      </c>
      <c r="C203" s="188"/>
      <c r="D203" s="189" t="s">
        <v>182</v>
      </c>
      <c r="E203" s="190" t="s">
        <v>571</v>
      </c>
      <c r="F203" s="191">
        <v>657.5</v>
      </c>
      <c r="G203" s="190"/>
      <c r="H203" s="190">
        <v>825</v>
      </c>
      <c r="I203" s="192">
        <v>820</v>
      </c>
      <c r="J203" s="193" t="s">
        <v>629</v>
      </c>
      <c r="K203" s="163">
        <f t="shared" si="81"/>
        <v>167.5</v>
      </c>
      <c r="L203" s="194">
        <f t="shared" si="82"/>
        <v>0.25475285171102663</v>
      </c>
      <c r="M203" s="190" t="s">
        <v>541</v>
      </c>
      <c r="N203" s="195">
        <v>43090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94</v>
      </c>
      <c r="B204" s="157">
        <v>42964</v>
      </c>
      <c r="C204" s="157"/>
      <c r="D204" s="158" t="s">
        <v>350</v>
      </c>
      <c r="E204" s="159" t="s">
        <v>571</v>
      </c>
      <c r="F204" s="160">
        <v>605</v>
      </c>
      <c r="G204" s="159"/>
      <c r="H204" s="159">
        <v>750</v>
      </c>
      <c r="I204" s="161">
        <v>750</v>
      </c>
      <c r="J204" s="162" t="s">
        <v>687</v>
      </c>
      <c r="K204" s="163">
        <f t="shared" si="81"/>
        <v>145</v>
      </c>
      <c r="L204" s="164">
        <f t="shared" si="82"/>
        <v>0.23966942148760331</v>
      </c>
      <c r="M204" s="159" t="s">
        <v>541</v>
      </c>
      <c r="N204" s="165">
        <v>43027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6">
        <v>95</v>
      </c>
      <c r="B205" s="167">
        <v>42979</v>
      </c>
      <c r="C205" s="167"/>
      <c r="D205" s="175" t="s">
        <v>697</v>
      </c>
      <c r="E205" s="170" t="s">
        <v>571</v>
      </c>
      <c r="F205" s="170">
        <v>255</v>
      </c>
      <c r="G205" s="171"/>
      <c r="H205" s="171">
        <v>217.25</v>
      </c>
      <c r="I205" s="171">
        <v>320</v>
      </c>
      <c r="J205" s="172" t="s">
        <v>698</v>
      </c>
      <c r="K205" s="173">
        <f t="shared" si="81"/>
        <v>-37.75</v>
      </c>
      <c r="L205" s="176">
        <f t="shared" si="82"/>
        <v>-0.14803921568627451</v>
      </c>
      <c r="M205" s="170" t="s">
        <v>553</v>
      </c>
      <c r="N205" s="167">
        <v>43661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96</v>
      </c>
      <c r="B206" s="157">
        <v>42997</v>
      </c>
      <c r="C206" s="157"/>
      <c r="D206" s="158" t="s">
        <v>699</v>
      </c>
      <c r="E206" s="159" t="s">
        <v>571</v>
      </c>
      <c r="F206" s="160">
        <v>215</v>
      </c>
      <c r="G206" s="159"/>
      <c r="H206" s="159">
        <v>258</v>
      </c>
      <c r="I206" s="161">
        <v>258</v>
      </c>
      <c r="J206" s="162" t="s">
        <v>629</v>
      </c>
      <c r="K206" s="163">
        <f t="shared" si="81"/>
        <v>43</v>
      </c>
      <c r="L206" s="164">
        <f t="shared" si="82"/>
        <v>0.2</v>
      </c>
      <c r="M206" s="159" t="s">
        <v>541</v>
      </c>
      <c r="N206" s="165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97</v>
      </c>
      <c r="B207" s="157">
        <v>42997</v>
      </c>
      <c r="C207" s="157"/>
      <c r="D207" s="158" t="s">
        <v>699</v>
      </c>
      <c r="E207" s="159" t="s">
        <v>571</v>
      </c>
      <c r="F207" s="160">
        <v>215</v>
      </c>
      <c r="G207" s="159"/>
      <c r="H207" s="159">
        <v>258</v>
      </c>
      <c r="I207" s="161">
        <v>258</v>
      </c>
      <c r="J207" s="193" t="s">
        <v>629</v>
      </c>
      <c r="K207" s="163">
        <v>43</v>
      </c>
      <c r="L207" s="164">
        <v>0.2</v>
      </c>
      <c r="M207" s="159" t="s">
        <v>541</v>
      </c>
      <c r="N207" s="165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98</v>
      </c>
      <c r="B208" s="188">
        <v>42998</v>
      </c>
      <c r="C208" s="188"/>
      <c r="D208" s="189" t="s">
        <v>700</v>
      </c>
      <c r="E208" s="190" t="s">
        <v>571</v>
      </c>
      <c r="F208" s="160">
        <v>75</v>
      </c>
      <c r="G208" s="190"/>
      <c r="H208" s="190">
        <v>90</v>
      </c>
      <c r="I208" s="192">
        <v>90</v>
      </c>
      <c r="J208" s="162" t="s">
        <v>701</v>
      </c>
      <c r="K208" s="163">
        <f t="shared" ref="K208:K213" si="83">H208-F208</f>
        <v>15</v>
      </c>
      <c r="L208" s="164">
        <f t="shared" ref="L208:L213" si="84">K208/F208</f>
        <v>0.2</v>
      </c>
      <c r="M208" s="159" t="s">
        <v>541</v>
      </c>
      <c r="N208" s="165">
        <v>43019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7">
        <v>99</v>
      </c>
      <c r="B209" s="188">
        <v>43011</v>
      </c>
      <c r="C209" s="188"/>
      <c r="D209" s="189" t="s">
        <v>555</v>
      </c>
      <c r="E209" s="190" t="s">
        <v>571</v>
      </c>
      <c r="F209" s="191">
        <v>315</v>
      </c>
      <c r="G209" s="190"/>
      <c r="H209" s="190">
        <v>392</v>
      </c>
      <c r="I209" s="192">
        <v>384</v>
      </c>
      <c r="J209" s="193" t="s">
        <v>702</v>
      </c>
      <c r="K209" s="163">
        <f t="shared" si="83"/>
        <v>77</v>
      </c>
      <c r="L209" s="194">
        <f t="shared" si="84"/>
        <v>0.24444444444444444</v>
      </c>
      <c r="M209" s="190" t="s">
        <v>541</v>
      </c>
      <c r="N209" s="195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100</v>
      </c>
      <c r="B210" s="188">
        <v>43013</v>
      </c>
      <c r="C210" s="188"/>
      <c r="D210" s="189" t="s">
        <v>433</v>
      </c>
      <c r="E210" s="190" t="s">
        <v>571</v>
      </c>
      <c r="F210" s="191">
        <v>145</v>
      </c>
      <c r="G210" s="190"/>
      <c r="H210" s="190">
        <v>179</v>
      </c>
      <c r="I210" s="192">
        <v>180</v>
      </c>
      <c r="J210" s="193" t="s">
        <v>703</v>
      </c>
      <c r="K210" s="163">
        <f t="shared" si="83"/>
        <v>34</v>
      </c>
      <c r="L210" s="194">
        <f t="shared" si="84"/>
        <v>0.23448275862068965</v>
      </c>
      <c r="M210" s="190" t="s">
        <v>541</v>
      </c>
      <c r="N210" s="195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101</v>
      </c>
      <c r="B211" s="188">
        <v>43014</v>
      </c>
      <c r="C211" s="188"/>
      <c r="D211" s="189" t="s">
        <v>327</v>
      </c>
      <c r="E211" s="190" t="s">
        <v>571</v>
      </c>
      <c r="F211" s="191">
        <v>256</v>
      </c>
      <c r="G211" s="190"/>
      <c r="H211" s="190">
        <v>323</v>
      </c>
      <c r="I211" s="192">
        <v>320</v>
      </c>
      <c r="J211" s="193" t="s">
        <v>629</v>
      </c>
      <c r="K211" s="163">
        <f t="shared" si="83"/>
        <v>67</v>
      </c>
      <c r="L211" s="194">
        <f t="shared" si="84"/>
        <v>0.26171875</v>
      </c>
      <c r="M211" s="190" t="s">
        <v>541</v>
      </c>
      <c r="N211" s="195">
        <v>43067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7">
        <v>102</v>
      </c>
      <c r="B212" s="188">
        <v>43017</v>
      </c>
      <c r="C212" s="188"/>
      <c r="D212" s="189" t="s">
        <v>342</v>
      </c>
      <c r="E212" s="190" t="s">
        <v>571</v>
      </c>
      <c r="F212" s="191">
        <v>137.5</v>
      </c>
      <c r="G212" s="190"/>
      <c r="H212" s="190">
        <v>184</v>
      </c>
      <c r="I212" s="192">
        <v>183</v>
      </c>
      <c r="J212" s="193" t="s">
        <v>704</v>
      </c>
      <c r="K212" s="163">
        <f t="shared" si="83"/>
        <v>46.5</v>
      </c>
      <c r="L212" s="194">
        <f t="shared" si="84"/>
        <v>0.33818181818181819</v>
      </c>
      <c r="M212" s="190" t="s">
        <v>541</v>
      </c>
      <c r="N212" s="195">
        <v>43108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7">
        <v>103</v>
      </c>
      <c r="B213" s="188">
        <v>43018</v>
      </c>
      <c r="C213" s="188"/>
      <c r="D213" s="189" t="s">
        <v>705</v>
      </c>
      <c r="E213" s="190" t="s">
        <v>571</v>
      </c>
      <c r="F213" s="191">
        <v>125.5</v>
      </c>
      <c r="G213" s="190"/>
      <c r="H213" s="190">
        <v>158</v>
      </c>
      <c r="I213" s="192">
        <v>155</v>
      </c>
      <c r="J213" s="193" t="s">
        <v>706</v>
      </c>
      <c r="K213" s="163">
        <f t="shared" si="83"/>
        <v>32.5</v>
      </c>
      <c r="L213" s="194">
        <f t="shared" si="84"/>
        <v>0.25896414342629481</v>
      </c>
      <c r="M213" s="190" t="s">
        <v>541</v>
      </c>
      <c r="N213" s="195">
        <v>43067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7">
        <v>104</v>
      </c>
      <c r="B214" s="188">
        <v>43018</v>
      </c>
      <c r="C214" s="188"/>
      <c r="D214" s="189" t="s">
        <v>707</v>
      </c>
      <c r="E214" s="190" t="s">
        <v>571</v>
      </c>
      <c r="F214" s="191">
        <v>895</v>
      </c>
      <c r="G214" s="190"/>
      <c r="H214" s="190">
        <v>1122.5</v>
      </c>
      <c r="I214" s="192">
        <v>1078</v>
      </c>
      <c r="J214" s="193" t="s">
        <v>708</v>
      </c>
      <c r="K214" s="163">
        <v>227.5</v>
      </c>
      <c r="L214" s="194">
        <v>0.25418994413407803</v>
      </c>
      <c r="M214" s="190" t="s">
        <v>541</v>
      </c>
      <c r="N214" s="195">
        <v>43117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105</v>
      </c>
      <c r="B215" s="188">
        <v>43020</v>
      </c>
      <c r="C215" s="188"/>
      <c r="D215" s="189" t="s">
        <v>336</v>
      </c>
      <c r="E215" s="190" t="s">
        <v>571</v>
      </c>
      <c r="F215" s="191">
        <v>525</v>
      </c>
      <c r="G215" s="190"/>
      <c r="H215" s="190">
        <v>629</v>
      </c>
      <c r="I215" s="192">
        <v>629</v>
      </c>
      <c r="J215" s="193" t="s">
        <v>629</v>
      </c>
      <c r="K215" s="163">
        <v>104</v>
      </c>
      <c r="L215" s="194">
        <v>0.19809523809523799</v>
      </c>
      <c r="M215" s="190" t="s">
        <v>541</v>
      </c>
      <c r="N215" s="195">
        <v>43119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106</v>
      </c>
      <c r="B216" s="188">
        <v>43046</v>
      </c>
      <c r="C216" s="188"/>
      <c r="D216" s="189" t="s">
        <v>373</v>
      </c>
      <c r="E216" s="190" t="s">
        <v>571</v>
      </c>
      <c r="F216" s="191">
        <v>740</v>
      </c>
      <c r="G216" s="190"/>
      <c r="H216" s="190">
        <v>892.5</v>
      </c>
      <c r="I216" s="192">
        <v>900</v>
      </c>
      <c r="J216" s="193" t="s">
        <v>709</v>
      </c>
      <c r="K216" s="163">
        <f>H216-F216</f>
        <v>152.5</v>
      </c>
      <c r="L216" s="194">
        <f>K216/F216</f>
        <v>0.20608108108108109</v>
      </c>
      <c r="M216" s="190" t="s">
        <v>541</v>
      </c>
      <c r="N216" s="195">
        <v>43052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107</v>
      </c>
      <c r="B217" s="157">
        <v>43073</v>
      </c>
      <c r="C217" s="157"/>
      <c r="D217" s="158" t="s">
        <v>710</v>
      </c>
      <c r="E217" s="159" t="s">
        <v>571</v>
      </c>
      <c r="F217" s="160">
        <v>118.5</v>
      </c>
      <c r="G217" s="159"/>
      <c r="H217" s="159">
        <v>143.5</v>
      </c>
      <c r="I217" s="161">
        <v>145</v>
      </c>
      <c r="J217" s="162" t="s">
        <v>562</v>
      </c>
      <c r="K217" s="163">
        <f>H217-F217</f>
        <v>25</v>
      </c>
      <c r="L217" s="164">
        <f>K217/F217</f>
        <v>0.2109704641350211</v>
      </c>
      <c r="M217" s="159" t="s">
        <v>541</v>
      </c>
      <c r="N217" s="165">
        <v>43097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6">
        <v>108</v>
      </c>
      <c r="B218" s="167">
        <v>43090</v>
      </c>
      <c r="C218" s="167"/>
      <c r="D218" s="168" t="s">
        <v>410</v>
      </c>
      <c r="E218" s="169" t="s">
        <v>571</v>
      </c>
      <c r="F218" s="170">
        <v>715</v>
      </c>
      <c r="G218" s="170"/>
      <c r="H218" s="171">
        <v>500</v>
      </c>
      <c r="I218" s="171">
        <v>872</v>
      </c>
      <c r="J218" s="172" t="s">
        <v>711</v>
      </c>
      <c r="K218" s="173">
        <f>H218-F218</f>
        <v>-215</v>
      </c>
      <c r="L218" s="174">
        <f>K218/F218</f>
        <v>-0.30069930069930068</v>
      </c>
      <c r="M218" s="170" t="s">
        <v>553</v>
      </c>
      <c r="N218" s="167">
        <v>43670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109</v>
      </c>
      <c r="B219" s="157">
        <v>43098</v>
      </c>
      <c r="C219" s="157"/>
      <c r="D219" s="158" t="s">
        <v>555</v>
      </c>
      <c r="E219" s="159" t="s">
        <v>571</v>
      </c>
      <c r="F219" s="160">
        <v>435</v>
      </c>
      <c r="G219" s="159"/>
      <c r="H219" s="159">
        <v>542.5</v>
      </c>
      <c r="I219" s="161">
        <v>539</v>
      </c>
      <c r="J219" s="162" t="s">
        <v>629</v>
      </c>
      <c r="K219" s="163">
        <v>107.5</v>
      </c>
      <c r="L219" s="164">
        <v>0.247126436781609</v>
      </c>
      <c r="M219" s="159" t="s">
        <v>541</v>
      </c>
      <c r="N219" s="165">
        <v>43206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110</v>
      </c>
      <c r="B220" s="157">
        <v>43098</v>
      </c>
      <c r="C220" s="157"/>
      <c r="D220" s="158" t="s">
        <v>513</v>
      </c>
      <c r="E220" s="159" t="s">
        <v>571</v>
      </c>
      <c r="F220" s="160">
        <v>885</v>
      </c>
      <c r="G220" s="159"/>
      <c r="H220" s="159">
        <v>1090</v>
      </c>
      <c r="I220" s="161">
        <v>1084</v>
      </c>
      <c r="J220" s="162" t="s">
        <v>629</v>
      </c>
      <c r="K220" s="163">
        <v>205</v>
      </c>
      <c r="L220" s="164">
        <v>0.23163841807909599</v>
      </c>
      <c r="M220" s="159" t="s">
        <v>541</v>
      </c>
      <c r="N220" s="165">
        <v>43213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6">
        <v>111</v>
      </c>
      <c r="B221" s="197">
        <v>43192</v>
      </c>
      <c r="C221" s="197"/>
      <c r="D221" s="175" t="s">
        <v>712</v>
      </c>
      <c r="E221" s="170" t="s">
        <v>571</v>
      </c>
      <c r="F221" s="198">
        <v>478.5</v>
      </c>
      <c r="G221" s="170"/>
      <c r="H221" s="170">
        <v>442</v>
      </c>
      <c r="I221" s="171">
        <v>613</v>
      </c>
      <c r="J221" s="172" t="s">
        <v>713</v>
      </c>
      <c r="K221" s="173">
        <f>H221-F221</f>
        <v>-36.5</v>
      </c>
      <c r="L221" s="174">
        <f>K221/F221</f>
        <v>-7.6280041797283177E-2</v>
      </c>
      <c r="M221" s="170" t="s">
        <v>553</v>
      </c>
      <c r="N221" s="167">
        <v>43762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6">
        <v>112</v>
      </c>
      <c r="B222" s="167">
        <v>43194</v>
      </c>
      <c r="C222" s="167"/>
      <c r="D222" s="168" t="s">
        <v>714</v>
      </c>
      <c r="E222" s="169" t="s">
        <v>571</v>
      </c>
      <c r="F222" s="170">
        <f>141.5-7.3</f>
        <v>134.19999999999999</v>
      </c>
      <c r="G222" s="170"/>
      <c r="H222" s="171">
        <v>77</v>
      </c>
      <c r="I222" s="171">
        <v>180</v>
      </c>
      <c r="J222" s="172" t="s">
        <v>715</v>
      </c>
      <c r="K222" s="173">
        <f>H222-F222</f>
        <v>-57.199999999999989</v>
      </c>
      <c r="L222" s="174">
        <f>K222/F222</f>
        <v>-0.42622950819672129</v>
      </c>
      <c r="M222" s="170" t="s">
        <v>553</v>
      </c>
      <c r="N222" s="167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66">
        <v>113</v>
      </c>
      <c r="B223" s="167">
        <v>43209</v>
      </c>
      <c r="C223" s="167"/>
      <c r="D223" s="168" t="s">
        <v>716</v>
      </c>
      <c r="E223" s="169" t="s">
        <v>571</v>
      </c>
      <c r="F223" s="170">
        <v>430</v>
      </c>
      <c r="G223" s="170"/>
      <c r="H223" s="171">
        <v>220</v>
      </c>
      <c r="I223" s="171">
        <v>537</v>
      </c>
      <c r="J223" s="172" t="s">
        <v>717</v>
      </c>
      <c r="K223" s="173">
        <f>H223-F223</f>
        <v>-210</v>
      </c>
      <c r="L223" s="174">
        <f>K223/F223</f>
        <v>-0.48837209302325579</v>
      </c>
      <c r="M223" s="170" t="s">
        <v>553</v>
      </c>
      <c r="N223" s="167">
        <v>43252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114</v>
      </c>
      <c r="B224" s="188">
        <v>43220</v>
      </c>
      <c r="C224" s="188"/>
      <c r="D224" s="189" t="s">
        <v>374</v>
      </c>
      <c r="E224" s="190" t="s">
        <v>571</v>
      </c>
      <c r="F224" s="190">
        <v>153.5</v>
      </c>
      <c r="G224" s="190"/>
      <c r="H224" s="190">
        <v>196</v>
      </c>
      <c r="I224" s="192">
        <v>196</v>
      </c>
      <c r="J224" s="162" t="s">
        <v>718</v>
      </c>
      <c r="K224" s="163">
        <f>H224-F224</f>
        <v>42.5</v>
      </c>
      <c r="L224" s="164">
        <f>K224/F224</f>
        <v>0.27687296416938112</v>
      </c>
      <c r="M224" s="159" t="s">
        <v>541</v>
      </c>
      <c r="N224" s="165">
        <v>43605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6">
        <v>115</v>
      </c>
      <c r="B225" s="167">
        <v>43306</v>
      </c>
      <c r="C225" s="167"/>
      <c r="D225" s="168" t="s">
        <v>688</v>
      </c>
      <c r="E225" s="169" t="s">
        <v>571</v>
      </c>
      <c r="F225" s="170">
        <v>27.5</v>
      </c>
      <c r="G225" s="170"/>
      <c r="H225" s="171">
        <v>13.1</v>
      </c>
      <c r="I225" s="171">
        <v>60</v>
      </c>
      <c r="J225" s="172" t="s">
        <v>719</v>
      </c>
      <c r="K225" s="173">
        <v>-14.4</v>
      </c>
      <c r="L225" s="174">
        <v>-0.52363636363636401</v>
      </c>
      <c r="M225" s="170" t="s">
        <v>553</v>
      </c>
      <c r="N225" s="167">
        <v>43138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6">
        <v>116</v>
      </c>
      <c r="B226" s="197">
        <v>43318</v>
      </c>
      <c r="C226" s="197"/>
      <c r="D226" s="175" t="s">
        <v>720</v>
      </c>
      <c r="E226" s="170" t="s">
        <v>571</v>
      </c>
      <c r="F226" s="170">
        <v>148.5</v>
      </c>
      <c r="G226" s="170"/>
      <c r="H226" s="170">
        <v>102</v>
      </c>
      <c r="I226" s="171">
        <v>182</v>
      </c>
      <c r="J226" s="172" t="s">
        <v>721</v>
      </c>
      <c r="K226" s="173">
        <f>H226-F226</f>
        <v>-46.5</v>
      </c>
      <c r="L226" s="174">
        <f>K226/F226</f>
        <v>-0.31313131313131315</v>
      </c>
      <c r="M226" s="170" t="s">
        <v>553</v>
      </c>
      <c r="N226" s="167">
        <v>43661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117</v>
      </c>
      <c r="B227" s="157">
        <v>43335</v>
      </c>
      <c r="C227" s="157"/>
      <c r="D227" s="158" t="s">
        <v>722</v>
      </c>
      <c r="E227" s="159" t="s">
        <v>571</v>
      </c>
      <c r="F227" s="190">
        <v>285</v>
      </c>
      <c r="G227" s="159"/>
      <c r="H227" s="159">
        <v>355</v>
      </c>
      <c r="I227" s="161">
        <v>364</v>
      </c>
      <c r="J227" s="162" t="s">
        <v>723</v>
      </c>
      <c r="K227" s="163">
        <v>70</v>
      </c>
      <c r="L227" s="164">
        <v>0.24561403508771901</v>
      </c>
      <c r="M227" s="159" t="s">
        <v>541</v>
      </c>
      <c r="N227" s="165">
        <v>43455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118</v>
      </c>
      <c r="B228" s="157">
        <v>43341</v>
      </c>
      <c r="C228" s="157"/>
      <c r="D228" s="158" t="s">
        <v>362</v>
      </c>
      <c r="E228" s="159" t="s">
        <v>571</v>
      </c>
      <c r="F228" s="190">
        <v>525</v>
      </c>
      <c r="G228" s="159"/>
      <c r="H228" s="159">
        <v>585</v>
      </c>
      <c r="I228" s="161">
        <v>635</v>
      </c>
      <c r="J228" s="162" t="s">
        <v>724</v>
      </c>
      <c r="K228" s="163">
        <f t="shared" ref="K228:K245" si="85">H228-F228</f>
        <v>60</v>
      </c>
      <c r="L228" s="164">
        <f t="shared" ref="L228:L245" si="86">K228/F228</f>
        <v>0.11428571428571428</v>
      </c>
      <c r="M228" s="159" t="s">
        <v>541</v>
      </c>
      <c r="N228" s="165">
        <v>43662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119</v>
      </c>
      <c r="B229" s="157">
        <v>43395</v>
      </c>
      <c r="C229" s="157"/>
      <c r="D229" s="158" t="s">
        <v>350</v>
      </c>
      <c r="E229" s="159" t="s">
        <v>571</v>
      </c>
      <c r="F229" s="190">
        <v>475</v>
      </c>
      <c r="G229" s="159"/>
      <c r="H229" s="159">
        <v>574</v>
      </c>
      <c r="I229" s="161">
        <v>570</v>
      </c>
      <c r="J229" s="162" t="s">
        <v>629</v>
      </c>
      <c r="K229" s="163">
        <f t="shared" si="85"/>
        <v>99</v>
      </c>
      <c r="L229" s="164">
        <f t="shared" si="86"/>
        <v>0.20842105263157895</v>
      </c>
      <c r="M229" s="159" t="s">
        <v>541</v>
      </c>
      <c r="N229" s="165">
        <v>43403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120</v>
      </c>
      <c r="B230" s="188">
        <v>43397</v>
      </c>
      <c r="C230" s="188"/>
      <c r="D230" s="189" t="s">
        <v>369</v>
      </c>
      <c r="E230" s="190" t="s">
        <v>571</v>
      </c>
      <c r="F230" s="190">
        <v>707.5</v>
      </c>
      <c r="G230" s="190"/>
      <c r="H230" s="190">
        <v>872</v>
      </c>
      <c r="I230" s="192">
        <v>872</v>
      </c>
      <c r="J230" s="193" t="s">
        <v>629</v>
      </c>
      <c r="K230" s="163">
        <f t="shared" si="85"/>
        <v>164.5</v>
      </c>
      <c r="L230" s="194">
        <f t="shared" si="86"/>
        <v>0.23250883392226149</v>
      </c>
      <c r="M230" s="190" t="s">
        <v>541</v>
      </c>
      <c r="N230" s="195">
        <v>43482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121</v>
      </c>
      <c r="B231" s="188">
        <v>43398</v>
      </c>
      <c r="C231" s="188"/>
      <c r="D231" s="189" t="s">
        <v>725</v>
      </c>
      <c r="E231" s="190" t="s">
        <v>571</v>
      </c>
      <c r="F231" s="190">
        <v>162</v>
      </c>
      <c r="G231" s="190"/>
      <c r="H231" s="190">
        <v>204</v>
      </c>
      <c r="I231" s="192">
        <v>209</v>
      </c>
      <c r="J231" s="193" t="s">
        <v>726</v>
      </c>
      <c r="K231" s="163">
        <f t="shared" si="85"/>
        <v>42</v>
      </c>
      <c r="L231" s="194">
        <f t="shared" si="86"/>
        <v>0.25925925925925924</v>
      </c>
      <c r="M231" s="190" t="s">
        <v>541</v>
      </c>
      <c r="N231" s="195">
        <v>43539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122</v>
      </c>
      <c r="B232" s="188">
        <v>43399</v>
      </c>
      <c r="C232" s="188"/>
      <c r="D232" s="189" t="s">
        <v>450</v>
      </c>
      <c r="E232" s="190" t="s">
        <v>571</v>
      </c>
      <c r="F232" s="190">
        <v>240</v>
      </c>
      <c r="G232" s="190"/>
      <c r="H232" s="190">
        <v>297</v>
      </c>
      <c r="I232" s="192">
        <v>297</v>
      </c>
      <c r="J232" s="193" t="s">
        <v>629</v>
      </c>
      <c r="K232" s="199">
        <f t="shared" si="85"/>
        <v>57</v>
      </c>
      <c r="L232" s="194">
        <f t="shared" si="86"/>
        <v>0.23749999999999999</v>
      </c>
      <c r="M232" s="190" t="s">
        <v>541</v>
      </c>
      <c r="N232" s="195">
        <v>43417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6">
        <v>123</v>
      </c>
      <c r="B233" s="157">
        <v>43439</v>
      </c>
      <c r="C233" s="157"/>
      <c r="D233" s="158" t="s">
        <v>727</v>
      </c>
      <c r="E233" s="159" t="s">
        <v>571</v>
      </c>
      <c r="F233" s="159">
        <v>202.5</v>
      </c>
      <c r="G233" s="159"/>
      <c r="H233" s="159">
        <v>255</v>
      </c>
      <c r="I233" s="161">
        <v>252</v>
      </c>
      <c r="J233" s="162" t="s">
        <v>629</v>
      </c>
      <c r="K233" s="163">
        <f t="shared" si="85"/>
        <v>52.5</v>
      </c>
      <c r="L233" s="164">
        <f t="shared" si="86"/>
        <v>0.25925925925925924</v>
      </c>
      <c r="M233" s="159" t="s">
        <v>541</v>
      </c>
      <c r="N233" s="165">
        <v>43542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124</v>
      </c>
      <c r="B234" s="188">
        <v>43465</v>
      </c>
      <c r="C234" s="157"/>
      <c r="D234" s="189" t="s">
        <v>397</v>
      </c>
      <c r="E234" s="190" t="s">
        <v>571</v>
      </c>
      <c r="F234" s="190">
        <v>710</v>
      </c>
      <c r="G234" s="190"/>
      <c r="H234" s="190">
        <v>866</v>
      </c>
      <c r="I234" s="192">
        <v>866</v>
      </c>
      <c r="J234" s="193" t="s">
        <v>629</v>
      </c>
      <c r="K234" s="163">
        <f t="shared" si="85"/>
        <v>156</v>
      </c>
      <c r="L234" s="164">
        <f t="shared" si="86"/>
        <v>0.21971830985915494</v>
      </c>
      <c r="M234" s="159" t="s">
        <v>541</v>
      </c>
      <c r="N234" s="165">
        <v>43553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125</v>
      </c>
      <c r="B235" s="188">
        <v>43522</v>
      </c>
      <c r="C235" s="188"/>
      <c r="D235" s="189" t="s">
        <v>152</v>
      </c>
      <c r="E235" s="190" t="s">
        <v>571</v>
      </c>
      <c r="F235" s="190">
        <v>337.25</v>
      </c>
      <c r="G235" s="190"/>
      <c r="H235" s="190">
        <v>398.5</v>
      </c>
      <c r="I235" s="192">
        <v>411</v>
      </c>
      <c r="J235" s="162" t="s">
        <v>729</v>
      </c>
      <c r="K235" s="163">
        <f t="shared" si="85"/>
        <v>61.25</v>
      </c>
      <c r="L235" s="164">
        <f t="shared" si="86"/>
        <v>0.1816160118606375</v>
      </c>
      <c r="M235" s="159" t="s">
        <v>541</v>
      </c>
      <c r="N235" s="165">
        <v>43760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0">
        <v>126</v>
      </c>
      <c r="B236" s="201">
        <v>43559</v>
      </c>
      <c r="C236" s="201"/>
      <c r="D236" s="202" t="s">
        <v>730</v>
      </c>
      <c r="E236" s="203" t="s">
        <v>571</v>
      </c>
      <c r="F236" s="203">
        <v>130</v>
      </c>
      <c r="G236" s="203"/>
      <c r="H236" s="203">
        <v>65</v>
      </c>
      <c r="I236" s="204">
        <v>158</v>
      </c>
      <c r="J236" s="172" t="s">
        <v>731</v>
      </c>
      <c r="K236" s="173">
        <f t="shared" si="85"/>
        <v>-65</v>
      </c>
      <c r="L236" s="174">
        <f t="shared" si="86"/>
        <v>-0.5</v>
      </c>
      <c r="M236" s="170" t="s">
        <v>553</v>
      </c>
      <c r="N236" s="167">
        <v>43726</v>
      </c>
      <c r="O236" s="1"/>
      <c r="P236" s="1"/>
      <c r="Q236" s="1"/>
      <c r="R236" s="6" t="s">
        <v>732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127</v>
      </c>
      <c r="B237" s="188">
        <v>43017</v>
      </c>
      <c r="C237" s="188"/>
      <c r="D237" s="189" t="s">
        <v>184</v>
      </c>
      <c r="E237" s="190" t="s">
        <v>571</v>
      </c>
      <c r="F237" s="190">
        <v>141.5</v>
      </c>
      <c r="G237" s="190"/>
      <c r="H237" s="190">
        <v>183.5</v>
      </c>
      <c r="I237" s="192">
        <v>210</v>
      </c>
      <c r="J237" s="162" t="s">
        <v>726</v>
      </c>
      <c r="K237" s="163">
        <f t="shared" si="85"/>
        <v>42</v>
      </c>
      <c r="L237" s="164">
        <f t="shared" si="86"/>
        <v>0.29681978798586572</v>
      </c>
      <c r="M237" s="159" t="s">
        <v>541</v>
      </c>
      <c r="N237" s="165">
        <v>43042</v>
      </c>
      <c r="O237" s="1"/>
      <c r="P237" s="1"/>
      <c r="Q237" s="1"/>
      <c r="R237" s="6" t="s">
        <v>732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0">
        <v>128</v>
      </c>
      <c r="B238" s="201">
        <v>43074</v>
      </c>
      <c r="C238" s="201"/>
      <c r="D238" s="202" t="s">
        <v>733</v>
      </c>
      <c r="E238" s="203" t="s">
        <v>571</v>
      </c>
      <c r="F238" s="198">
        <v>172</v>
      </c>
      <c r="G238" s="203"/>
      <c r="H238" s="203">
        <v>155.25</v>
      </c>
      <c r="I238" s="204">
        <v>230</v>
      </c>
      <c r="J238" s="172" t="s">
        <v>734</v>
      </c>
      <c r="K238" s="173">
        <f t="shared" si="85"/>
        <v>-16.75</v>
      </c>
      <c r="L238" s="174">
        <f t="shared" si="86"/>
        <v>-9.7383720930232565E-2</v>
      </c>
      <c r="M238" s="170" t="s">
        <v>553</v>
      </c>
      <c r="N238" s="167">
        <v>43787</v>
      </c>
      <c r="O238" s="1"/>
      <c r="P238" s="1"/>
      <c r="Q238" s="1"/>
      <c r="R238" s="6" t="s">
        <v>732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129</v>
      </c>
      <c r="B239" s="188">
        <v>43398</v>
      </c>
      <c r="C239" s="188"/>
      <c r="D239" s="189" t="s">
        <v>107</v>
      </c>
      <c r="E239" s="190" t="s">
        <v>571</v>
      </c>
      <c r="F239" s="190">
        <v>698.5</v>
      </c>
      <c r="G239" s="190"/>
      <c r="H239" s="190">
        <v>890</v>
      </c>
      <c r="I239" s="192">
        <v>890</v>
      </c>
      <c r="J239" s="162" t="s">
        <v>795</v>
      </c>
      <c r="K239" s="163">
        <f t="shared" si="85"/>
        <v>191.5</v>
      </c>
      <c r="L239" s="164">
        <f t="shared" si="86"/>
        <v>0.27415891195418757</v>
      </c>
      <c r="M239" s="159" t="s">
        <v>541</v>
      </c>
      <c r="N239" s="165">
        <v>44328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130</v>
      </c>
      <c r="B240" s="188">
        <v>42877</v>
      </c>
      <c r="C240" s="188"/>
      <c r="D240" s="189" t="s">
        <v>361</v>
      </c>
      <c r="E240" s="190" t="s">
        <v>571</v>
      </c>
      <c r="F240" s="190">
        <v>127.6</v>
      </c>
      <c r="G240" s="190"/>
      <c r="H240" s="190">
        <v>138</v>
      </c>
      <c r="I240" s="192">
        <v>190</v>
      </c>
      <c r="J240" s="162" t="s">
        <v>735</v>
      </c>
      <c r="K240" s="163">
        <f t="shared" si="85"/>
        <v>10.400000000000006</v>
      </c>
      <c r="L240" s="164">
        <f t="shared" si="86"/>
        <v>8.1504702194357417E-2</v>
      </c>
      <c r="M240" s="159" t="s">
        <v>541</v>
      </c>
      <c r="N240" s="165">
        <v>43774</v>
      </c>
      <c r="O240" s="1"/>
      <c r="P240" s="1"/>
      <c r="Q240" s="1"/>
      <c r="R240" s="6" t="s">
        <v>732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131</v>
      </c>
      <c r="B241" s="188">
        <v>43158</v>
      </c>
      <c r="C241" s="188"/>
      <c r="D241" s="189" t="s">
        <v>736</v>
      </c>
      <c r="E241" s="190" t="s">
        <v>571</v>
      </c>
      <c r="F241" s="190">
        <v>317</v>
      </c>
      <c r="G241" s="190"/>
      <c r="H241" s="190">
        <v>382.5</v>
      </c>
      <c r="I241" s="192">
        <v>398</v>
      </c>
      <c r="J241" s="162" t="s">
        <v>737</v>
      </c>
      <c r="K241" s="163">
        <f t="shared" si="85"/>
        <v>65.5</v>
      </c>
      <c r="L241" s="164">
        <f t="shared" si="86"/>
        <v>0.20662460567823343</v>
      </c>
      <c r="M241" s="159" t="s">
        <v>541</v>
      </c>
      <c r="N241" s="165">
        <v>44238</v>
      </c>
      <c r="O241" s="1"/>
      <c r="P241" s="1"/>
      <c r="Q241" s="1"/>
      <c r="R241" s="6" t="s">
        <v>732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0">
        <v>132</v>
      </c>
      <c r="B242" s="201">
        <v>43164</v>
      </c>
      <c r="C242" s="201"/>
      <c r="D242" s="202" t="s">
        <v>144</v>
      </c>
      <c r="E242" s="203" t="s">
        <v>571</v>
      </c>
      <c r="F242" s="198">
        <f>510-14.4</f>
        <v>495.6</v>
      </c>
      <c r="G242" s="203"/>
      <c r="H242" s="203">
        <v>350</v>
      </c>
      <c r="I242" s="204">
        <v>672</v>
      </c>
      <c r="J242" s="172" t="s">
        <v>738</v>
      </c>
      <c r="K242" s="173">
        <f t="shared" si="85"/>
        <v>-145.60000000000002</v>
      </c>
      <c r="L242" s="174">
        <f t="shared" si="86"/>
        <v>-0.29378531073446329</v>
      </c>
      <c r="M242" s="170" t="s">
        <v>553</v>
      </c>
      <c r="N242" s="167">
        <v>43887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0">
        <v>133</v>
      </c>
      <c r="B243" s="201">
        <v>43237</v>
      </c>
      <c r="C243" s="201"/>
      <c r="D243" s="202" t="s">
        <v>442</v>
      </c>
      <c r="E243" s="203" t="s">
        <v>571</v>
      </c>
      <c r="F243" s="198">
        <v>230.3</v>
      </c>
      <c r="G243" s="203"/>
      <c r="H243" s="203">
        <v>102.5</v>
      </c>
      <c r="I243" s="204">
        <v>348</v>
      </c>
      <c r="J243" s="172" t="s">
        <v>739</v>
      </c>
      <c r="K243" s="173">
        <f t="shared" si="85"/>
        <v>-127.80000000000001</v>
      </c>
      <c r="L243" s="174">
        <f t="shared" si="86"/>
        <v>-0.55492835432045162</v>
      </c>
      <c r="M243" s="170" t="s">
        <v>553</v>
      </c>
      <c r="N243" s="167">
        <v>43896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134</v>
      </c>
      <c r="B244" s="188">
        <v>43258</v>
      </c>
      <c r="C244" s="188"/>
      <c r="D244" s="189" t="s">
        <v>414</v>
      </c>
      <c r="E244" s="190" t="s">
        <v>571</v>
      </c>
      <c r="F244" s="190">
        <f>342.5-5.1</f>
        <v>337.4</v>
      </c>
      <c r="G244" s="190"/>
      <c r="H244" s="190">
        <v>412.5</v>
      </c>
      <c r="I244" s="192">
        <v>439</v>
      </c>
      <c r="J244" s="162" t="s">
        <v>740</v>
      </c>
      <c r="K244" s="163">
        <f t="shared" si="85"/>
        <v>75.100000000000023</v>
      </c>
      <c r="L244" s="164">
        <f t="shared" si="86"/>
        <v>0.22258446947243635</v>
      </c>
      <c r="M244" s="159" t="s">
        <v>541</v>
      </c>
      <c r="N244" s="165">
        <v>44230</v>
      </c>
      <c r="O244" s="1"/>
      <c r="P244" s="1"/>
      <c r="Q244" s="1"/>
      <c r="R244" s="6" t="s">
        <v>732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1">
        <v>135</v>
      </c>
      <c r="B245" s="180">
        <v>43285</v>
      </c>
      <c r="C245" s="180"/>
      <c r="D245" s="181" t="s">
        <v>55</v>
      </c>
      <c r="E245" s="182" t="s">
        <v>571</v>
      </c>
      <c r="F245" s="182">
        <f>127.5-5.53</f>
        <v>121.97</v>
      </c>
      <c r="G245" s="183"/>
      <c r="H245" s="183">
        <v>122.5</v>
      </c>
      <c r="I245" s="183">
        <v>170</v>
      </c>
      <c r="J245" s="184" t="s">
        <v>767</v>
      </c>
      <c r="K245" s="185">
        <f t="shared" si="85"/>
        <v>0.53000000000000114</v>
      </c>
      <c r="L245" s="186">
        <f t="shared" si="86"/>
        <v>4.3453308190538747E-3</v>
      </c>
      <c r="M245" s="182" t="s">
        <v>662</v>
      </c>
      <c r="N245" s="180">
        <v>44431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0">
        <v>136</v>
      </c>
      <c r="B246" s="201">
        <v>43294</v>
      </c>
      <c r="C246" s="201"/>
      <c r="D246" s="202" t="s">
        <v>352</v>
      </c>
      <c r="E246" s="203" t="s">
        <v>571</v>
      </c>
      <c r="F246" s="198">
        <v>46.5</v>
      </c>
      <c r="G246" s="203"/>
      <c r="H246" s="203">
        <v>17</v>
      </c>
      <c r="I246" s="204">
        <v>59</v>
      </c>
      <c r="J246" s="172" t="s">
        <v>741</v>
      </c>
      <c r="K246" s="173">
        <f t="shared" ref="K246:K254" si="87">H246-F246</f>
        <v>-29.5</v>
      </c>
      <c r="L246" s="174">
        <f t="shared" ref="L246:L254" si="88">K246/F246</f>
        <v>-0.63440860215053763</v>
      </c>
      <c r="M246" s="170" t="s">
        <v>553</v>
      </c>
      <c r="N246" s="167">
        <v>43887</v>
      </c>
      <c r="O246" s="1"/>
      <c r="P246" s="1"/>
      <c r="Q246" s="1"/>
      <c r="R246" s="6" t="s">
        <v>728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137</v>
      </c>
      <c r="B247" s="188">
        <v>43396</v>
      </c>
      <c r="C247" s="188"/>
      <c r="D247" s="189" t="s">
        <v>399</v>
      </c>
      <c r="E247" s="190" t="s">
        <v>571</v>
      </c>
      <c r="F247" s="190">
        <v>156.5</v>
      </c>
      <c r="G247" s="190"/>
      <c r="H247" s="190">
        <v>207.5</v>
      </c>
      <c r="I247" s="192">
        <v>191</v>
      </c>
      <c r="J247" s="162" t="s">
        <v>629</v>
      </c>
      <c r="K247" s="163">
        <f t="shared" si="87"/>
        <v>51</v>
      </c>
      <c r="L247" s="164">
        <f t="shared" si="88"/>
        <v>0.32587859424920129</v>
      </c>
      <c r="M247" s="159" t="s">
        <v>541</v>
      </c>
      <c r="N247" s="165">
        <v>44369</v>
      </c>
      <c r="O247" s="1"/>
      <c r="P247" s="1"/>
      <c r="Q247" s="1"/>
      <c r="R247" s="6" t="s">
        <v>728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138</v>
      </c>
      <c r="B248" s="188">
        <v>43439</v>
      </c>
      <c r="C248" s="188"/>
      <c r="D248" s="189" t="s">
        <v>317</v>
      </c>
      <c r="E248" s="190" t="s">
        <v>571</v>
      </c>
      <c r="F248" s="190">
        <v>259.5</v>
      </c>
      <c r="G248" s="190"/>
      <c r="H248" s="190">
        <v>320</v>
      </c>
      <c r="I248" s="192">
        <v>320</v>
      </c>
      <c r="J248" s="162" t="s">
        <v>629</v>
      </c>
      <c r="K248" s="163">
        <f t="shared" si="87"/>
        <v>60.5</v>
      </c>
      <c r="L248" s="164">
        <f t="shared" si="88"/>
        <v>0.23314065510597304</v>
      </c>
      <c r="M248" s="159" t="s">
        <v>541</v>
      </c>
      <c r="N248" s="165">
        <v>44323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0">
        <v>139</v>
      </c>
      <c r="B249" s="201">
        <v>43439</v>
      </c>
      <c r="C249" s="201"/>
      <c r="D249" s="202" t="s">
        <v>742</v>
      </c>
      <c r="E249" s="203" t="s">
        <v>571</v>
      </c>
      <c r="F249" s="203">
        <v>715</v>
      </c>
      <c r="G249" s="203"/>
      <c r="H249" s="203">
        <v>445</v>
      </c>
      <c r="I249" s="204">
        <v>840</v>
      </c>
      <c r="J249" s="172" t="s">
        <v>743</v>
      </c>
      <c r="K249" s="173">
        <f t="shared" si="87"/>
        <v>-270</v>
      </c>
      <c r="L249" s="174">
        <f t="shared" si="88"/>
        <v>-0.3776223776223776</v>
      </c>
      <c r="M249" s="170" t="s">
        <v>553</v>
      </c>
      <c r="N249" s="167">
        <v>43800</v>
      </c>
      <c r="O249" s="1"/>
      <c r="P249" s="1"/>
      <c r="Q249" s="1"/>
      <c r="R249" s="6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140</v>
      </c>
      <c r="B250" s="188">
        <v>43469</v>
      </c>
      <c r="C250" s="188"/>
      <c r="D250" s="189" t="s">
        <v>157</v>
      </c>
      <c r="E250" s="190" t="s">
        <v>571</v>
      </c>
      <c r="F250" s="190">
        <v>875</v>
      </c>
      <c r="G250" s="190"/>
      <c r="H250" s="190">
        <v>1165</v>
      </c>
      <c r="I250" s="192">
        <v>1185</v>
      </c>
      <c r="J250" s="162" t="s">
        <v>744</v>
      </c>
      <c r="K250" s="163">
        <f t="shared" si="87"/>
        <v>290</v>
      </c>
      <c r="L250" s="164">
        <f t="shared" si="88"/>
        <v>0.33142857142857141</v>
      </c>
      <c r="M250" s="159" t="s">
        <v>541</v>
      </c>
      <c r="N250" s="165">
        <v>43847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141</v>
      </c>
      <c r="B251" s="188">
        <v>43559</v>
      </c>
      <c r="C251" s="188"/>
      <c r="D251" s="189" t="s">
        <v>333</v>
      </c>
      <c r="E251" s="190" t="s">
        <v>571</v>
      </c>
      <c r="F251" s="190">
        <f>387-14.63</f>
        <v>372.37</v>
      </c>
      <c r="G251" s="190"/>
      <c r="H251" s="190">
        <v>490</v>
      </c>
      <c r="I251" s="192">
        <v>490</v>
      </c>
      <c r="J251" s="162" t="s">
        <v>629</v>
      </c>
      <c r="K251" s="163">
        <f t="shared" si="87"/>
        <v>117.63</v>
      </c>
      <c r="L251" s="164">
        <f t="shared" si="88"/>
        <v>0.31589548030185027</v>
      </c>
      <c r="M251" s="159" t="s">
        <v>541</v>
      </c>
      <c r="N251" s="165">
        <v>43850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0">
        <v>142</v>
      </c>
      <c r="B252" s="201">
        <v>43578</v>
      </c>
      <c r="C252" s="201"/>
      <c r="D252" s="202" t="s">
        <v>745</v>
      </c>
      <c r="E252" s="203" t="s">
        <v>543</v>
      </c>
      <c r="F252" s="203">
        <v>220</v>
      </c>
      <c r="G252" s="203"/>
      <c r="H252" s="203">
        <v>127.5</v>
      </c>
      <c r="I252" s="204">
        <v>284</v>
      </c>
      <c r="J252" s="172" t="s">
        <v>746</v>
      </c>
      <c r="K252" s="173">
        <f t="shared" si="87"/>
        <v>-92.5</v>
      </c>
      <c r="L252" s="174">
        <f t="shared" si="88"/>
        <v>-0.42045454545454547</v>
      </c>
      <c r="M252" s="170" t="s">
        <v>553</v>
      </c>
      <c r="N252" s="167">
        <v>43896</v>
      </c>
      <c r="O252" s="1"/>
      <c r="P252" s="1"/>
      <c r="Q252" s="1"/>
      <c r="R252" s="6" t="s">
        <v>728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143</v>
      </c>
      <c r="B253" s="188">
        <v>43622</v>
      </c>
      <c r="C253" s="188"/>
      <c r="D253" s="189" t="s">
        <v>451</v>
      </c>
      <c r="E253" s="190" t="s">
        <v>543</v>
      </c>
      <c r="F253" s="190">
        <v>332.8</v>
      </c>
      <c r="G253" s="190"/>
      <c r="H253" s="190">
        <v>405</v>
      </c>
      <c r="I253" s="192">
        <v>419</v>
      </c>
      <c r="J253" s="162" t="s">
        <v>747</v>
      </c>
      <c r="K253" s="163">
        <f t="shared" si="87"/>
        <v>72.199999999999989</v>
      </c>
      <c r="L253" s="164">
        <f t="shared" si="88"/>
        <v>0.21694711538461534</v>
      </c>
      <c r="M253" s="159" t="s">
        <v>541</v>
      </c>
      <c r="N253" s="165">
        <v>43860</v>
      </c>
      <c r="O253" s="1"/>
      <c r="P253" s="1"/>
      <c r="Q253" s="1"/>
      <c r="R253" s="6" t="s">
        <v>732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1">
        <v>144</v>
      </c>
      <c r="B254" s="180">
        <v>43641</v>
      </c>
      <c r="C254" s="180"/>
      <c r="D254" s="181" t="s">
        <v>150</v>
      </c>
      <c r="E254" s="182" t="s">
        <v>571</v>
      </c>
      <c r="F254" s="182">
        <v>386</v>
      </c>
      <c r="G254" s="183"/>
      <c r="H254" s="183">
        <v>395</v>
      </c>
      <c r="I254" s="183">
        <v>452</v>
      </c>
      <c r="J254" s="184" t="s">
        <v>748</v>
      </c>
      <c r="K254" s="185">
        <f t="shared" si="87"/>
        <v>9</v>
      </c>
      <c r="L254" s="186">
        <f t="shared" si="88"/>
        <v>2.3316062176165803E-2</v>
      </c>
      <c r="M254" s="182" t="s">
        <v>662</v>
      </c>
      <c r="N254" s="180">
        <v>43868</v>
      </c>
      <c r="O254" s="1"/>
      <c r="P254" s="1"/>
      <c r="Q254" s="1"/>
      <c r="R254" s="6" t="s">
        <v>732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1">
        <v>145</v>
      </c>
      <c r="B255" s="180">
        <v>43707</v>
      </c>
      <c r="C255" s="180"/>
      <c r="D255" s="181" t="s">
        <v>130</v>
      </c>
      <c r="E255" s="182" t="s">
        <v>571</v>
      </c>
      <c r="F255" s="182">
        <v>137.5</v>
      </c>
      <c r="G255" s="183"/>
      <c r="H255" s="183">
        <v>138.5</v>
      </c>
      <c r="I255" s="183">
        <v>190</v>
      </c>
      <c r="J255" s="184" t="s">
        <v>766</v>
      </c>
      <c r="K255" s="185">
        <f>H255-F255</f>
        <v>1</v>
      </c>
      <c r="L255" s="186">
        <f>K255/F255</f>
        <v>7.2727272727272727E-3</v>
      </c>
      <c r="M255" s="182" t="s">
        <v>662</v>
      </c>
      <c r="N255" s="180">
        <v>44432</v>
      </c>
      <c r="O255" s="1"/>
      <c r="P255" s="1"/>
      <c r="Q255" s="1"/>
      <c r="R255" s="6" t="s">
        <v>728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146</v>
      </c>
      <c r="B256" s="188">
        <v>43731</v>
      </c>
      <c r="C256" s="188"/>
      <c r="D256" s="189" t="s">
        <v>407</v>
      </c>
      <c r="E256" s="190" t="s">
        <v>571</v>
      </c>
      <c r="F256" s="190">
        <v>235</v>
      </c>
      <c r="G256" s="190"/>
      <c r="H256" s="190">
        <v>295</v>
      </c>
      <c r="I256" s="192">
        <v>296</v>
      </c>
      <c r="J256" s="162" t="s">
        <v>749</v>
      </c>
      <c r="K256" s="163">
        <f t="shared" ref="K256:K262" si="89">H256-F256</f>
        <v>60</v>
      </c>
      <c r="L256" s="164">
        <f t="shared" ref="L256:L262" si="90">K256/F256</f>
        <v>0.25531914893617019</v>
      </c>
      <c r="M256" s="159" t="s">
        <v>541</v>
      </c>
      <c r="N256" s="165">
        <v>43844</v>
      </c>
      <c r="O256" s="1"/>
      <c r="P256" s="1"/>
      <c r="Q256" s="1"/>
      <c r="R256" s="6" t="s">
        <v>732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147</v>
      </c>
      <c r="B257" s="188">
        <v>43752</v>
      </c>
      <c r="C257" s="188"/>
      <c r="D257" s="189" t="s">
        <v>750</v>
      </c>
      <c r="E257" s="190" t="s">
        <v>571</v>
      </c>
      <c r="F257" s="190">
        <v>277.5</v>
      </c>
      <c r="G257" s="190"/>
      <c r="H257" s="190">
        <v>333</v>
      </c>
      <c r="I257" s="192">
        <v>333</v>
      </c>
      <c r="J257" s="162" t="s">
        <v>751</v>
      </c>
      <c r="K257" s="163">
        <f t="shared" si="89"/>
        <v>55.5</v>
      </c>
      <c r="L257" s="164">
        <f t="shared" si="90"/>
        <v>0.2</v>
      </c>
      <c r="M257" s="159" t="s">
        <v>541</v>
      </c>
      <c r="N257" s="165">
        <v>43846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148</v>
      </c>
      <c r="B258" s="188">
        <v>43752</v>
      </c>
      <c r="C258" s="188"/>
      <c r="D258" s="189" t="s">
        <v>752</v>
      </c>
      <c r="E258" s="190" t="s">
        <v>571</v>
      </c>
      <c r="F258" s="190">
        <v>930</v>
      </c>
      <c r="G258" s="190"/>
      <c r="H258" s="190">
        <v>1165</v>
      </c>
      <c r="I258" s="192">
        <v>1200</v>
      </c>
      <c r="J258" s="162" t="s">
        <v>753</v>
      </c>
      <c r="K258" s="163">
        <f t="shared" si="89"/>
        <v>235</v>
      </c>
      <c r="L258" s="164">
        <f t="shared" si="90"/>
        <v>0.25268817204301075</v>
      </c>
      <c r="M258" s="159" t="s">
        <v>541</v>
      </c>
      <c r="N258" s="165">
        <v>43847</v>
      </c>
      <c r="O258" s="1"/>
      <c r="P258" s="1"/>
      <c r="Q258" s="1"/>
      <c r="R258" s="6" t="s">
        <v>732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149</v>
      </c>
      <c r="B259" s="188">
        <v>43753</v>
      </c>
      <c r="C259" s="188"/>
      <c r="D259" s="189" t="s">
        <v>754</v>
      </c>
      <c r="E259" s="190" t="s">
        <v>571</v>
      </c>
      <c r="F259" s="160">
        <v>111</v>
      </c>
      <c r="G259" s="190"/>
      <c r="H259" s="190">
        <v>141</v>
      </c>
      <c r="I259" s="192">
        <v>141</v>
      </c>
      <c r="J259" s="162" t="s">
        <v>556</v>
      </c>
      <c r="K259" s="163">
        <f t="shared" si="89"/>
        <v>30</v>
      </c>
      <c r="L259" s="164">
        <f t="shared" si="90"/>
        <v>0.27027027027027029</v>
      </c>
      <c r="M259" s="159" t="s">
        <v>541</v>
      </c>
      <c r="N259" s="165">
        <v>44328</v>
      </c>
      <c r="O259" s="1"/>
      <c r="P259" s="1"/>
      <c r="Q259" s="1"/>
      <c r="R259" s="6" t="s">
        <v>732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150</v>
      </c>
      <c r="B260" s="188">
        <v>43753</v>
      </c>
      <c r="C260" s="188"/>
      <c r="D260" s="189" t="s">
        <v>755</v>
      </c>
      <c r="E260" s="190" t="s">
        <v>571</v>
      </c>
      <c r="F260" s="160">
        <v>296</v>
      </c>
      <c r="G260" s="190"/>
      <c r="H260" s="190">
        <v>370</v>
      </c>
      <c r="I260" s="192">
        <v>370</v>
      </c>
      <c r="J260" s="162" t="s">
        <v>629</v>
      </c>
      <c r="K260" s="163">
        <f t="shared" si="89"/>
        <v>74</v>
      </c>
      <c r="L260" s="164">
        <f t="shared" si="90"/>
        <v>0.25</v>
      </c>
      <c r="M260" s="159" t="s">
        <v>541</v>
      </c>
      <c r="N260" s="165">
        <v>43853</v>
      </c>
      <c r="O260" s="1"/>
      <c r="P260" s="1"/>
      <c r="Q260" s="1"/>
      <c r="R260" s="6" t="s">
        <v>732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151</v>
      </c>
      <c r="B261" s="188">
        <v>43754</v>
      </c>
      <c r="C261" s="188"/>
      <c r="D261" s="189" t="s">
        <v>756</v>
      </c>
      <c r="E261" s="190" t="s">
        <v>571</v>
      </c>
      <c r="F261" s="160">
        <v>300</v>
      </c>
      <c r="G261" s="190"/>
      <c r="H261" s="190">
        <v>382.5</v>
      </c>
      <c r="I261" s="192">
        <v>344</v>
      </c>
      <c r="J261" s="162" t="s">
        <v>799</v>
      </c>
      <c r="K261" s="163">
        <f t="shared" si="89"/>
        <v>82.5</v>
      </c>
      <c r="L261" s="164">
        <f t="shared" si="90"/>
        <v>0.27500000000000002</v>
      </c>
      <c r="M261" s="159" t="s">
        <v>541</v>
      </c>
      <c r="N261" s="165">
        <v>44238</v>
      </c>
      <c r="O261" s="1"/>
      <c r="P261" s="1"/>
      <c r="Q261" s="1"/>
      <c r="R261" s="6" t="s">
        <v>732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152</v>
      </c>
      <c r="B262" s="188">
        <v>43832</v>
      </c>
      <c r="C262" s="188"/>
      <c r="D262" s="189" t="s">
        <v>757</v>
      </c>
      <c r="E262" s="190" t="s">
        <v>571</v>
      </c>
      <c r="F262" s="160">
        <v>495</v>
      </c>
      <c r="G262" s="190"/>
      <c r="H262" s="190">
        <v>595</v>
      </c>
      <c r="I262" s="192">
        <v>590</v>
      </c>
      <c r="J262" s="162" t="s">
        <v>798</v>
      </c>
      <c r="K262" s="163">
        <f t="shared" si="89"/>
        <v>100</v>
      </c>
      <c r="L262" s="164">
        <f t="shared" si="90"/>
        <v>0.20202020202020202</v>
      </c>
      <c r="M262" s="159" t="s">
        <v>541</v>
      </c>
      <c r="N262" s="165">
        <v>44589</v>
      </c>
      <c r="O262" s="1"/>
      <c r="P262" s="1"/>
      <c r="Q262" s="1"/>
      <c r="R262" s="6" t="s">
        <v>732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153</v>
      </c>
      <c r="B263" s="188">
        <v>43966</v>
      </c>
      <c r="C263" s="188"/>
      <c r="D263" s="189" t="s">
        <v>71</v>
      </c>
      <c r="E263" s="190" t="s">
        <v>571</v>
      </c>
      <c r="F263" s="160">
        <v>67.5</v>
      </c>
      <c r="G263" s="190"/>
      <c r="H263" s="190">
        <v>86</v>
      </c>
      <c r="I263" s="192">
        <v>86</v>
      </c>
      <c r="J263" s="162" t="s">
        <v>758</v>
      </c>
      <c r="K263" s="163">
        <f t="shared" ref="K263:K271" si="91">H263-F263</f>
        <v>18.5</v>
      </c>
      <c r="L263" s="164">
        <f t="shared" ref="L263:L271" si="92">K263/F263</f>
        <v>0.27407407407407408</v>
      </c>
      <c r="M263" s="159" t="s">
        <v>541</v>
      </c>
      <c r="N263" s="165">
        <v>44008</v>
      </c>
      <c r="O263" s="1"/>
      <c r="P263" s="1"/>
      <c r="Q263" s="1"/>
      <c r="R263" s="6" t="s">
        <v>732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154</v>
      </c>
      <c r="B264" s="188">
        <v>44035</v>
      </c>
      <c r="C264" s="188"/>
      <c r="D264" s="189" t="s">
        <v>450</v>
      </c>
      <c r="E264" s="190" t="s">
        <v>571</v>
      </c>
      <c r="F264" s="160">
        <v>231</v>
      </c>
      <c r="G264" s="190"/>
      <c r="H264" s="190">
        <v>281</v>
      </c>
      <c r="I264" s="192">
        <v>281</v>
      </c>
      <c r="J264" s="162" t="s">
        <v>629</v>
      </c>
      <c r="K264" s="163">
        <f t="shared" si="91"/>
        <v>50</v>
      </c>
      <c r="L264" s="164">
        <f t="shared" si="92"/>
        <v>0.21645021645021645</v>
      </c>
      <c r="M264" s="159" t="s">
        <v>541</v>
      </c>
      <c r="N264" s="165">
        <v>44358</v>
      </c>
      <c r="O264" s="1"/>
      <c r="P264" s="1"/>
      <c r="Q264" s="1"/>
      <c r="R264" s="6" t="s">
        <v>732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155</v>
      </c>
      <c r="B265" s="188">
        <v>44092</v>
      </c>
      <c r="C265" s="188"/>
      <c r="D265" s="189" t="s">
        <v>390</v>
      </c>
      <c r="E265" s="190" t="s">
        <v>571</v>
      </c>
      <c r="F265" s="190">
        <v>206</v>
      </c>
      <c r="G265" s="190"/>
      <c r="H265" s="190">
        <v>248</v>
      </c>
      <c r="I265" s="192">
        <v>248</v>
      </c>
      <c r="J265" s="162" t="s">
        <v>629</v>
      </c>
      <c r="K265" s="163">
        <f t="shared" si="91"/>
        <v>42</v>
      </c>
      <c r="L265" s="164">
        <f t="shared" si="92"/>
        <v>0.20388349514563106</v>
      </c>
      <c r="M265" s="159" t="s">
        <v>541</v>
      </c>
      <c r="N265" s="165">
        <v>44214</v>
      </c>
      <c r="O265" s="1"/>
      <c r="P265" s="1"/>
      <c r="Q265" s="1"/>
      <c r="R265" s="6" t="s">
        <v>732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156</v>
      </c>
      <c r="B266" s="188">
        <v>44140</v>
      </c>
      <c r="C266" s="188"/>
      <c r="D266" s="189" t="s">
        <v>390</v>
      </c>
      <c r="E266" s="190" t="s">
        <v>571</v>
      </c>
      <c r="F266" s="190">
        <v>182.5</v>
      </c>
      <c r="G266" s="190"/>
      <c r="H266" s="190">
        <v>248</v>
      </c>
      <c r="I266" s="192">
        <v>248</v>
      </c>
      <c r="J266" s="162" t="s">
        <v>629</v>
      </c>
      <c r="K266" s="163">
        <f t="shared" si="91"/>
        <v>65.5</v>
      </c>
      <c r="L266" s="164">
        <f t="shared" si="92"/>
        <v>0.35890410958904112</v>
      </c>
      <c r="M266" s="159" t="s">
        <v>541</v>
      </c>
      <c r="N266" s="165">
        <v>44214</v>
      </c>
      <c r="O266" s="1"/>
      <c r="P266" s="1"/>
      <c r="Q266" s="1"/>
      <c r="R266" s="6" t="s">
        <v>732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157</v>
      </c>
      <c r="B267" s="188">
        <v>44140</v>
      </c>
      <c r="C267" s="188"/>
      <c r="D267" s="189" t="s">
        <v>317</v>
      </c>
      <c r="E267" s="190" t="s">
        <v>571</v>
      </c>
      <c r="F267" s="190">
        <v>247.5</v>
      </c>
      <c r="G267" s="190"/>
      <c r="H267" s="190">
        <v>320</v>
      </c>
      <c r="I267" s="192">
        <v>320</v>
      </c>
      <c r="J267" s="162" t="s">
        <v>629</v>
      </c>
      <c r="K267" s="163">
        <f t="shared" si="91"/>
        <v>72.5</v>
      </c>
      <c r="L267" s="164">
        <f t="shared" si="92"/>
        <v>0.29292929292929293</v>
      </c>
      <c r="M267" s="159" t="s">
        <v>541</v>
      </c>
      <c r="N267" s="165">
        <v>44323</v>
      </c>
      <c r="O267" s="1"/>
      <c r="P267" s="1"/>
      <c r="Q267" s="1"/>
      <c r="R267" s="6" t="s">
        <v>732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158</v>
      </c>
      <c r="B268" s="188">
        <v>44140</v>
      </c>
      <c r="C268" s="188"/>
      <c r="D268" s="189" t="s">
        <v>270</v>
      </c>
      <c r="E268" s="190" t="s">
        <v>571</v>
      </c>
      <c r="F268" s="160">
        <v>925</v>
      </c>
      <c r="G268" s="190"/>
      <c r="H268" s="190">
        <v>1095</v>
      </c>
      <c r="I268" s="192">
        <v>1093</v>
      </c>
      <c r="J268" s="162" t="s">
        <v>759</v>
      </c>
      <c r="K268" s="163">
        <f t="shared" si="91"/>
        <v>170</v>
      </c>
      <c r="L268" s="164">
        <f t="shared" si="92"/>
        <v>0.18378378378378379</v>
      </c>
      <c r="M268" s="159" t="s">
        <v>541</v>
      </c>
      <c r="N268" s="165">
        <v>44201</v>
      </c>
      <c r="O268" s="1"/>
      <c r="P268" s="1"/>
      <c r="Q268" s="1"/>
      <c r="R268" s="6" t="s">
        <v>732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159</v>
      </c>
      <c r="B269" s="188">
        <v>44140</v>
      </c>
      <c r="C269" s="188"/>
      <c r="D269" s="189" t="s">
        <v>333</v>
      </c>
      <c r="E269" s="190" t="s">
        <v>571</v>
      </c>
      <c r="F269" s="160">
        <v>332.5</v>
      </c>
      <c r="G269" s="190"/>
      <c r="H269" s="190">
        <v>393</v>
      </c>
      <c r="I269" s="192">
        <v>406</v>
      </c>
      <c r="J269" s="162" t="s">
        <v>760</v>
      </c>
      <c r="K269" s="163">
        <f t="shared" si="91"/>
        <v>60.5</v>
      </c>
      <c r="L269" s="164">
        <f t="shared" si="92"/>
        <v>0.18195488721804512</v>
      </c>
      <c r="M269" s="159" t="s">
        <v>541</v>
      </c>
      <c r="N269" s="165">
        <v>44256</v>
      </c>
      <c r="O269" s="1"/>
      <c r="P269" s="1"/>
      <c r="Q269" s="1"/>
      <c r="R269" s="6" t="s">
        <v>732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160</v>
      </c>
      <c r="B270" s="188">
        <v>44141</v>
      </c>
      <c r="C270" s="188"/>
      <c r="D270" s="189" t="s">
        <v>450</v>
      </c>
      <c r="E270" s="190" t="s">
        <v>571</v>
      </c>
      <c r="F270" s="160">
        <v>231</v>
      </c>
      <c r="G270" s="190"/>
      <c r="H270" s="190">
        <v>281</v>
      </c>
      <c r="I270" s="192">
        <v>281</v>
      </c>
      <c r="J270" s="162" t="s">
        <v>629</v>
      </c>
      <c r="K270" s="163">
        <f t="shared" si="91"/>
        <v>50</v>
      </c>
      <c r="L270" s="164">
        <f t="shared" si="92"/>
        <v>0.21645021645021645</v>
      </c>
      <c r="M270" s="159" t="s">
        <v>541</v>
      </c>
      <c r="N270" s="165">
        <v>44358</v>
      </c>
      <c r="O270" s="1"/>
      <c r="P270" s="1"/>
      <c r="Q270" s="1"/>
      <c r="R270" s="6" t="s">
        <v>732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161</v>
      </c>
      <c r="B271" s="188">
        <v>44187</v>
      </c>
      <c r="C271" s="188"/>
      <c r="D271" s="189" t="s">
        <v>426</v>
      </c>
      <c r="E271" s="190" t="s">
        <v>571</v>
      </c>
      <c r="F271" s="160">
        <v>190</v>
      </c>
      <c r="G271" s="190"/>
      <c r="H271" s="190">
        <v>239</v>
      </c>
      <c r="I271" s="192">
        <v>239</v>
      </c>
      <c r="J271" s="162" t="s">
        <v>859</v>
      </c>
      <c r="K271" s="163">
        <f t="shared" si="91"/>
        <v>49</v>
      </c>
      <c r="L271" s="164">
        <f t="shared" si="92"/>
        <v>0.25789473684210529</v>
      </c>
      <c r="M271" s="159" t="s">
        <v>541</v>
      </c>
      <c r="N271" s="165">
        <v>44844</v>
      </c>
      <c r="O271" s="1"/>
      <c r="P271" s="1"/>
      <c r="Q271" s="1"/>
      <c r="R271" s="6" t="s">
        <v>732</v>
      </c>
    </row>
    <row r="272" spans="1:26" ht="12.75" customHeight="1">
      <c r="A272" s="187">
        <v>162</v>
      </c>
      <c r="B272" s="188">
        <v>44258</v>
      </c>
      <c r="C272" s="188"/>
      <c r="D272" s="189" t="s">
        <v>757</v>
      </c>
      <c r="E272" s="190" t="s">
        <v>571</v>
      </c>
      <c r="F272" s="160">
        <v>495</v>
      </c>
      <c r="G272" s="190"/>
      <c r="H272" s="190">
        <v>595</v>
      </c>
      <c r="I272" s="192">
        <v>590</v>
      </c>
      <c r="J272" s="162" t="s">
        <v>798</v>
      </c>
      <c r="K272" s="163">
        <f t="shared" ref="K272:K279" si="93">H272-F272</f>
        <v>100</v>
      </c>
      <c r="L272" s="164">
        <f t="shared" ref="L272:L279" si="94">K272/F272</f>
        <v>0.20202020202020202</v>
      </c>
      <c r="M272" s="159" t="s">
        <v>541</v>
      </c>
      <c r="N272" s="165">
        <v>44589</v>
      </c>
      <c r="O272" s="1"/>
      <c r="P272" s="1"/>
      <c r="R272" s="6" t="s">
        <v>732</v>
      </c>
    </row>
    <row r="273" spans="1:26" ht="12.75" customHeight="1">
      <c r="A273" s="187">
        <v>163</v>
      </c>
      <c r="B273" s="188">
        <v>44274</v>
      </c>
      <c r="C273" s="188"/>
      <c r="D273" s="189" t="s">
        <v>333</v>
      </c>
      <c r="E273" s="190" t="s">
        <v>571</v>
      </c>
      <c r="F273" s="160">
        <v>355</v>
      </c>
      <c r="G273" s="190"/>
      <c r="H273" s="190">
        <v>422.5</v>
      </c>
      <c r="I273" s="192">
        <v>420</v>
      </c>
      <c r="J273" s="162" t="s">
        <v>761</v>
      </c>
      <c r="K273" s="163">
        <f t="shared" si="93"/>
        <v>67.5</v>
      </c>
      <c r="L273" s="164">
        <f t="shared" si="94"/>
        <v>0.19014084507042253</v>
      </c>
      <c r="M273" s="159" t="s">
        <v>541</v>
      </c>
      <c r="N273" s="165">
        <v>44361</v>
      </c>
      <c r="O273" s="1"/>
      <c r="R273" s="205" t="s">
        <v>732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164</v>
      </c>
      <c r="B274" s="188">
        <v>44295</v>
      </c>
      <c r="C274" s="188"/>
      <c r="D274" s="189" t="s">
        <v>762</v>
      </c>
      <c r="E274" s="190" t="s">
        <v>571</v>
      </c>
      <c r="F274" s="160">
        <v>555</v>
      </c>
      <c r="G274" s="190"/>
      <c r="H274" s="190">
        <v>663</v>
      </c>
      <c r="I274" s="192">
        <v>663</v>
      </c>
      <c r="J274" s="162" t="s">
        <v>763</v>
      </c>
      <c r="K274" s="163">
        <f t="shared" si="93"/>
        <v>108</v>
      </c>
      <c r="L274" s="164">
        <f t="shared" si="94"/>
        <v>0.19459459459459461</v>
      </c>
      <c r="M274" s="159" t="s">
        <v>541</v>
      </c>
      <c r="N274" s="165">
        <v>44321</v>
      </c>
      <c r="O274" s="1"/>
      <c r="P274" s="1"/>
      <c r="Q274" s="1"/>
      <c r="R274" s="205" t="s">
        <v>732</v>
      </c>
    </row>
    <row r="275" spans="1:26" ht="12.75" customHeight="1">
      <c r="A275" s="187">
        <v>165</v>
      </c>
      <c r="B275" s="188">
        <v>44308</v>
      </c>
      <c r="C275" s="188"/>
      <c r="D275" s="189" t="s">
        <v>361</v>
      </c>
      <c r="E275" s="190" t="s">
        <v>571</v>
      </c>
      <c r="F275" s="160">
        <v>126.5</v>
      </c>
      <c r="G275" s="190"/>
      <c r="H275" s="190">
        <v>155</v>
      </c>
      <c r="I275" s="192">
        <v>155</v>
      </c>
      <c r="J275" s="162" t="s">
        <v>629</v>
      </c>
      <c r="K275" s="163">
        <f t="shared" si="93"/>
        <v>28.5</v>
      </c>
      <c r="L275" s="164">
        <f t="shared" si="94"/>
        <v>0.22529644268774704</v>
      </c>
      <c r="M275" s="159" t="s">
        <v>541</v>
      </c>
      <c r="N275" s="165">
        <v>44362</v>
      </c>
      <c r="O275" s="1"/>
      <c r="R275" s="205" t="s">
        <v>732</v>
      </c>
    </row>
    <row r="276" spans="1:26" ht="12.75" customHeight="1">
      <c r="A276" s="234">
        <v>166</v>
      </c>
      <c r="B276" s="235">
        <v>44368</v>
      </c>
      <c r="C276" s="235"/>
      <c r="D276" s="236" t="s">
        <v>378</v>
      </c>
      <c r="E276" s="237" t="s">
        <v>571</v>
      </c>
      <c r="F276" s="238">
        <v>287.5</v>
      </c>
      <c r="G276" s="237"/>
      <c r="H276" s="237">
        <v>245</v>
      </c>
      <c r="I276" s="239">
        <v>344</v>
      </c>
      <c r="J276" s="172" t="s">
        <v>793</v>
      </c>
      <c r="K276" s="173">
        <f t="shared" si="93"/>
        <v>-42.5</v>
      </c>
      <c r="L276" s="174">
        <f t="shared" si="94"/>
        <v>-0.14782608695652175</v>
      </c>
      <c r="M276" s="170" t="s">
        <v>553</v>
      </c>
      <c r="N276" s="167">
        <v>44508</v>
      </c>
      <c r="O276" s="1"/>
      <c r="R276" s="205" t="s">
        <v>732</v>
      </c>
    </row>
    <row r="277" spans="1:26" ht="12.75" customHeight="1">
      <c r="A277" s="187">
        <v>167</v>
      </c>
      <c r="B277" s="188">
        <v>44368</v>
      </c>
      <c r="C277" s="188"/>
      <c r="D277" s="189" t="s">
        <v>450</v>
      </c>
      <c r="E277" s="190" t="s">
        <v>571</v>
      </c>
      <c r="F277" s="160">
        <v>241</v>
      </c>
      <c r="G277" s="190"/>
      <c r="H277" s="190">
        <v>298</v>
      </c>
      <c r="I277" s="192">
        <v>320</v>
      </c>
      <c r="J277" s="162" t="s">
        <v>629</v>
      </c>
      <c r="K277" s="163">
        <f t="shared" si="93"/>
        <v>57</v>
      </c>
      <c r="L277" s="164">
        <f t="shared" si="94"/>
        <v>0.23651452282157676</v>
      </c>
      <c r="M277" s="159" t="s">
        <v>541</v>
      </c>
      <c r="N277" s="165">
        <v>44802</v>
      </c>
      <c r="O277" s="41"/>
      <c r="R277" s="205" t="s">
        <v>732</v>
      </c>
    </row>
    <row r="278" spans="1:26" ht="12.75" customHeight="1">
      <c r="A278" s="187">
        <v>168</v>
      </c>
      <c r="B278" s="188">
        <v>44406</v>
      </c>
      <c r="C278" s="188"/>
      <c r="D278" s="189" t="s">
        <v>361</v>
      </c>
      <c r="E278" s="190" t="s">
        <v>571</v>
      </c>
      <c r="F278" s="160">
        <v>162.5</v>
      </c>
      <c r="G278" s="190"/>
      <c r="H278" s="190">
        <v>200</v>
      </c>
      <c r="I278" s="192">
        <v>200</v>
      </c>
      <c r="J278" s="162" t="s">
        <v>629</v>
      </c>
      <c r="K278" s="163">
        <f t="shared" si="93"/>
        <v>37.5</v>
      </c>
      <c r="L278" s="164">
        <f t="shared" si="94"/>
        <v>0.23076923076923078</v>
      </c>
      <c r="M278" s="159" t="s">
        <v>541</v>
      </c>
      <c r="N278" s="165">
        <v>44802</v>
      </c>
      <c r="O278" s="1"/>
      <c r="R278" s="205" t="s">
        <v>732</v>
      </c>
    </row>
    <row r="279" spans="1:26" ht="12.75" customHeight="1">
      <c r="A279" s="187">
        <v>169</v>
      </c>
      <c r="B279" s="188">
        <v>44462</v>
      </c>
      <c r="C279" s="188"/>
      <c r="D279" s="189" t="s">
        <v>768</v>
      </c>
      <c r="E279" s="190" t="s">
        <v>571</v>
      </c>
      <c r="F279" s="160">
        <v>1235</v>
      </c>
      <c r="G279" s="190"/>
      <c r="H279" s="190">
        <v>1505</v>
      </c>
      <c r="I279" s="192">
        <v>1500</v>
      </c>
      <c r="J279" s="162" t="s">
        <v>629</v>
      </c>
      <c r="K279" s="163">
        <f t="shared" si="93"/>
        <v>270</v>
      </c>
      <c r="L279" s="164">
        <f t="shared" si="94"/>
        <v>0.21862348178137653</v>
      </c>
      <c r="M279" s="159" t="s">
        <v>541</v>
      </c>
      <c r="N279" s="165">
        <v>44564</v>
      </c>
      <c r="O279" s="1"/>
      <c r="R279" s="205" t="s">
        <v>732</v>
      </c>
    </row>
    <row r="280" spans="1:26" ht="12.75" customHeight="1">
      <c r="A280" s="218">
        <v>170</v>
      </c>
      <c r="B280" s="219">
        <v>44480</v>
      </c>
      <c r="C280" s="219"/>
      <c r="D280" s="220" t="s">
        <v>770</v>
      </c>
      <c r="E280" s="221" t="s">
        <v>571</v>
      </c>
      <c r="F280" s="222" t="s">
        <v>773</v>
      </c>
      <c r="G280" s="221"/>
      <c r="H280" s="221"/>
      <c r="I280" s="221">
        <v>145</v>
      </c>
      <c r="J280" s="223" t="s">
        <v>544</v>
      </c>
      <c r="K280" s="218"/>
      <c r="L280" s="219"/>
      <c r="M280" s="219"/>
      <c r="N280" s="220"/>
      <c r="O280" s="41"/>
      <c r="R280" s="205" t="s">
        <v>732</v>
      </c>
    </row>
    <row r="281" spans="1:26" ht="12.75" customHeight="1">
      <c r="A281" s="224">
        <v>171</v>
      </c>
      <c r="B281" s="225">
        <v>44481</v>
      </c>
      <c r="C281" s="225"/>
      <c r="D281" s="226" t="s">
        <v>259</v>
      </c>
      <c r="E281" s="227" t="s">
        <v>571</v>
      </c>
      <c r="F281" s="228" t="s">
        <v>772</v>
      </c>
      <c r="G281" s="227"/>
      <c r="H281" s="227"/>
      <c r="I281" s="227">
        <v>380</v>
      </c>
      <c r="J281" s="229" t="s">
        <v>544</v>
      </c>
      <c r="K281" s="224"/>
      <c r="L281" s="225"/>
      <c r="M281" s="225"/>
      <c r="N281" s="226"/>
      <c r="O281" s="41"/>
      <c r="R281" s="205" t="s">
        <v>732</v>
      </c>
    </row>
    <row r="282" spans="1:26" ht="12.75" customHeight="1">
      <c r="A282" s="187">
        <v>172</v>
      </c>
      <c r="B282" s="188">
        <v>44481</v>
      </c>
      <c r="C282" s="188"/>
      <c r="D282" s="189" t="s">
        <v>385</v>
      </c>
      <c r="E282" s="190" t="s">
        <v>571</v>
      </c>
      <c r="F282" s="160">
        <v>45.5</v>
      </c>
      <c r="G282" s="190"/>
      <c r="H282" s="190">
        <v>56.5</v>
      </c>
      <c r="I282" s="192">
        <v>56</v>
      </c>
      <c r="J282" s="162" t="s">
        <v>1049</v>
      </c>
      <c r="K282" s="163">
        <f>H282-F282</f>
        <v>11</v>
      </c>
      <c r="L282" s="164">
        <f>K282/F282</f>
        <v>0.24175824175824176</v>
      </c>
      <c r="M282" s="159" t="s">
        <v>541</v>
      </c>
      <c r="N282" s="165">
        <v>44881</v>
      </c>
      <c r="O282" s="41"/>
      <c r="R282" s="205"/>
    </row>
    <row r="283" spans="1:26" ht="12.75" customHeight="1">
      <c r="A283" s="187">
        <v>173</v>
      </c>
      <c r="B283" s="188">
        <v>44551</v>
      </c>
      <c r="C283" s="188"/>
      <c r="D283" s="189" t="s">
        <v>118</v>
      </c>
      <c r="E283" s="190" t="s">
        <v>571</v>
      </c>
      <c r="F283" s="160">
        <v>2300</v>
      </c>
      <c r="G283" s="190"/>
      <c r="H283" s="190">
        <f>(2820+2200)/2</f>
        <v>2510</v>
      </c>
      <c r="I283" s="192">
        <v>3000</v>
      </c>
      <c r="J283" s="162" t="s">
        <v>806</v>
      </c>
      <c r="K283" s="163">
        <f>H283-F283</f>
        <v>210</v>
      </c>
      <c r="L283" s="164">
        <f>K283/F283</f>
        <v>9.1304347826086957E-2</v>
      </c>
      <c r="M283" s="159" t="s">
        <v>541</v>
      </c>
      <c r="N283" s="165">
        <v>44649</v>
      </c>
      <c r="O283" s="1"/>
      <c r="R283" s="205"/>
    </row>
    <row r="284" spans="1:26" ht="12.75" customHeight="1">
      <c r="A284" s="230">
        <v>174</v>
      </c>
      <c r="B284" s="225">
        <v>44606</v>
      </c>
      <c r="C284" s="230"/>
      <c r="D284" s="230" t="s">
        <v>405</v>
      </c>
      <c r="E284" s="227" t="s">
        <v>571</v>
      </c>
      <c r="F284" s="227" t="s">
        <v>801</v>
      </c>
      <c r="G284" s="227"/>
      <c r="H284" s="227"/>
      <c r="I284" s="227">
        <v>764</v>
      </c>
      <c r="J284" s="227" t="s">
        <v>544</v>
      </c>
      <c r="K284" s="227"/>
      <c r="L284" s="227"/>
      <c r="M284" s="227"/>
      <c r="N284" s="230"/>
      <c r="O284" s="41"/>
      <c r="R284" s="205"/>
    </row>
    <row r="285" spans="1:26" ht="12.75" customHeight="1">
      <c r="A285" s="187">
        <v>175</v>
      </c>
      <c r="B285" s="188">
        <v>44613</v>
      </c>
      <c r="C285" s="188"/>
      <c r="D285" s="189" t="s">
        <v>768</v>
      </c>
      <c r="E285" s="190" t="s">
        <v>571</v>
      </c>
      <c r="F285" s="160">
        <v>1255</v>
      </c>
      <c r="G285" s="190"/>
      <c r="H285" s="190">
        <v>1515</v>
      </c>
      <c r="I285" s="192">
        <v>1510</v>
      </c>
      <c r="J285" s="162" t="s">
        <v>629</v>
      </c>
      <c r="K285" s="163">
        <f>H285-F285</f>
        <v>260</v>
      </c>
      <c r="L285" s="164">
        <f>K285/F285</f>
        <v>0.20717131474103587</v>
      </c>
      <c r="M285" s="159" t="s">
        <v>541</v>
      </c>
      <c r="N285" s="165">
        <v>44834</v>
      </c>
      <c r="O285" s="41"/>
      <c r="R285" s="205"/>
    </row>
    <row r="286" spans="1:26" ht="12.75" customHeight="1">
      <c r="A286">
        <v>176</v>
      </c>
      <c r="B286" s="225">
        <v>44670</v>
      </c>
      <c r="C286" s="225"/>
      <c r="D286" s="230" t="s">
        <v>506</v>
      </c>
      <c r="E286" s="276" t="s">
        <v>571</v>
      </c>
      <c r="F286" s="227" t="s">
        <v>808</v>
      </c>
      <c r="G286" s="227"/>
      <c r="H286" s="227"/>
      <c r="I286" s="227">
        <v>553</v>
      </c>
      <c r="J286" s="227" t="s">
        <v>544</v>
      </c>
      <c r="K286" s="227"/>
      <c r="L286" s="227"/>
      <c r="M286" s="227"/>
      <c r="N286" s="227"/>
      <c r="O286" s="41"/>
      <c r="R286" s="205"/>
    </row>
    <row r="287" spans="1:26" ht="12.75" customHeight="1">
      <c r="A287" s="187">
        <v>177</v>
      </c>
      <c r="B287" s="188">
        <v>44746</v>
      </c>
      <c r="C287" s="188"/>
      <c r="D287" s="189" t="s">
        <v>842</v>
      </c>
      <c r="E287" s="190" t="s">
        <v>571</v>
      </c>
      <c r="F287" s="160">
        <v>207.5</v>
      </c>
      <c r="G287" s="190"/>
      <c r="H287" s="190">
        <v>254</v>
      </c>
      <c r="I287" s="192">
        <v>254</v>
      </c>
      <c r="J287" s="162" t="s">
        <v>629</v>
      </c>
      <c r="K287" s="163">
        <f>H287-F287</f>
        <v>46.5</v>
      </c>
      <c r="L287" s="164">
        <f>K287/F287</f>
        <v>0.22409638554216868</v>
      </c>
      <c r="M287" s="159" t="s">
        <v>541</v>
      </c>
      <c r="N287" s="165">
        <v>44792</v>
      </c>
      <c r="O287" s="1"/>
      <c r="R287" s="205"/>
    </row>
    <row r="288" spans="1:26" ht="12.75" customHeight="1">
      <c r="A288" s="187">
        <v>178</v>
      </c>
      <c r="B288" s="188">
        <v>44775</v>
      </c>
      <c r="C288" s="188"/>
      <c r="D288" s="189" t="s">
        <v>452</v>
      </c>
      <c r="E288" s="190" t="s">
        <v>571</v>
      </c>
      <c r="F288" s="160">
        <v>31.25</v>
      </c>
      <c r="G288" s="190"/>
      <c r="H288" s="190">
        <v>38.75</v>
      </c>
      <c r="I288" s="192">
        <v>38</v>
      </c>
      <c r="J288" s="162" t="s">
        <v>629</v>
      </c>
      <c r="K288" s="163">
        <f t="shared" ref="K288" si="95">H288-F288</f>
        <v>7.5</v>
      </c>
      <c r="L288" s="164">
        <f t="shared" ref="L288" si="96">K288/F288</f>
        <v>0.24</v>
      </c>
      <c r="M288" s="159" t="s">
        <v>541</v>
      </c>
      <c r="N288" s="165">
        <v>44844</v>
      </c>
      <c r="O288" s="41"/>
      <c r="R288" s="54"/>
    </row>
    <row r="289" spans="1:18" ht="12.75" customHeight="1">
      <c r="A289" s="224">
        <v>179</v>
      </c>
      <c r="B289" s="225">
        <v>44841</v>
      </c>
      <c r="C289" s="230"/>
      <c r="D289" s="303" t="s">
        <v>857</v>
      </c>
      <c r="E289" s="302" t="s">
        <v>571</v>
      </c>
      <c r="F289" s="227" t="s">
        <v>858</v>
      </c>
      <c r="G289" s="227"/>
      <c r="H289" s="227"/>
      <c r="I289" s="227">
        <v>840</v>
      </c>
      <c r="J289" s="227" t="s">
        <v>544</v>
      </c>
      <c r="K289" s="227"/>
      <c r="L289" s="227"/>
      <c r="M289" s="227"/>
      <c r="N289" s="227"/>
      <c r="O289" s="41"/>
      <c r="Q289" s="208"/>
      <c r="R289" s="54"/>
    </row>
    <row r="290" spans="1:18" ht="12.75" customHeight="1">
      <c r="A290" s="224">
        <v>180</v>
      </c>
      <c r="B290" s="225">
        <v>44844</v>
      </c>
      <c r="C290" s="230"/>
      <c r="D290" s="303" t="s">
        <v>407</v>
      </c>
      <c r="E290" s="302" t="s">
        <v>571</v>
      </c>
      <c r="F290" s="227" t="s">
        <v>860</v>
      </c>
      <c r="G290" s="227"/>
      <c r="H290" s="227"/>
      <c r="I290" s="227">
        <v>291</v>
      </c>
      <c r="J290" s="227" t="s">
        <v>544</v>
      </c>
      <c r="K290" s="227"/>
      <c r="L290" s="227"/>
      <c r="M290" s="227"/>
      <c r="N290" s="227"/>
      <c r="O290" s="41"/>
      <c r="Q290" s="208"/>
      <c r="R290" s="54"/>
    </row>
    <row r="291" spans="1:18" ht="12.75" customHeight="1">
      <c r="A291" s="224">
        <v>181</v>
      </c>
      <c r="B291" s="225">
        <v>44845</v>
      </c>
      <c r="C291" s="230"/>
      <c r="D291" s="303" t="s">
        <v>405</v>
      </c>
      <c r="E291" s="302" t="s">
        <v>571</v>
      </c>
      <c r="F291" s="227" t="s">
        <v>973</v>
      </c>
      <c r="G291" s="227"/>
      <c r="H291" s="227"/>
      <c r="I291" s="227">
        <v>765</v>
      </c>
      <c r="J291" s="227" t="s">
        <v>544</v>
      </c>
      <c r="K291" s="227"/>
      <c r="L291" s="227"/>
      <c r="M291" s="227"/>
      <c r="N291" s="227"/>
      <c r="O291" s="41"/>
      <c r="Q291" s="208"/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B294" s="206" t="s">
        <v>764</v>
      </c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A298" s="207"/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A299" s="207"/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A300" s="53"/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</sheetData>
  <autoFilter ref="R1:R29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2022-11-22T02:41:15Z</dcterms:modified>
</cp:coreProperties>
</file>