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2" i="7"/>
  <c r="K22"/>
  <c r="M22" s="1"/>
  <c r="L66"/>
  <c r="K66"/>
  <c r="M66" s="1"/>
  <c r="L69"/>
  <c r="K69"/>
  <c r="M69" s="1"/>
  <c r="L113"/>
  <c r="K113"/>
  <c r="M113" s="1"/>
  <c r="L62"/>
  <c r="K62"/>
  <c r="M62" s="1"/>
  <c r="K153"/>
  <c r="M153" s="1"/>
  <c r="K148"/>
  <c r="M148" s="1"/>
  <c r="K152"/>
  <c r="M152" s="1"/>
  <c r="K150"/>
  <c r="M150" s="1"/>
  <c r="K147"/>
  <c r="M147" s="1"/>
  <c r="L112"/>
  <c r="K112"/>
  <c r="L65"/>
  <c r="K65"/>
  <c r="L18"/>
  <c r="K18"/>
  <c r="L63"/>
  <c r="K63"/>
  <c r="L58"/>
  <c r="K58"/>
  <c r="K151"/>
  <c r="M151" s="1"/>
  <c r="L111"/>
  <c r="K111"/>
  <c r="L110"/>
  <c r="K110"/>
  <c r="K149"/>
  <c r="M149" s="1"/>
  <c r="K146"/>
  <c r="M146" s="1"/>
  <c r="K145"/>
  <c r="M145" s="1"/>
  <c r="K144"/>
  <c r="M144" s="1"/>
  <c r="L106"/>
  <c r="K106"/>
  <c r="M65" l="1"/>
  <c r="M63"/>
  <c r="M58"/>
  <c r="M112"/>
  <c r="M18"/>
  <c r="M110"/>
  <c r="M111"/>
  <c r="M106"/>
  <c r="L108"/>
  <c r="K108"/>
  <c r="L109"/>
  <c r="K109"/>
  <c r="L107"/>
  <c r="K107"/>
  <c r="K143"/>
  <c r="M143" s="1"/>
  <c r="K142"/>
  <c r="M142" s="1"/>
  <c r="L103"/>
  <c r="K104"/>
  <c r="K103"/>
  <c r="K141"/>
  <c r="M141" s="1"/>
  <c r="K140"/>
  <c r="M140" s="1"/>
  <c r="L61"/>
  <c r="K61"/>
  <c r="K133"/>
  <c r="M133" s="1"/>
  <c r="K138"/>
  <c r="M138" s="1"/>
  <c r="K136"/>
  <c r="M136" s="1"/>
  <c r="L20"/>
  <c r="K20"/>
  <c r="L105"/>
  <c r="K105"/>
  <c r="K139"/>
  <c r="M139" s="1"/>
  <c r="L60"/>
  <c r="K60"/>
  <c r="L59"/>
  <c r="K59"/>
  <c r="K137"/>
  <c r="M137" s="1"/>
  <c r="L57"/>
  <c r="K57"/>
  <c r="L102"/>
  <c r="K102"/>
  <c r="L12"/>
  <c r="K12"/>
  <c r="M108" l="1"/>
  <c r="M109"/>
  <c r="M107"/>
  <c r="M61"/>
  <c r="M20"/>
  <c r="M12"/>
  <c r="M57"/>
  <c r="M105"/>
  <c r="M59"/>
  <c r="M60"/>
  <c r="M102"/>
  <c r="L56"/>
  <c r="K56"/>
  <c r="K135"/>
  <c r="M135" s="1"/>
  <c r="L101"/>
  <c r="K101"/>
  <c r="L100"/>
  <c r="K100"/>
  <c r="K134"/>
  <c r="M134" s="1"/>
  <c r="K132"/>
  <c r="M132" s="1"/>
  <c r="K131"/>
  <c r="M131" s="1"/>
  <c r="L55"/>
  <c r="K55"/>
  <c r="L53"/>
  <c r="K53"/>
  <c r="L54"/>
  <c r="K54"/>
  <c r="L21"/>
  <c r="K21"/>
  <c r="L52"/>
  <c r="K52"/>
  <c r="L17"/>
  <c r="K17"/>
  <c r="L14"/>
  <c r="K14"/>
  <c r="K128"/>
  <c r="M128" s="1"/>
  <c r="K130"/>
  <c r="M130" s="1"/>
  <c r="L50"/>
  <c r="K50"/>
  <c r="L44"/>
  <c r="K44"/>
  <c r="K127"/>
  <c r="M127" s="1"/>
  <c r="K129"/>
  <c r="M129" s="1"/>
  <c r="L99"/>
  <c r="K99"/>
  <c r="L98"/>
  <c r="K98"/>
  <c r="L49"/>
  <c r="K49"/>
  <c r="L51"/>
  <c r="K51"/>
  <c r="L48"/>
  <c r="K48"/>
  <c r="L47"/>
  <c r="K47"/>
  <c r="L46"/>
  <c r="K46"/>
  <c r="K126"/>
  <c r="M126" s="1"/>
  <c r="L45"/>
  <c r="K45"/>
  <c r="L94"/>
  <c r="K94"/>
  <c r="L97"/>
  <c r="K97"/>
  <c r="L96"/>
  <c r="K96"/>
  <c r="L38"/>
  <c r="K38"/>
  <c r="L95"/>
  <c r="K95"/>
  <c r="L93"/>
  <c r="K93"/>
  <c r="L92"/>
  <c r="K92"/>
  <c r="L90"/>
  <c r="K90"/>
  <c r="L91"/>
  <c r="K91"/>
  <c r="K125"/>
  <c r="M125" s="1"/>
  <c r="L42"/>
  <c r="K123"/>
  <c r="M123" s="1"/>
  <c r="L87"/>
  <c r="K87"/>
  <c r="L43"/>
  <c r="K43"/>
  <c r="L40"/>
  <c r="K40"/>
  <c r="L41"/>
  <c r="K41"/>
  <c r="L15"/>
  <c r="L19"/>
  <c r="K19"/>
  <c r="M100" l="1"/>
  <c r="M50"/>
  <c r="M52"/>
  <c r="M55"/>
  <c r="M54"/>
  <c r="M53"/>
  <c r="M101"/>
  <c r="M21"/>
  <c r="M56"/>
  <c r="M92"/>
  <c r="M14"/>
  <c r="M44"/>
  <c r="M17"/>
  <c r="M90"/>
  <c r="M38"/>
  <c r="M43"/>
  <c r="M45"/>
  <c r="M48"/>
  <c r="M98"/>
  <c r="M49"/>
  <c r="M99"/>
  <c r="M47"/>
  <c r="M51"/>
  <c r="M46"/>
  <c r="M97"/>
  <c r="M96"/>
  <c r="M94"/>
  <c r="M40"/>
  <c r="M95"/>
  <c r="M91"/>
  <c r="M93"/>
  <c r="M41"/>
  <c r="M19"/>
  <c r="M87"/>
  <c r="L89" l="1"/>
  <c r="K89"/>
  <c r="K124"/>
  <c r="M124" s="1"/>
  <c r="L39"/>
  <c r="K39"/>
  <c r="K42"/>
  <c r="L86"/>
  <c r="K86"/>
  <c r="L88"/>
  <c r="K88"/>
  <c r="M39" l="1"/>
  <c r="M42"/>
  <c r="M89"/>
  <c r="M88"/>
  <c r="M86"/>
  <c r="K122" l="1"/>
  <c r="M122" s="1"/>
  <c r="K15"/>
  <c r="L11"/>
  <c r="K11"/>
  <c r="M15" l="1"/>
  <c r="M11"/>
  <c r="L10" l="1"/>
  <c r="K10"/>
  <c r="M10" l="1"/>
  <c r="K336" l="1"/>
  <c r="L336" s="1"/>
  <c r="M7" l="1"/>
  <c r="F324" l="1"/>
  <c r="K325"/>
  <c r="L325" s="1"/>
  <c r="K316"/>
  <c r="L316" s="1"/>
  <c r="K319"/>
  <c r="L319" s="1"/>
  <c r="K327" l="1"/>
  <c r="L327" s="1"/>
  <c r="F318"/>
  <c r="F317"/>
  <c r="F315"/>
  <c r="K315" s="1"/>
  <c r="L315" s="1"/>
  <c r="F295"/>
  <c r="F247"/>
  <c r="K326" l="1"/>
  <c r="L326" s="1"/>
  <c r="K324"/>
  <c r="L324" s="1"/>
  <c r="K330"/>
  <c r="L330" s="1"/>
  <c r="K331"/>
  <c r="L331" s="1"/>
  <c r="K323"/>
  <c r="L323" s="1"/>
  <c r="K333"/>
  <c r="L333" s="1"/>
  <c r="K329"/>
  <c r="L329" s="1"/>
  <c r="K322" l="1"/>
  <c r="L322" s="1"/>
  <c r="K311"/>
  <c r="L311" s="1"/>
  <c r="K313"/>
  <c r="L313" s="1"/>
  <c r="K310"/>
  <c r="L310" s="1"/>
  <c r="K312"/>
  <c r="L312" s="1"/>
  <c r="K241"/>
  <c r="L241" s="1"/>
  <c r="K294"/>
  <c r="L294" s="1"/>
  <c r="K308"/>
  <c r="L308" s="1"/>
  <c r="K309"/>
  <c r="L309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7"/>
  <c r="L297" s="1"/>
  <c r="K296"/>
  <c r="L296" s="1"/>
  <c r="K295"/>
  <c r="L295" s="1"/>
  <c r="K291"/>
  <c r="L291" s="1"/>
  <c r="K290"/>
  <c r="L290" s="1"/>
  <c r="K289"/>
  <c r="L289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7"/>
  <c r="L267" s="1"/>
  <c r="K265"/>
  <c r="L265" s="1"/>
  <c r="K263"/>
  <c r="L263" s="1"/>
  <c r="K262"/>
  <c r="L262" s="1"/>
  <c r="K261"/>
  <c r="L261" s="1"/>
  <c r="K259"/>
  <c r="L259" s="1"/>
  <c r="K258"/>
  <c r="L258" s="1"/>
  <c r="K257"/>
  <c r="L257" s="1"/>
  <c r="K256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H246"/>
  <c r="K246" s="1"/>
  <c r="L246" s="1"/>
  <c r="K243"/>
  <c r="L243" s="1"/>
  <c r="K242"/>
  <c r="L242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H212"/>
  <c r="K212" s="1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D7" i="6"/>
  <c r="K6" i="4"/>
  <c r="K6" i="3"/>
  <c r="L6" i="2"/>
</calcChain>
</file>

<file path=xl/sharedStrings.xml><?xml version="1.0" encoding="utf-8"?>
<sst xmlns="http://schemas.openxmlformats.org/spreadsheetml/2006/main" count="7869" uniqueCount="3891">
  <si>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</si>
  <si>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</si>
  <si>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</si>
  <si>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</si>
  <si>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</si>
  <si>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</si>
  <si>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</si>
  <si>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</si>
  <si>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</si>
  <si>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</si>
  <si>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</si>
  <si>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</si>
  <si>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</si>
  <si>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</si>
  <si>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</si>
  <si>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</si>
  <si>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</si>
  <si>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</si>
  <si>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</si>
  <si>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</si>
  <si>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</si>
  <si>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</si>
  <si>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</si>
  <si>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</si>
  <si>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</si>
  <si>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</si>
  <si>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</si>
  <si>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</si>
  <si>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</si>
  <si>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</si>
  <si>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</si>
  <si>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</si>
  <si>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</si>
  <si>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</si>
  <si>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</si>
  <si>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</si>
  <si>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</si>
  <si>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</si>
  <si>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</si>
  <si>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</si>
  <si>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</si>
  <si>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</si>
  <si>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</si>
  <si>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</si>
  <si>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</si>
  <si>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</si>
  <si>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</si>
  <si>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</si>
  <si>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</si>
  <si>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</si>
  <si>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</si>
  <si>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</si>
  <si>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</si>
  <si>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</si>
  <si>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</si>
  <si>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</si>
  <si>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</si>
  <si>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</si>
  <si>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</si>
  <si>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</si>
  <si>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</si>
  <si>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</si>
  <si>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</si>
  <si>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</si>
  <si>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</si>
  <si>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</si>
  <si>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</si>
  <si>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</si>
  <si>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</si>
  <si>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</si>
  <si>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</si>
  <si>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</si>
  <si>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</si>
  <si>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</si>
  <si>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</si>
  <si>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</si>
  <si>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</si>
  <si>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</si>
  <si>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</si>
  <si>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</si>
  <si>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</si>
  <si>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</si>
  <si>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</si>
  <si>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</si>
  <si>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</si>
  <si>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</si>
  <si>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</si>
  <si>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</si>
  <si>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</si>
  <si>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</si>
  <si>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</si>
  <si>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</si>
  <si>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</si>
  <si>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</si>
  <si>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</si>
  <si>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</si>
  <si>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</si>
  <si>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</si>
  <si>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</si>
  <si>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</si>
  <si>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</si>
  <si>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</si>
  <si>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</si>
  <si>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</si>
  <si>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</si>
  <si>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</si>
  <si>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</si>
  <si>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</si>
  <si>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</si>
  <si>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</si>
  <si>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</si>
  <si>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</si>
  <si>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</si>
  <si>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</si>
  <si>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</si>
  <si>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</si>
  <si>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</si>
  <si>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</si>
  <si>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</si>
  <si>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</si>
  <si>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</si>
  <si>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</si>
  <si>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</si>
  <si>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</si>
  <si>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</si>
  <si>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</si>
  <si>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</si>
  <si>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</si>
  <si>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</si>
  <si>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</si>
  <si>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</si>
  <si>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</si>
  <si>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</si>
  <si>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</si>
  <si>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</si>
  <si>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</si>
  <si>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</si>
  <si>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</si>
  <si>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</si>
  <si>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</si>
  <si>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</si>
  <si>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</si>
  <si>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</si>
  <si>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</si>
  <si>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</si>
  <si>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</si>
  <si>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</si>
  <si>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</si>
  <si>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</si>
  <si>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</si>
  <si>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</si>
  <si>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</si>
  <si>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</si>
  <si>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</si>
  <si>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</si>
  <si>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</si>
  <si>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</si>
  <si>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</si>
  <si>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</si>
  <si>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</si>
  <si>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</si>
  <si>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</si>
  <si>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</si>
  <si>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</si>
  <si>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</si>
  <si>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</si>
  <si>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</si>
  <si>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</si>
  <si>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</si>
  <si>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</si>
  <si>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</si>
  <si>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</si>
  <si>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</si>
  <si>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</si>
  <si>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</si>
  <si>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</si>
  <si>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</si>
  <si>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</si>
  <si>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</si>
  <si>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</si>
  <si>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</si>
  <si>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</si>
  <si>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</si>
  <si>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</si>
  <si>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</si>
  <si>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</si>
  <si>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</si>
  <si>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</si>
  <si>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</si>
  <si>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</si>
  <si>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</si>
  <si>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</si>
  <si>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</si>
  <si>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</si>
  <si>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</si>
  <si>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</si>
  <si>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</si>
  <si>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</si>
  <si>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</si>
  <si>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</si>
  <si>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</si>
  <si>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</si>
  <si>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</si>
  <si>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</si>
  <si>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</si>
  <si>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</si>
  <si>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</si>
  <si>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</si>
  <si>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</si>
  <si>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</si>
  <si>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</si>
  <si>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</si>
  <si>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</si>
  <si>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</si>
  <si>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</si>
  <si>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</si>
  <si>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</si>
  <si>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</si>
  <si>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</si>
  <si>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</si>
  <si>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</si>
  <si>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</si>
  <si>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</si>
  <si>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</si>
  <si>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</si>
  <si>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</si>
  <si>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</si>
  <si>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</si>
  <si>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</si>
  <si>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</si>
  <si>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</si>
  <si>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</si>
  <si>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</si>
  <si>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</si>
  <si>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</si>
  <si>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</si>
  <si>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</si>
  <si>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</si>
  <si>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</si>
  <si>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</si>
  <si>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</si>
  <si>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</si>
  <si>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</si>
  <si>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</si>
  <si>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</si>
  <si>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</si>
  <si>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</si>
  <si>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</si>
  <si>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</si>
  <si>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</si>
  <si>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</si>
  <si>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</si>
  <si>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</si>
  <si>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</si>
  <si>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</si>
  <si>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</si>
  <si>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</si>
  <si>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</si>
  <si>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</si>
  <si>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</si>
  <si>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</si>
  <si>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</si>
  <si>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</si>
  <si>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</si>
  <si>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</si>
  <si>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</si>
  <si>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</si>
  <si>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</si>
  <si>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</si>
  <si>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</si>
  <si>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</si>
  <si>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</si>
  <si>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</si>
  <si>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</si>
  <si>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</si>
  <si>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</si>
  <si>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</si>
  <si>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</si>
  <si>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</si>
  <si>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</si>
  <si>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</si>
  <si>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</si>
  <si>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</si>
  <si>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</si>
  <si>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</si>
  <si>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</si>
  <si>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</si>
  <si>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</si>
  <si>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</si>
  <si>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</si>
  <si>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</si>
  <si>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</si>
  <si>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</si>
  <si>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</si>
  <si>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</si>
  <si>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</si>
  <si>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</si>
  <si>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</si>
  <si>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</si>
  <si>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</si>
  <si>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</si>
  <si>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</si>
  <si>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</si>
  <si>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</si>
  <si>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</si>
  <si>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</si>
  <si>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</si>
  <si>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</si>
  <si>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</si>
  <si>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</si>
  <si>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</si>
  <si>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</si>
  <si>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</si>
  <si>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</si>
  <si>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</si>
  <si>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</si>
  <si>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</si>
  <si>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</si>
  <si>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</si>
  <si>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</si>
  <si>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</si>
  <si>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</si>
  <si>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</si>
  <si>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</si>
  <si>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</si>
  <si>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</si>
  <si>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</si>
  <si>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</si>
  <si>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</si>
  <si>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</si>
  <si>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</si>
  <si>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</si>
  <si>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</si>
  <si>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</si>
  <si>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</si>
  <si>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</si>
  <si>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</si>
  <si>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</si>
  <si>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</si>
  <si>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</si>
  <si>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</si>
  <si>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</si>
  <si>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</si>
  <si>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</si>
  <si>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</si>
  <si>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</si>
  <si>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</si>
  <si>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</si>
  <si>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</si>
  <si>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</si>
  <si>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</si>
  <si>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</si>
  <si>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</si>
  <si>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</si>
  <si>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</si>
  <si>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</si>
  <si>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</si>
  <si>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</si>
  <si>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</si>
  <si>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</si>
  <si>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</si>
  <si>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</si>
  <si>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</si>
  <si>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</si>
  <si>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</si>
  <si>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</si>
  <si>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</si>
  <si>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</si>
  <si>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</si>
  <si>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</si>
  <si>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</si>
  <si>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</si>
  <si>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</si>
  <si>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</si>
  <si>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</si>
  <si>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</si>
  <si>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</si>
  <si>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</si>
  <si>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</si>
  <si>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</si>
  <si>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</si>
  <si>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</si>
  <si>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</si>
  <si>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</si>
  <si>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</si>
  <si>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</si>
  <si>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</si>
  <si>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</si>
  <si>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</si>
  <si>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</si>
  <si>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</si>
  <si>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</si>
  <si>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</si>
  <si>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</si>
  <si>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</si>
  <si>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</si>
  <si>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</si>
  <si>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</si>
  <si>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</si>
  <si>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</si>
  <si>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</si>
  <si>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</si>
  <si>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</si>
  <si>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</si>
  <si>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</si>
  <si>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</si>
  <si>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</si>
  <si>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</si>
  <si>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</si>
  <si>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</si>
  <si>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</si>
  <si>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</si>
  <si>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</si>
  <si>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</si>
  <si>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</si>
  <si>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</si>
  <si>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</si>
  <si>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</si>
  <si>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</si>
  <si>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</si>
  <si>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</si>
  <si>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</si>
  <si>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</si>
  <si>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</si>
  <si>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</si>
  <si>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</si>
  <si>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</si>
  <si>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</si>
  <si>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</si>
  <si>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</si>
  <si>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</si>
  <si>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</si>
  <si>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</si>
  <si>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</si>
  <si>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</si>
  <si>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</si>
  <si>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</si>
  <si>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</si>
  <si>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</si>
  <si>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</si>
  <si>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</si>
  <si>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</si>
  <si>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</si>
  <si>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</si>
  <si>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</si>
  <si>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</si>
  <si>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</si>
  <si>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</si>
  <si>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</si>
  <si>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</si>
  <si>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</si>
  <si>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</si>
  <si>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</si>
  <si>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</si>
  <si>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</si>
  <si>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</si>
  <si>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</si>
  <si>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</si>
  <si>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</si>
  <si>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</si>
  <si>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</si>
  <si>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</si>
  <si>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</si>
  <si>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</si>
  <si>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</si>
  <si>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</si>
  <si>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</si>
  <si>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</si>
  <si>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</si>
  <si>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</si>
  <si>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</si>
  <si>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</si>
  <si>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</si>
  <si>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</si>
  <si>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</si>
  <si>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</si>
  <si>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</si>
  <si>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</si>
  <si>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</si>
  <si>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</si>
  <si>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</si>
  <si>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</si>
  <si>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</si>
  <si>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</si>
  <si>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</si>
  <si>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</si>
  <si>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</si>
  <si>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</si>
  <si>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</si>
  <si>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</si>
  <si>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</si>
  <si>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</si>
  <si>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</si>
  <si>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</si>
  <si>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</si>
  <si>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</si>
  <si>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</si>
  <si>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</si>
  <si>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</si>
  <si>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</si>
  <si>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</si>
  <si>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</si>
  <si>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</si>
  <si>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</si>
  <si>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</si>
  <si>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</si>
  <si>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</si>
  <si>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</si>
  <si>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</si>
  <si>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</si>
  <si>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</si>
  <si>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</si>
  <si>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</si>
  <si>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</si>
  <si>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</si>
  <si>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</si>
  <si>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</si>
  <si>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</si>
  <si>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</si>
  <si>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</si>
  <si>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</si>
  <si>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</si>
  <si>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</si>
  <si>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</si>
  <si>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</si>
  <si>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</si>
  <si>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</si>
  <si>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</si>
  <si>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</si>
  <si>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</si>
  <si>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</si>
  <si>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</si>
  <si>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</si>
  <si>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</si>
  <si>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</si>
  <si>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</si>
  <si>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</si>
  <si>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</si>
  <si>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</si>
  <si>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</si>
  <si>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</si>
  <si>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</si>
  <si>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</si>
  <si>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</si>
  <si>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</si>
  <si>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</si>
  <si>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</si>
  <si>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</si>
  <si>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</si>
  <si>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</si>
  <si>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</si>
  <si>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</si>
  <si>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</si>
  <si>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</si>
  <si>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</si>
  <si>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</si>
  <si>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</si>
  <si>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</si>
  <si>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</si>
  <si>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</si>
  <si>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</si>
  <si>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</si>
  <si>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</si>
  <si>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</si>
  <si>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</si>
  <si>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</si>
  <si>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</si>
  <si>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</si>
  <si>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</si>
  <si>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</si>
  <si>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</si>
  <si>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</si>
  <si>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</si>
  <si>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</si>
  <si>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</si>
  <si>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</si>
  <si>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</si>
  <si>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</si>
  <si>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</si>
  <si>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</si>
  <si>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</si>
  <si>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</si>
  <si>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</si>
  <si>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</si>
  <si>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</si>
  <si>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</si>
  <si>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</si>
  <si>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</si>
  <si>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</si>
  <si>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</si>
  <si>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</si>
  <si>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</si>
  <si>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</si>
  <si>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</si>
  <si>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</si>
  <si>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</si>
  <si>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</si>
  <si>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</si>
  <si>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</si>
  <si>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</si>
  <si>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</si>
  <si>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</si>
  <si>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</si>
  <si>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</si>
  <si>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</si>
  <si>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</si>
  <si>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</si>
  <si>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</si>
  <si>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</si>
  <si>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</si>
  <si>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</si>
  <si>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</si>
  <si>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</si>
  <si>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</si>
  <si>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</si>
  <si>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</si>
  <si>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</si>
  <si>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</si>
  <si>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</si>
  <si>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</si>
  <si>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</si>
  <si>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</si>
  <si>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</si>
  <si>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</si>
  <si>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</si>
  <si>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</si>
  <si>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</si>
  <si>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</si>
  <si>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</si>
  <si>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</si>
  <si>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</si>
  <si>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</si>
  <si>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</si>
  <si>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</si>
  <si>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</si>
  <si>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</si>
  <si>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</si>
  <si>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</si>
  <si>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</si>
  <si>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</si>
  <si>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</si>
  <si>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</si>
  <si>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</si>
  <si>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</si>
  <si>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</si>
  <si>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</si>
  <si>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</si>
  <si>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</si>
  <si>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</si>
  <si>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</si>
  <si>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</si>
  <si>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</si>
  <si>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</si>
  <si>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</si>
  <si>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</si>
  <si>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</si>
  <si>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</si>
  <si>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</si>
  <si>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</si>
  <si>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</si>
  <si>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</si>
  <si>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</si>
  <si>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</si>
  <si>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</si>
  <si>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</si>
  <si>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</si>
  <si>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</si>
  <si>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</si>
  <si>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</si>
  <si>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</si>
  <si>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</si>
  <si>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</si>
  <si>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</si>
  <si>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</si>
  <si>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</si>
  <si>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</si>
  <si>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</si>
  <si>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</si>
  <si>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</si>
  <si>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</si>
  <si>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</si>
  <si>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</si>
  <si>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</si>
  <si>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</si>
  <si>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</si>
  <si>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</si>
  <si>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</si>
  <si>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</si>
  <si>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</si>
  <si>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</si>
  <si>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</si>
  <si>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</si>
  <si>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</si>
  <si>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</si>
  <si>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</si>
  <si>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</si>
  <si>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</si>
  <si>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</si>
  <si>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</si>
  <si>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</si>
  <si>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</si>
  <si>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</si>
  <si>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</si>
  <si>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</si>
  <si>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</si>
  <si>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</si>
  <si>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</si>
  <si>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</si>
  <si>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</si>
  <si>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</si>
  <si>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</si>
  <si>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</si>
  <si>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</si>
  <si>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</si>
  <si>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</si>
  <si>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</si>
  <si>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</si>
  <si>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</si>
  <si>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</si>
  <si>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</si>
  <si>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</si>
  <si>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</si>
  <si>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</si>
  <si>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</si>
  <si>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</si>
  <si>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</si>
  <si>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</si>
  <si>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</si>
  <si>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</si>
  <si>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</si>
  <si>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</si>
  <si>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</si>
  <si>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</si>
  <si>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</si>
  <si>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</si>
  <si>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</si>
  <si>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</si>
  <si>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</si>
  <si>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</si>
  <si>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</si>
  <si>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</si>
  <si>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</si>
  <si>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</si>
  <si>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</si>
  <si>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</si>
  <si>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</si>
  <si>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</si>
  <si>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</si>
  <si>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</si>
  <si>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</si>
  <si>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</si>
  <si>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</si>
  <si>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</si>
  <si>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</si>
  <si>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</si>
  <si>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</si>
  <si>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</si>
  <si>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</si>
  <si>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</si>
  <si>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</si>
  <si>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</si>
  <si>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</si>
  <si>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</si>
  <si>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</si>
  <si>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</si>
  <si>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</si>
  <si>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</si>
  <si>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</si>
  <si>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</si>
  <si>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</si>
  <si>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</si>
  <si>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</si>
  <si>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</si>
  <si>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</si>
  <si>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</si>
  <si>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</si>
  <si>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</si>
  <si>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</si>
  <si>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</si>
  <si>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</si>
  <si>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</si>
  <si>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</si>
  <si>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</si>
  <si>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</si>
  <si>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</si>
  <si>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</si>
  <si>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</si>
  <si>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</si>
  <si>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</si>
  <si>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</si>
  <si>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</si>
  <si>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</si>
  <si>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</si>
  <si>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</si>
  <si>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</si>
  <si>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</si>
  <si>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</si>
  <si>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</si>
  <si>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</si>
  <si>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</si>
  <si>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</si>
  <si>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</si>
  <si>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</si>
  <si>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</si>
  <si>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</si>
  <si>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</si>
  <si>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</si>
  <si>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</si>
  <si>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</si>
  <si>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</si>
  <si>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</si>
  <si>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</si>
  <si>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</si>
  <si>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</si>
  <si>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</si>
  <si>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</si>
  <si>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</si>
  <si>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</si>
  <si>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</si>
  <si>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</si>
  <si>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</si>
  <si>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</si>
  <si>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</si>
  <si>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</si>
  <si>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</si>
  <si>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</si>
  <si>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</si>
  <si>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</si>
  <si>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</si>
  <si>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</si>
  <si>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</si>
  <si>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</si>
  <si>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</si>
  <si>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</si>
  <si>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</si>
  <si>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</si>
  <si>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</si>
  <si>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</si>
  <si>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</si>
  <si>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</si>
  <si>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</si>
  <si>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</si>
  <si>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</si>
  <si>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</si>
  <si>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</si>
  <si>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</si>
  <si>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</si>
  <si>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</si>
  <si>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</si>
  <si>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</si>
  <si>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</si>
  <si>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</si>
  <si>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</si>
  <si>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</si>
  <si>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</si>
  <si>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</si>
  <si>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</si>
  <si>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</si>
  <si>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</si>
  <si>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</si>
  <si>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</si>
  <si>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</si>
  <si>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</si>
  <si>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</si>
  <si>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</si>
  <si>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</si>
  <si>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</si>
  <si>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</si>
  <si>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</si>
  <si>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</si>
  <si>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</si>
  <si>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</si>
  <si>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</si>
  <si>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</si>
  <si>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</si>
  <si>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</si>
  <si>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</si>
  <si>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</si>
  <si>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</si>
  <si>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</si>
  <si>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</si>
  <si>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</si>
  <si>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</si>
  <si>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</si>
  <si>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</si>
  <si>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</si>
  <si>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</si>
  <si>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</si>
  <si>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</si>
  <si>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</si>
  <si>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</si>
  <si>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</si>
  <si>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</si>
  <si>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</si>
  <si>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</si>
  <si>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</si>
  <si>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</si>
  <si>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</si>
  <si>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</si>
  <si>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</si>
  <si>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</si>
  <si>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</si>
  <si>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</si>
  <si>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</si>
  <si>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</si>
  <si>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</si>
  <si>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</si>
  <si>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</si>
  <si>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</si>
  <si>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</si>
  <si>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</si>
  <si>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</si>
  <si>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</si>
  <si>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</si>
  <si>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</si>
  <si>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</si>
  <si>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</si>
  <si>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</si>
  <si>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</si>
  <si>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</si>
  <si>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</si>
  <si>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</si>
  <si>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</si>
  <si>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</si>
  <si>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</si>
  <si>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</si>
  <si>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</si>
  <si>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</si>
  <si>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</si>
  <si>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</si>
  <si>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</si>
  <si>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</si>
  <si>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</si>
  <si>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</si>
  <si>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</si>
  <si>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</si>
  <si>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</si>
  <si>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</si>
  <si>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</si>
  <si>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</si>
  <si>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</si>
  <si>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</si>
  <si>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</si>
  <si>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</si>
  <si>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</si>
  <si>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</si>
  <si>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</si>
  <si>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</si>
  <si>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</si>
  <si>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</si>
  <si>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</si>
  <si>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</si>
  <si>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</si>
  <si>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</si>
  <si>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</si>
  <si>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</si>
  <si>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</si>
  <si>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</si>
  <si>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</si>
  <si>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</si>
  <si>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</si>
  <si>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</si>
  <si>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</si>
  <si>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</si>
  <si>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</si>
  <si>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</si>
  <si>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</si>
  <si>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</si>
  <si>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</si>
  <si>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</si>
  <si>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</si>
  <si>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</si>
  <si>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</si>
  <si>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</si>
  <si>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</si>
  <si>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</si>
  <si>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</si>
  <si>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</si>
  <si>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</si>
  <si>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</si>
  <si>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</si>
  <si>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</si>
  <si>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</si>
  <si>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</si>
  <si>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</si>
  <si>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</si>
  <si>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</si>
  <si>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</si>
  <si>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</si>
  <si>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</si>
  <si>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</si>
  <si>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</si>
  <si>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</si>
  <si>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</si>
  <si>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</si>
  <si>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</si>
  <si>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</si>
  <si>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</si>
  <si>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</si>
  <si>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</si>
  <si>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</si>
  <si>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</si>
  <si>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</si>
  <si>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</si>
  <si>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</si>
  <si>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</si>
  <si>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</si>
  <si>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</si>
  <si>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</si>
  <si>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</si>
  <si>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</si>
  <si>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</si>
  <si>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</si>
  <si>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</si>
  <si>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</si>
  <si>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</si>
  <si>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</si>
  <si>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</si>
  <si>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</si>
  <si>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</si>
  <si>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</si>
  <si>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</si>
  <si>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</si>
  <si>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</si>
  <si>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</si>
  <si>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</si>
  <si>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</si>
  <si>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</si>
  <si>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</si>
  <si>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</si>
  <si>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</si>
  <si>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</si>
  <si>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</si>
  <si>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</si>
  <si>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</si>
  <si>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</si>
  <si>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</si>
  <si>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</si>
  <si>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</si>
  <si>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</si>
  <si>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</si>
  <si>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</si>
  <si>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</si>
  <si>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</si>
  <si>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</si>
  <si>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</si>
  <si>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</si>
  <si>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</si>
  <si>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</si>
  <si>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</si>
  <si>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</si>
  <si>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</si>
  <si>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</si>
  <si>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</si>
  <si>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</si>
  <si>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</si>
  <si>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</si>
  <si>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</si>
  <si>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</si>
  <si>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</si>
  <si>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</si>
  <si>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</si>
  <si>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</si>
  <si>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</si>
  <si>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</si>
  <si>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</si>
  <si>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</si>
  <si>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</si>
  <si>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</si>
  <si>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</si>
  <si>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</si>
  <si>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</si>
  <si>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</si>
  <si>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</si>
  <si>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</si>
  <si>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</si>
  <si>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</si>
  <si>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</si>
  <si>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</si>
  <si>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</si>
  <si>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</si>
  <si>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</si>
  <si>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</si>
  <si>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</si>
  <si>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</si>
  <si>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</si>
  <si>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</si>
  <si>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</si>
  <si>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</si>
  <si>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</si>
  <si>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</si>
  <si>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</si>
  <si>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</si>
  <si>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</si>
  <si>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</si>
  <si>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</si>
  <si>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</si>
  <si>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</si>
  <si>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</si>
  <si>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</si>
  <si>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</si>
  <si>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</si>
  <si>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</si>
  <si>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</si>
  <si>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</si>
  <si>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</si>
  <si>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</si>
  <si>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</si>
  <si>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</si>
  <si>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</si>
  <si>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</si>
  <si>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</si>
  <si>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</si>
  <si>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</si>
  <si>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</si>
  <si>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</si>
  <si>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</si>
  <si>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</si>
  <si>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</si>
  <si>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</si>
  <si>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</si>
  <si>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</si>
  <si>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</si>
  <si>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</si>
  <si>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</si>
  <si>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</si>
  <si>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</si>
  <si>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</si>
  <si>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</si>
  <si>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</si>
  <si>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</si>
  <si>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</si>
  <si>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</si>
  <si>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</si>
  <si>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</si>
  <si>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</si>
  <si>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</si>
  <si>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</si>
  <si>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</si>
  <si>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</si>
  <si>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</si>
  <si>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</si>
  <si>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</si>
  <si>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</si>
  <si>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</si>
  <si>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</si>
  <si>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</si>
  <si>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</si>
  <si>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</si>
  <si>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</si>
  <si>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</si>
  <si>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</si>
  <si>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</si>
  <si>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</si>
  <si>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</si>
  <si>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</si>
  <si>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</si>
  <si>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</si>
  <si>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</si>
  <si>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</si>
  <si>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</si>
  <si>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</si>
  <si>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</si>
  <si>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</si>
  <si>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</si>
  <si>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</si>
  <si>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</si>
  <si>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</si>
  <si>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</si>
  <si>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</si>
  <si>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</si>
  <si>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</si>
  <si>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</si>
  <si>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</si>
  <si>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</si>
  <si>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</si>
  <si>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</si>
  <si>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</si>
  <si>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</si>
  <si>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</si>
  <si>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</si>
  <si>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</si>
  <si>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</si>
  <si>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</si>
  <si>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</si>
  <si>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</si>
  <si>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</si>
  <si>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</si>
  <si>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</si>
  <si>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</si>
  <si>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</si>
  <si>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</si>
  <si>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</si>
  <si>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</si>
  <si>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</si>
  <si>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</si>
  <si>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</si>
  <si>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</si>
  <si>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</si>
  <si>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</si>
  <si>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</si>
  <si>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</si>
  <si>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</si>
  <si>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</si>
  <si>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</si>
  <si>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</si>
  <si>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</si>
  <si>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</si>
  <si>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</si>
  <si>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</si>
  <si>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</si>
  <si>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</si>
  <si>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</si>
  <si>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</si>
  <si>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</si>
  <si>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</si>
  <si>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</si>
  <si>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</si>
  <si>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</si>
  <si>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</si>
  <si>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</si>
  <si>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</si>
  <si>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</si>
  <si>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</si>
  <si>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</si>
  <si>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</si>
  <si>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</si>
  <si>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</si>
  <si>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</si>
  <si>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</si>
  <si>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</si>
  <si>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</si>
  <si>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</si>
  <si>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</si>
  <si>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</si>
  <si>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</si>
  <si>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</si>
  <si>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</si>
  <si>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</si>
  <si>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</si>
  <si>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</si>
  <si>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</si>
  <si>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</si>
  <si>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</si>
  <si>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</si>
  <si>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</si>
  <si>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</si>
  <si>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</si>
  <si>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</si>
  <si>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</si>
  <si>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</si>
  <si>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</si>
  <si>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</si>
  <si>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</si>
  <si>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</si>
  <si>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</si>
  <si>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</si>
  <si>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</si>
  <si>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</si>
  <si>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</si>
  <si>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</si>
  <si>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</si>
  <si>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</si>
  <si>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</si>
  <si>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</si>
  <si>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</si>
  <si>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</si>
  <si>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</si>
  <si>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</si>
  <si>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</si>
  <si>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</si>
  <si>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</si>
  <si>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</si>
  <si>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</si>
  <si>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</si>
  <si>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</si>
  <si>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</si>
  <si>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</si>
  <si>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</si>
  <si>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</si>
  <si>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</si>
  <si>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</si>
  <si>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</si>
  <si>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</si>
  <si>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</si>
  <si>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</si>
  <si>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</si>
  <si>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</si>
  <si>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</si>
  <si>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</si>
  <si>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</si>
  <si>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</si>
  <si>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</si>
  <si>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</si>
  <si>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</si>
  <si>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</si>
  <si>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</si>
  <si>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</si>
  <si>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</si>
  <si>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</si>
  <si>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</si>
  <si>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</si>
  <si>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</si>
  <si>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</si>
  <si>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</si>
  <si>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</si>
  <si>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</si>
  <si>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</si>
  <si>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</si>
  <si>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</si>
  <si>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</si>
  <si>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</si>
  <si>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</si>
  <si>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</si>
  <si>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</si>
  <si>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</si>
  <si>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</si>
  <si>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</si>
  <si>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</si>
  <si>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</si>
  <si>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</si>
  <si>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</si>
  <si>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</si>
  <si>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</si>
  <si>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</si>
  <si>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</si>
  <si>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</si>
  <si>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</si>
  <si>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</si>
  <si>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</si>
  <si>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</si>
  <si>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</si>
  <si>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</si>
  <si>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</si>
  <si>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</si>
  <si>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</si>
  <si>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</si>
  <si>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</si>
  <si>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</si>
  <si>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</si>
  <si>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</si>
  <si>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</si>
  <si>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</si>
  <si>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</si>
  <si>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</si>
  <si>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</si>
  <si>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</si>
  <si>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</si>
  <si>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</si>
  <si>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</si>
  <si>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</si>
  <si>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</si>
  <si>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</si>
  <si>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</si>
  <si>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</si>
  <si>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</si>
  <si>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</si>
  <si>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</si>
  <si>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</si>
  <si>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</si>
  <si>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</si>
  <si>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</si>
  <si>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</si>
  <si>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</si>
  <si>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</si>
  <si>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</si>
  <si>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</si>
  <si>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</si>
  <si>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</si>
  <si>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</si>
  <si>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</si>
  <si>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</si>
  <si>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</si>
  <si>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</si>
  <si>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</si>
  <si>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</si>
  <si>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</si>
  <si>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</si>
  <si>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</si>
  <si>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</si>
  <si>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</si>
  <si>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</si>
  <si>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</si>
  <si>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</si>
  <si>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</si>
  <si>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</si>
  <si>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</si>
  <si>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</si>
  <si>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</si>
  <si>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</si>
  <si>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</si>
  <si>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</si>
  <si>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</si>
  <si>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</si>
  <si>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</si>
  <si>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</si>
  <si>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</si>
  <si>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</si>
  <si>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</si>
  <si>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</si>
  <si>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</si>
  <si>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</si>
  <si>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</si>
  <si>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</si>
  <si>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</si>
  <si>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</si>
  <si>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</si>
  <si>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</si>
  <si>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</si>
  <si>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</si>
  <si>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</si>
  <si>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</si>
  <si>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</si>
  <si>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</si>
  <si>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</si>
  <si>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</si>
  <si>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</si>
  <si>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</si>
  <si>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</si>
  <si>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</si>
  <si>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</si>
  <si>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</si>
  <si>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</si>
  <si>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</si>
  <si>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</si>
  <si>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</si>
  <si>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</si>
  <si>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</si>
  <si>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</si>
  <si>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</si>
  <si>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</si>
  <si>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</si>
  <si>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</si>
  <si>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</si>
  <si>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</si>
  <si>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</si>
  <si>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</si>
  <si>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</si>
  <si>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</si>
  <si>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</si>
  <si>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</si>
  <si>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</si>
  <si>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</si>
  <si>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</si>
  <si>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</si>
  <si>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</si>
  <si>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</si>
  <si>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</si>
  <si>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</si>
  <si>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</si>
  <si>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</si>
  <si>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</si>
  <si>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</si>
  <si>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</si>
  <si>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</si>
  <si>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</si>
  <si>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</si>
  <si>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</si>
  <si>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</si>
  <si>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</si>
  <si>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</si>
  <si>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</si>
  <si>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</si>
  <si>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</si>
  <si>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</si>
  <si>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</si>
  <si>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</si>
  <si>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</si>
  <si>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</si>
  <si>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</si>
  <si>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</si>
  <si>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</si>
  <si>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</si>
  <si>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</si>
  <si>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</si>
  <si>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</si>
  <si>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</si>
  <si>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</si>
  <si>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</si>
  <si>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</si>
  <si>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</si>
  <si>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</si>
  <si>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</si>
  <si>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</si>
  <si>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</si>
  <si>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</si>
  <si>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</si>
  <si>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</si>
  <si>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</si>
  <si>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</si>
  <si>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</si>
  <si>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</si>
  <si>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</si>
  <si>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</si>
  <si>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</si>
  <si>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</si>
  <si>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</si>
  <si>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</si>
  <si>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</si>
  <si>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</si>
  <si>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</si>
  <si>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</si>
  <si>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</si>
  <si>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</si>
  <si>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</si>
  <si>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</si>
  <si>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</si>
  <si>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</si>
  <si>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</si>
  <si>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</si>
  <si>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</si>
  <si>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</si>
  <si>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</si>
  <si>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</si>
  <si>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</si>
  <si>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</si>
  <si>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</si>
  <si>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</si>
  <si>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</si>
  <si>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</si>
  <si>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</si>
  <si>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</si>
  <si>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</si>
  <si>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</si>
  <si>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</si>
  <si>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</si>
  <si>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</si>
  <si>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</si>
  <si>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</si>
  <si>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</si>
  <si>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</si>
  <si>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</si>
  <si>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</si>
  <si>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</si>
  <si>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</si>
  <si>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</si>
  <si>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</si>
  <si>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</si>
  <si>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</si>
  <si>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</si>
  <si>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</si>
  <si>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</si>
  <si>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</si>
  <si>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</si>
  <si>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</si>
  <si>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</si>
  <si>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</si>
  <si>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</si>
  <si>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</si>
  <si>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</si>
  <si>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</si>
  <si>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</si>
  <si>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</si>
  <si>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</si>
  <si>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</si>
  <si>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</si>
  <si>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</si>
  <si>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</si>
  <si>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</si>
  <si>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</si>
  <si>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</si>
  <si>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</si>
  <si>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</si>
  <si>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</si>
  <si>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</si>
  <si>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</si>
  <si>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</si>
  <si>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</si>
  <si>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</si>
  <si>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</si>
  <si>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</si>
  <si>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</si>
  <si>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</si>
  <si>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</si>
  <si>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</si>
  <si>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</si>
  <si>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</si>
  <si>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</si>
  <si>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</si>
  <si>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</si>
  <si>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</si>
  <si>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</si>
  <si>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</si>
  <si>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</si>
  <si>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</si>
  <si>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</si>
  <si>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</si>
  <si>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</si>
  <si>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</si>
  <si>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</si>
  <si>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</si>
  <si>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</si>
  <si>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</si>
  <si>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</si>
  <si>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</si>
  <si>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</si>
  <si>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</si>
  <si>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</si>
  <si>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</si>
  <si>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</si>
  <si>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</si>
  <si>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</si>
  <si>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</si>
  <si>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</si>
  <si>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</si>
  <si>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</si>
  <si>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</si>
  <si>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</si>
  <si>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</si>
  <si>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</si>
  <si>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</si>
  <si>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</si>
  <si>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</si>
  <si>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</si>
  <si>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</si>
  <si>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</si>
  <si>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</si>
  <si>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</si>
  <si>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</si>
  <si>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</si>
  <si>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</si>
  <si>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</si>
  <si>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</si>
  <si>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</si>
  <si>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</si>
  <si>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</si>
  <si>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</si>
  <si>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</si>
  <si>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</si>
  <si>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</si>
  <si>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</si>
  <si>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</si>
  <si>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</si>
  <si>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</si>
  <si>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</si>
  <si>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</si>
  <si>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</si>
  <si>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</si>
  <si>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</si>
  <si>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</si>
  <si>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</si>
  <si>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</si>
  <si>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</si>
  <si>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</si>
  <si>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</si>
  <si>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</si>
  <si>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</si>
  <si>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</si>
  <si>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</si>
  <si>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</si>
  <si>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</si>
  <si>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</si>
  <si>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</si>
  <si>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</si>
  <si>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</si>
  <si>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</si>
  <si>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</si>
  <si>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</si>
  <si>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</si>
  <si>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</si>
  <si>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</si>
  <si>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</si>
  <si>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</si>
  <si>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</si>
  <si>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</si>
  <si>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</si>
  <si>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</si>
  <si>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</si>
  <si>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</si>
  <si>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</si>
  <si>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</si>
  <si>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</si>
  <si>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</si>
  <si>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</si>
  <si>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</si>
  <si>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</si>
  <si>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</si>
  <si>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</si>
  <si>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</si>
  <si>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</si>
  <si>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</si>
  <si>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</si>
  <si>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</si>
  <si>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</si>
  <si>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</si>
  <si>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</si>
  <si>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</si>
  <si>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</si>
  <si>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</si>
  <si>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</si>
  <si>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</si>
  <si>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</si>
  <si>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</si>
  <si>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</si>
  <si>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</si>
  <si>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</si>
  <si>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</si>
  <si>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</si>
  <si>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</si>
  <si>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</si>
  <si>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</si>
  <si>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</si>
  <si>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</si>
  <si>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</si>
  <si>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</si>
  <si>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</si>
  <si>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</si>
  <si>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</si>
  <si>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</si>
  <si>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</si>
  <si>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</si>
  <si>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</si>
  <si>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</si>
  <si>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</si>
  <si>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</si>
  <si>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</si>
  <si>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</si>
  <si>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</si>
  <si>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</si>
  <si>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</si>
  <si>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</si>
  <si>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</si>
  <si>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</si>
  <si>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</si>
  <si>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</si>
  <si>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</si>
  <si>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</si>
  <si>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</si>
  <si>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</si>
  <si>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</si>
  <si>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</si>
  <si>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</si>
  <si>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</si>
  <si>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</si>
  <si>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</si>
  <si>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</si>
  <si>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</si>
  <si>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</si>
  <si>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</si>
  <si>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</si>
  <si>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</si>
  <si>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</si>
  <si>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</si>
  <si>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</si>
  <si>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</si>
  <si>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</si>
  <si>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</si>
  <si>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</si>
  <si>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</si>
  <si>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</si>
  <si>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</si>
  <si>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</si>
  <si>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</si>
  <si>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</si>
  <si>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</si>
  <si>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</si>
  <si>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</si>
  <si>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</si>
  <si>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</si>
  <si>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</si>
  <si>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</si>
  <si>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</si>
  <si>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</si>
  <si>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</si>
  <si>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</si>
  <si>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</si>
  <si>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</si>
  <si>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</si>
  <si>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</si>
  <si>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</si>
  <si>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</si>
  <si>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</si>
  <si>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</si>
  <si>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</si>
  <si>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</si>
  <si>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</si>
  <si>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</si>
  <si>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</si>
  <si>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</si>
  <si>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</si>
  <si>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</si>
  <si>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</si>
  <si>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</si>
  <si>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</si>
  <si>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</si>
  <si>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</si>
  <si>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</si>
  <si>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</si>
  <si>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</si>
  <si>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</si>
  <si>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</si>
  <si>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</si>
  <si>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</si>
  <si>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</si>
  <si>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</si>
  <si>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</si>
  <si>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</si>
  <si>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</si>
  <si>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</si>
  <si>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</si>
  <si>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</si>
  <si>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</si>
  <si>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</si>
  <si>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</si>
  <si>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</si>
  <si>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</si>
  <si>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</si>
  <si>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</si>
  <si>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</si>
  <si>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</si>
  <si>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</si>
  <si>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</si>
  <si>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</si>
  <si>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</si>
  <si>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</si>
  <si>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</si>
  <si>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</si>
  <si>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</si>
  <si>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</si>
  <si>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</si>
  <si>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</si>
  <si>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</si>
  <si>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</si>
  <si>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</si>
  <si>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</si>
  <si>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</si>
  <si>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</si>
  <si>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</si>
  <si>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</si>
  <si>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</si>
  <si>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</si>
  <si>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</si>
  <si>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</si>
  <si>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</si>
  <si>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</si>
  <si>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</si>
  <si>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</si>
  <si>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</si>
  <si>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</si>
  <si>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</si>
  <si>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</si>
  <si>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</si>
  <si>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</si>
  <si>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</si>
  <si>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</si>
  <si>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</si>
  <si>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</si>
  <si>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</si>
  <si>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</si>
  <si>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</si>
  <si>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</si>
  <si>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</si>
  <si>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</si>
  <si>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</si>
  <si>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</si>
  <si>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</si>
  <si>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</si>
  <si>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</si>
  <si>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</si>
  <si>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</si>
  <si>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</si>
  <si>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</si>
  <si>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</si>
  <si>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</si>
  <si>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</si>
  <si>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</si>
  <si>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</si>
  <si>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</si>
  <si>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</si>
  <si>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</si>
  <si>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</si>
  <si>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</si>
  <si>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</si>
  <si>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</si>
  <si>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</si>
  <si>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</si>
  <si>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</si>
  <si>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</si>
  <si>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</si>
  <si>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</si>
  <si>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</si>
  <si>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</si>
  <si>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</si>
  <si>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</si>
  <si>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</si>
  <si>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</si>
  <si>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</si>
  <si>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</si>
  <si>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</si>
  <si>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</si>
  <si>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</si>
  <si>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</si>
  <si>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</si>
  <si>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</si>
  <si>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</si>
  <si>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</si>
  <si>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</si>
  <si>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</si>
  <si>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</si>
  <si>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</si>
  <si>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</si>
  <si>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</si>
  <si>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</si>
  <si>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</si>
  <si>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</si>
  <si>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</si>
  <si>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</si>
  <si>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</si>
  <si>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</si>
  <si>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</si>
  <si>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</si>
  <si>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</si>
  <si>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</si>
  <si>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</si>
  <si>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</si>
  <si>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</si>
  <si>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</si>
  <si>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</si>
  <si>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</si>
  <si>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</si>
  <si>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</si>
  <si>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</si>
  <si>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</si>
  <si>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</si>
  <si>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</si>
  <si>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</si>
  <si>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</si>
  <si>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</si>
  <si>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</si>
  <si>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</si>
  <si>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</si>
  <si>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</si>
  <si>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</si>
  <si>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</si>
  <si>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</si>
  <si>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</si>
  <si>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</si>
  <si>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</si>
  <si>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</si>
  <si>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</si>
  <si>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</si>
  <si>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</si>
  <si>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</si>
  <si>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</si>
  <si>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</si>
  <si>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</si>
  <si>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</si>
  <si>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</si>
  <si>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</si>
  <si>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</si>
  <si>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</si>
  <si>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</si>
  <si>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</si>
  <si>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</si>
  <si>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</si>
  <si>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</si>
  <si>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</si>
  <si>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</si>
  <si>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</si>
  <si>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</si>
  <si>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</si>
  <si>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</si>
  <si>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</si>
  <si>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</si>
  <si>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</si>
  <si>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</si>
  <si>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</si>
  <si>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</si>
  <si>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</si>
  <si>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</si>
  <si>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</si>
  <si>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</si>
  <si>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</si>
  <si>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</si>
  <si>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</si>
  <si>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</si>
  <si>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</si>
  <si>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</si>
  <si>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</si>
  <si>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</si>
  <si>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</si>
  <si>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</si>
  <si>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</si>
  <si>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</si>
  <si>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</si>
  <si>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</si>
  <si>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</si>
  <si>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</si>
  <si>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</si>
  <si>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</si>
  <si>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</si>
  <si>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</si>
  <si>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</si>
  <si>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</si>
  <si>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</si>
  <si>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</si>
  <si>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</si>
  <si>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</si>
  <si>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</si>
  <si>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</si>
  <si>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</si>
  <si>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</si>
  <si>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</si>
  <si>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</si>
  <si>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</si>
  <si>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</si>
  <si>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</si>
  <si>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</si>
  <si>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</si>
  <si>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</si>
  <si>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</si>
  <si>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</si>
  <si>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</si>
  <si>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</si>
  <si>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</si>
  <si>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</si>
  <si>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</si>
  <si>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</si>
  <si>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</si>
  <si>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</si>
  <si>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</si>
  <si>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</si>
  <si>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</si>
  <si>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</si>
  <si>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</si>
  <si>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</si>
  <si>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</si>
  <si>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</si>
  <si>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</si>
  <si>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</si>
  <si>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</si>
  <si>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</si>
  <si>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</si>
  <si>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</si>
  <si>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</si>
  <si>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</si>
  <si>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</si>
  <si>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</si>
  <si>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</si>
  <si>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</si>
  <si>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</si>
  <si>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</si>
  <si>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</si>
  <si>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</si>
  <si>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</si>
  <si>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</si>
  <si>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</si>
  <si>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</si>
  <si>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</si>
  <si>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</si>
  <si>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</si>
  <si>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</si>
  <si>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</si>
  <si>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</si>
  <si>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</si>
  <si>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</si>
  <si>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</si>
  <si>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</si>
  <si>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</si>
  <si>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</si>
  <si>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</si>
  <si>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</si>
  <si>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</si>
  <si>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</si>
  <si>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</si>
  <si>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</si>
  <si>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</si>
  <si>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</si>
  <si>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</si>
  <si>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</si>
  <si>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</si>
  <si>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</si>
  <si>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</si>
  <si>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</si>
  <si>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</si>
  <si>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</si>
  <si>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</si>
  <si>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</si>
  <si>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</si>
  <si>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</si>
  <si>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</si>
  <si>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</si>
  <si>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</si>
  <si>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</si>
  <si>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</si>
  <si>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</si>
  <si>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</si>
  <si>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</si>
  <si>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</si>
  <si>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</si>
  <si>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</si>
  <si>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</si>
  <si>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</si>
  <si>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</si>
  <si>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</si>
  <si>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</si>
  <si>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</si>
  <si>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</si>
  <si>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</si>
  <si>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</si>
  <si>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</si>
  <si>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</si>
  <si>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</si>
  <si>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</si>
  <si>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</si>
  <si>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</si>
  <si>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</si>
  <si>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</si>
  <si>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</si>
  <si>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</si>
  <si>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</si>
  <si>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</si>
  <si>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</si>
  <si>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</si>
  <si>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</si>
  <si>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</si>
  <si>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</si>
  <si>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</si>
  <si>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</si>
  <si>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</si>
  <si>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</si>
  <si>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</si>
  <si>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</si>
  <si>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</si>
  <si>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</si>
  <si>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</si>
  <si>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</si>
  <si>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</si>
  <si>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</si>
  <si>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</si>
  <si>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</si>
  <si>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</si>
  <si>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</si>
  <si>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</si>
  <si>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</si>
  <si>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</si>
  <si>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</si>
  <si>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</si>
  <si>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</si>
  <si>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</si>
  <si>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</si>
  <si>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</si>
  <si>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</si>
  <si>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</si>
  <si>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</si>
  <si>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</si>
  <si>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</si>
  <si>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</si>
  <si>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</si>
  <si>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</si>
  <si>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</si>
  <si>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</si>
  <si>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</si>
  <si>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</si>
  <si>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</si>
  <si>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</si>
  <si>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</si>
  <si>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</si>
  <si>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</si>
  <si>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</si>
  <si>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</si>
  <si>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</si>
  <si>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</si>
  <si>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</si>
  <si>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</si>
  <si>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</si>
  <si>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</si>
  <si>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</si>
  <si>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</si>
  <si>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</si>
  <si>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</si>
  <si>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</si>
  <si>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</si>
  <si>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</si>
  <si>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</si>
  <si>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</si>
  <si>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</si>
  <si>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</si>
  <si>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</si>
  <si>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</si>
  <si>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</si>
  <si>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</si>
  <si>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</si>
  <si>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</si>
  <si>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</si>
  <si>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</si>
  <si>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</si>
  <si>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</si>
  <si>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</si>
  <si>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</si>
  <si>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</si>
  <si>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</si>
  <si>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</si>
  <si>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</si>
  <si>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</si>
  <si>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</si>
  <si>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</si>
  <si>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</si>
  <si>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</si>
  <si>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</si>
  <si>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</si>
  <si>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</si>
  <si>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</si>
  <si>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</si>
  <si>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</si>
  <si>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</si>
  <si>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</si>
  <si>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</si>
  <si>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</si>
  <si>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</si>
  <si>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</si>
  <si>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</si>
  <si>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</si>
  <si>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</si>
  <si>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</si>
  <si>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</si>
  <si>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</si>
  <si>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</si>
  <si>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</si>
  <si>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</si>
  <si>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</si>
  <si>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</si>
  <si>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</si>
  <si>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</si>
  <si>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</si>
  <si>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</si>
  <si>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</si>
  <si>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</si>
  <si>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</si>
  <si>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</si>
  <si>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</si>
  <si>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</si>
  <si>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</si>
  <si>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</si>
  <si>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</si>
  <si>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</si>
  <si>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</si>
  <si>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</si>
  <si>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</si>
  <si>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</si>
  <si>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</si>
  <si>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</si>
  <si>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</si>
  <si>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</si>
  <si>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</si>
  <si>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</si>
  <si>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</si>
  <si>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</si>
  <si>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</si>
  <si>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</si>
  <si>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</si>
  <si>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</si>
  <si>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</si>
  <si>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</si>
  <si>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</si>
  <si>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</si>
  <si>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</si>
  <si>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</si>
  <si>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</si>
  <si>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</si>
  <si>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</si>
  <si>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</si>
  <si>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</si>
  <si>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</si>
  <si>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</si>
  <si>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</si>
  <si>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</si>
  <si>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</si>
  <si>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</si>
  <si>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</si>
  <si>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</si>
  <si>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</si>
  <si>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</si>
  <si>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</si>
  <si>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</si>
  <si>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</si>
  <si>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</si>
  <si>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</si>
  <si>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</si>
  <si>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</si>
  <si>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</si>
  <si>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</si>
  <si>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</si>
  <si>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</si>
  <si>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</si>
  <si>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</si>
  <si>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</si>
  <si>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</si>
  <si>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</si>
  <si>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</si>
  <si>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</si>
  <si>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</si>
  <si>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</si>
  <si>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</si>
  <si>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</si>
  <si>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</si>
  <si>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</si>
  <si>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</si>
  <si>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</si>
  <si>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</si>
  <si>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</si>
  <si>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</si>
  <si>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</si>
  <si>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</si>
  <si>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</si>
  <si>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</si>
  <si>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</si>
  <si>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</si>
  <si>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</si>
  <si>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</si>
  <si>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</si>
  <si>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</si>
  <si>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</si>
  <si>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</si>
  <si>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</si>
  <si>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</si>
  <si>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</si>
  <si>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</si>
  <si>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</si>
  <si>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</si>
  <si>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</si>
  <si>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</si>
  <si>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</si>
  <si>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</si>
  <si>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</si>
  <si>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</si>
  <si>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</si>
  <si>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</si>
  <si>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</si>
  <si>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</si>
  <si>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</si>
  <si>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</si>
  <si>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</si>
  <si>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</si>
  <si>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</si>
  <si>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</si>
  <si>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</si>
  <si>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</si>
  <si>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</si>
  <si>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</si>
  <si>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</si>
  <si>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</si>
  <si>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</si>
  <si>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</si>
  <si>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</si>
  <si>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</si>
  <si>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</si>
  <si>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</si>
  <si>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</si>
  <si>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</si>
  <si>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</si>
  <si>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</si>
  <si>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</si>
  <si>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</si>
  <si>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</si>
  <si>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</si>
  <si>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</si>
  <si>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</si>
  <si>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</si>
  <si>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</si>
  <si>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</si>
  <si>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</si>
  <si>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</si>
  <si>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</si>
  <si>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</si>
  <si>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</si>
  <si>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</si>
  <si>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</si>
  <si>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</si>
  <si>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</si>
  <si>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</si>
  <si>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</si>
  <si>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</si>
  <si>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</si>
  <si>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</si>
  <si>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</si>
  <si>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</si>
  <si>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</si>
  <si>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</si>
  <si>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</si>
  <si>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</si>
  <si>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</si>
  <si>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</si>
  <si>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</si>
  <si>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</si>
  <si>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</si>
  <si>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</si>
  <si>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</si>
  <si>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</si>
  <si>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</si>
  <si>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</si>
  <si>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</si>
  <si>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</si>
  <si>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</si>
  <si>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</si>
  <si>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</si>
  <si>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</si>
  <si>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</si>
  <si>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</si>
  <si>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</si>
  <si>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</si>
  <si>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</si>
  <si>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</si>
  <si>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</si>
  <si>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</si>
  <si>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</si>
  <si>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</si>
  <si>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</si>
  <si>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</si>
  <si>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</si>
  <si>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</si>
  <si>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</si>
  <si>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</si>
  <si>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</si>
  <si>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</si>
  <si>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</si>
  <si>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</si>
  <si>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</si>
  <si>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</si>
  <si>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</si>
  <si>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</si>
  <si>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</si>
  <si>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</si>
  <si>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</si>
  <si>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</si>
  <si>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</si>
  <si>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</si>
  <si>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</si>
  <si>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</si>
  <si>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</si>
  <si>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</si>
  <si>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</si>
  <si>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</si>
  <si>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</si>
  <si>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</si>
  <si>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</si>
  <si>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</si>
  <si>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</si>
  <si>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</si>
  <si>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</si>
  <si>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</si>
  <si>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</si>
  <si>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</si>
  <si>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</si>
  <si>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</si>
  <si>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</si>
  <si>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</si>
  <si>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</si>
  <si>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</si>
  <si>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</si>
  <si>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</si>
  <si>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</si>
  <si>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</si>
  <si>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</si>
  <si>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</si>
  <si>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</si>
  <si>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</si>
  <si>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</si>
  <si>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</si>
  <si>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</si>
  <si>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</si>
  <si>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</si>
  <si>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</si>
  <si>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</si>
  <si>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</si>
  <si>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</si>
  <si>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</si>
  <si>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</si>
  <si>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</si>
  <si>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</si>
  <si>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</si>
  <si>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</si>
  <si>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</si>
  <si>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</si>
  <si>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</si>
  <si>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</si>
  <si>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</si>
  <si>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</si>
  <si>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</si>
  <si>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</si>
  <si>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</si>
  <si>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</si>
  <si>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</si>
  <si>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</si>
  <si>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</si>
  <si>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</si>
  <si>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</si>
  <si>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</si>
  <si>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</si>
  <si>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</si>
  <si>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</si>
  <si>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</si>
  <si>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</si>
  <si>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</si>
  <si>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</si>
  <si>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</si>
  <si>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</si>
  <si>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</si>
  <si>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</si>
  <si>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</si>
  <si>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</si>
  <si>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</si>
  <si>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</si>
  <si>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</si>
  <si>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</si>
  <si>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</si>
  <si>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</si>
  <si>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</si>
  <si>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</si>
  <si>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</si>
  <si>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</si>
  <si>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</si>
  <si>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</si>
  <si>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</si>
  <si>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</si>
  <si>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</si>
  <si>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</si>
  <si>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</si>
  <si>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</si>
  <si>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</si>
  <si>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</si>
  <si>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</si>
  <si>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</si>
  <si>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</si>
  <si>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</si>
  <si>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</si>
  <si>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</si>
  <si>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</si>
  <si>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</si>
  <si>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</si>
  <si>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</si>
  <si>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</si>
  <si>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</si>
  <si>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</si>
  <si>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</si>
  <si>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</si>
  <si>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</si>
  <si>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</si>
  <si>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</si>
  <si>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</si>
  <si>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</si>
  <si>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</si>
  <si>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</si>
  <si>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</si>
  <si>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</si>
  <si>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</si>
  <si>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</si>
  <si>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</si>
  <si>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</si>
  <si>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</si>
  <si>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</si>
  <si>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</si>
  <si>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</si>
  <si>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</si>
  <si>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</si>
  <si>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</si>
  <si>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</si>
  <si>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</si>
  <si>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</si>
  <si>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</si>
  <si>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</si>
  <si>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</si>
  <si>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</si>
  <si>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</si>
  <si>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</si>
  <si>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</si>
  <si>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</si>
  <si>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</si>
  <si>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</si>
  <si>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</si>
  <si>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</si>
  <si>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</si>
  <si>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</si>
  <si>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</si>
  <si>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</si>
  <si>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</si>
  <si>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</si>
  <si>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</si>
  <si>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</si>
  <si>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</si>
  <si>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</si>
  <si>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</si>
  <si>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</si>
  <si>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</si>
  <si>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</si>
  <si>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</si>
  <si>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</si>
  <si>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</si>
  <si>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</si>
  <si>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</si>
  <si>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</si>
  <si>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</si>
  <si>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</si>
  <si>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</si>
  <si>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</si>
  <si>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</si>
  <si>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</si>
  <si>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</si>
  <si>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</si>
  <si>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</si>
  <si>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</si>
  <si>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</si>
  <si>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</si>
  <si>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</si>
  <si>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</si>
  <si>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</si>
  <si>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</si>
  <si>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</si>
  <si>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</si>
  <si>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</si>
  <si>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</si>
  <si>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</si>
  <si>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</si>
  <si>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</si>
  <si>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</si>
  <si>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</si>
  <si>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</si>
  <si>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</si>
  <si>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</si>
  <si>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</si>
  <si>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</si>
  <si>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</si>
  <si>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</si>
  <si>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</si>
  <si>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</si>
  <si>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</si>
  <si>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</si>
  <si>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</si>
  <si>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</si>
  <si>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</si>
  <si>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</si>
  <si>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</si>
  <si>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</si>
  <si>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</si>
  <si>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</si>
  <si>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</si>
  <si>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</si>
  <si>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</si>
  <si>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</si>
  <si>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</si>
  <si>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</si>
  <si>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</si>
  <si>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</si>
  <si>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</si>
  <si>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</si>
  <si>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</si>
  <si>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</si>
  <si>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</si>
  <si>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</si>
  <si>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</si>
  <si>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</si>
  <si>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</si>
  <si>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</si>
  <si>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</si>
  <si>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</si>
  <si>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</si>
  <si>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</si>
  <si>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</si>
  <si>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</si>
  <si>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</si>
  <si>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</si>
  <si>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</si>
  <si>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</si>
  <si>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</si>
  <si>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</si>
  <si>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</si>
  <si>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</si>
  <si>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</si>
  <si>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</si>
  <si>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</si>
  <si>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</si>
  <si>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</si>
  <si>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</si>
  <si>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</si>
  <si>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</si>
  <si>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</si>
  <si>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</si>
  <si>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</si>
  <si>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</si>
  <si>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</si>
  <si>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</si>
  <si>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</si>
  <si>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</si>
  <si>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</si>
  <si>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</si>
  <si>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</si>
  <si>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</si>
  <si>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</si>
  <si>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</si>
  <si>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</si>
  <si>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</si>
  <si>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</si>
  <si>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</si>
  <si>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</si>
  <si>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</si>
  <si>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</si>
  <si>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</si>
  <si>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</si>
  <si>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</si>
  <si>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</si>
  <si>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</si>
  <si>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</si>
  <si>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</si>
  <si>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</si>
  <si>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</si>
  <si>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</si>
  <si>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</si>
  <si>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</si>
  <si>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</si>
  <si>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</si>
  <si>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</si>
  <si>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</si>
  <si>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</si>
  <si>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</si>
  <si>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</si>
  <si>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</si>
  <si>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</si>
  <si>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</si>
  <si>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</si>
  <si>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</si>
  <si>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</si>
  <si>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</si>
  <si>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</si>
  <si>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</si>
  <si>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</si>
  <si>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</si>
  <si>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</si>
  <si>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</si>
  <si>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</si>
  <si>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</si>
  <si>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</si>
  <si>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</si>
  <si>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</si>
  <si>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</si>
  <si>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</si>
  <si>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</si>
  <si>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</si>
  <si>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</si>
  <si>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</si>
  <si>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</si>
  <si>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</si>
  <si>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</si>
  <si>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</si>
  <si>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</si>
  <si>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</si>
  <si>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</si>
  <si>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</si>
  <si>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</si>
  <si>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</si>
  <si>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</si>
  <si>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</si>
  <si>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</si>
  <si>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</si>
  <si>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</si>
  <si>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</si>
  <si>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</si>
  <si>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</si>
  <si>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</si>
  <si>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</si>
  <si>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</si>
  <si>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</si>
  <si>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</si>
  <si>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</si>
  <si>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</si>
  <si>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</si>
  <si>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</si>
  <si>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</si>
  <si>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</si>
  <si>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</si>
  <si>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</si>
  <si>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</si>
  <si>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</si>
  <si>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</si>
  <si>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</si>
  <si>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</si>
  <si>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</si>
  <si>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</si>
  <si>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</si>
  <si>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</si>
  <si>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</si>
  <si>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</si>
  <si>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</si>
  <si>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</si>
  <si>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</si>
  <si>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</si>
  <si>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</si>
  <si>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</si>
  <si>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</si>
  <si>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</si>
  <si>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</si>
  <si>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</si>
  <si>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</si>
  <si>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</si>
  <si>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</si>
  <si>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</si>
  <si>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</si>
  <si>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</si>
  <si>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</si>
  <si>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</si>
  <si>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</si>
  <si>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</si>
  <si>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</si>
  <si>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</si>
  <si>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</si>
  <si>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</si>
  <si>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</si>
  <si>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</si>
  <si>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</si>
  <si>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</si>
  <si>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</si>
  <si>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</si>
  <si>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</si>
  <si>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</si>
  <si>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</si>
  <si>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</si>
  <si>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</si>
  <si>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</si>
  <si>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</si>
  <si>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</si>
  <si>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</si>
  <si>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</si>
  <si>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</si>
  <si>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</si>
  <si>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</si>
  <si>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</si>
  <si>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</si>
  <si>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</si>
  <si>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</si>
  <si>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</si>
  <si>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</si>
  <si>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</si>
  <si>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</si>
  <si>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</si>
  <si>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</si>
  <si>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</si>
  <si>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</si>
  <si>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</si>
  <si>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</si>
  <si>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</si>
  <si>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</si>
  <si>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</si>
  <si>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</si>
  <si>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</si>
  <si>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</si>
  <si>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</si>
  <si>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</si>
  <si>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</si>
  <si>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</si>
  <si>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</si>
  <si>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</si>
  <si>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</si>
  <si>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</si>
  <si>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</si>
  <si>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</si>
  <si>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</si>
  <si>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</si>
  <si>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</si>
  <si>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</si>
  <si>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</si>
  <si>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</si>
  <si>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</si>
  <si>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</si>
  <si>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</si>
  <si>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</si>
  <si>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</si>
  <si>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</si>
  <si>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</si>
  <si>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</si>
  <si>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</si>
  <si>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</si>
  <si>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</si>
  <si>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</si>
  <si>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</si>
  <si>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</si>
  <si>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</si>
  <si>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</si>
  <si>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</si>
  <si>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</si>
  <si>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</si>
  <si>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</si>
  <si>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</si>
  <si>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</si>
  <si>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</si>
  <si>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</si>
  <si>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</si>
  <si>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</si>
  <si>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</si>
  <si>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</si>
  <si>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</si>
  <si>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</si>
  <si>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</si>
  <si>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</si>
  <si>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</si>
  <si>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</si>
  <si>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</si>
  <si>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</si>
  <si>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</si>
  <si>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</si>
  <si>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</si>
  <si>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</si>
  <si>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</si>
  <si>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</si>
  <si>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</si>
  <si>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</si>
  <si>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</si>
  <si>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</si>
  <si>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</si>
  <si>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</si>
  <si>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</si>
  <si>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</si>
  <si>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</si>
  <si>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</si>
  <si>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</si>
  <si>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</si>
  <si>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</si>
  <si>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</si>
  <si>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</si>
  <si>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</si>
  <si>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</si>
  <si>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</si>
  <si>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</si>
  <si>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</si>
  <si>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</si>
  <si>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</si>
  <si>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</si>
  <si>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</si>
  <si>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</si>
  <si>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</si>
  <si>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</si>
  <si>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</si>
  <si>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</si>
  <si>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</si>
  <si>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</si>
  <si>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</si>
  <si>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</si>
  <si>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</si>
  <si>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</si>
  <si>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</si>
  <si>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</si>
  <si>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</si>
  <si>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</si>
  <si>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</si>
  <si>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</si>
  <si>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</si>
  <si>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</si>
  <si>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</si>
  <si>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</si>
  <si>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</si>
  <si>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</si>
  <si>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</si>
  <si>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</si>
  <si>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</si>
  <si>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</si>
  <si>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</si>
  <si>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</si>
  <si>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</si>
  <si>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</si>
  <si>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</si>
  <si>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</si>
  <si>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</si>
  <si>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</si>
  <si>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</si>
  <si>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</si>
  <si>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</si>
  <si>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</si>
  <si>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</si>
  <si>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</si>
  <si>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</si>
  <si>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</si>
  <si>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</si>
  <si>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</si>
  <si>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</si>
  <si>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</si>
  <si>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</si>
  <si>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</si>
  <si>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</si>
  <si>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</si>
  <si>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</si>
  <si>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</si>
  <si>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</si>
  <si>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</si>
  <si>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</si>
  <si>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</si>
  <si>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</si>
  <si>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</si>
  <si>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</si>
  <si>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</si>
  <si>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</si>
  <si>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</si>
  <si>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</si>
  <si>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</si>
  <si>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</si>
  <si>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</si>
  <si>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</si>
  <si>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</si>
  <si>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</si>
  <si>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</si>
  <si>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</si>
  <si>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</si>
  <si>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</si>
  <si>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</si>
  <si>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</si>
  <si>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</si>
  <si>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</si>
  <si>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</si>
  <si>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</si>
  <si>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</si>
  <si>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</si>
  <si>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</si>
  <si>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</si>
  <si>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</si>
  <si>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</si>
  <si>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</si>
  <si>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</si>
  <si>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</si>
  <si>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</si>
  <si>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</si>
  <si>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</si>
  <si>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</si>
  <si>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</si>
  <si>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</si>
  <si>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</si>
  <si>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</si>
  <si>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</si>
  <si>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</si>
  <si>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</si>
  <si>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</si>
  <si>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</si>
  <si>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</si>
  <si>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</si>
  <si>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</si>
  <si>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</si>
  <si>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</si>
  <si>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</si>
  <si>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</si>
  <si>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</si>
  <si>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</si>
  <si>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</si>
  <si>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</si>
  <si>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</si>
  <si>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</si>
  <si>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</si>
  <si>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</si>
  <si>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</si>
  <si>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</si>
  <si>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</si>
  <si>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</si>
  <si>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</si>
  <si>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</si>
  <si>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</si>
  <si>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</si>
  <si>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</si>
  <si>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</si>
  <si>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</si>
  <si>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</si>
  <si>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</si>
  <si>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</si>
  <si>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</si>
  <si>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</si>
  <si>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</si>
  <si>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</si>
  <si>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</si>
  <si>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</si>
  <si>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</si>
  <si>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</si>
  <si>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</si>
  <si>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</si>
  <si>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</si>
  <si>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</si>
  <si>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</si>
  <si>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</si>
  <si>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</si>
  <si>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</si>
  <si>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</si>
  <si>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</si>
  <si>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</si>
  <si>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</si>
  <si>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</si>
  <si>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</si>
  <si>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</si>
  <si>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</si>
  <si>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</si>
  <si>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</si>
  <si>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</si>
  <si>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</si>
  <si>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</si>
  <si>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</si>
  <si>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</si>
  <si>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</si>
  <si>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</si>
  <si>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</si>
  <si>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</si>
  <si>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</si>
  <si>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</si>
  <si>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</si>
  <si>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</si>
  <si>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</si>
  <si>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</si>
  <si>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</si>
  <si>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</si>
  <si>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</si>
  <si>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</si>
  <si>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</si>
  <si>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</si>
  <si>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</si>
  <si>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</si>
  <si>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</si>
  <si>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</si>
  <si>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</si>
  <si>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</si>
  <si>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</si>
  <si>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</si>
  <si>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</si>
  <si>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</si>
  <si>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</si>
  <si>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</si>
  <si>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</si>
  <si>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</si>
  <si>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</si>
  <si>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</si>
  <si>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</si>
  <si>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</si>
  <si>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</si>
  <si>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</si>
  <si>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</si>
  <si>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</si>
  <si>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</si>
  <si>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</si>
  <si>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</si>
  <si>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</si>
  <si>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</si>
  <si>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</si>
  <si>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</si>
  <si>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</si>
  <si>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</si>
  <si>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</si>
  <si>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</si>
  <si>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</si>
  <si>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</si>
  <si>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</si>
  <si>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</si>
  <si>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</si>
  <si>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</si>
  <si>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</si>
  <si>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</si>
  <si>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</si>
  <si>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</si>
  <si>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</si>
  <si>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</si>
  <si>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</si>
  <si>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</si>
  <si>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</si>
  <si>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</si>
  <si>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</si>
  <si>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</si>
  <si>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</si>
  <si>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</si>
  <si>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</si>
  <si>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</si>
  <si>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</si>
  <si>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</si>
  <si>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</si>
  <si>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</si>
  <si>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</si>
  <si>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</si>
  <si>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</si>
  <si>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</si>
  <si>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</si>
  <si>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</si>
  <si>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</si>
  <si>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</si>
  <si>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</si>
  <si>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</si>
  <si>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</si>
  <si>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</si>
  <si>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</si>
  <si>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</si>
  <si>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</si>
  <si>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</si>
  <si>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</si>
  <si>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</si>
  <si>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</si>
  <si>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</si>
  <si>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</si>
  <si>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</si>
  <si>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</si>
  <si>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</si>
  <si>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</si>
  <si>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</si>
  <si>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</si>
  <si>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</si>
  <si>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</si>
  <si>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</si>
  <si>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</si>
  <si>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</si>
  <si>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</si>
  <si>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</si>
  <si>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</si>
  <si>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</si>
  <si>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</si>
  <si>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</si>
  <si>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</si>
  <si>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</si>
  <si>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</si>
  <si>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</si>
  <si>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</si>
  <si>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</si>
  <si>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</si>
  <si>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</si>
  <si>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</si>
  <si>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</si>
  <si>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</si>
  <si>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</si>
  <si>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</si>
  <si>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</si>
  <si>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</si>
  <si>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</si>
  <si>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</si>
  <si>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</si>
  <si>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</si>
  <si>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</si>
  <si>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</si>
  <si>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</si>
  <si>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</si>
  <si>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</si>
  <si>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</si>
  <si>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</si>
  <si>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</si>
  <si>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</si>
  <si>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</si>
  <si>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</si>
  <si>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</si>
  <si>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</si>
  <si>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</si>
  <si>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</si>
  <si>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</si>
  <si>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</si>
  <si>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</si>
  <si>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</si>
  <si>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</si>
  <si>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</si>
  <si>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</si>
  <si>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</si>
  <si>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</si>
  <si>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</si>
  <si>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</si>
  <si>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</si>
  <si>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</si>
  <si>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</si>
  <si>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</si>
  <si>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</si>
  <si>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</si>
  <si>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</si>
  <si>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</si>
  <si>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</si>
  <si>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</si>
  <si>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</si>
  <si>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</si>
  <si>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</si>
  <si>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</si>
  <si>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</si>
  <si>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</si>
  <si>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</si>
  <si>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</si>
  <si>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</si>
  <si>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</si>
  <si>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</si>
  <si>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</si>
  <si>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</si>
  <si>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</si>
  <si>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</si>
  <si>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</si>
  <si>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</si>
  <si>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</si>
  <si>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</si>
  <si>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</si>
  <si>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</si>
  <si>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</si>
  <si>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</si>
  <si>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</si>
  <si>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</si>
  <si>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</si>
  <si>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</si>
  <si>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</si>
  <si>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</si>
  <si>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</si>
  <si>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</si>
  <si>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</si>
  <si>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</si>
  <si>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</si>
  <si>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</si>
  <si>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</si>
  <si>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</si>
  <si>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</si>
  <si>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</si>
  <si>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</si>
  <si>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</si>
  <si>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</si>
  <si>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</si>
  <si>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</si>
  <si>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</si>
  <si>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</si>
  <si>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</si>
  <si>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</si>
  <si>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</si>
  <si>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</si>
  <si>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</si>
  <si>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</si>
  <si>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</si>
  <si>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</si>
  <si>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</si>
  <si>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</si>
  <si>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</si>
  <si>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</si>
  <si>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</si>
  <si>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</si>
  <si>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</si>
  <si>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</si>
  <si>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</si>
  <si>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</si>
  <si>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</si>
  <si>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</si>
  <si>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</si>
  <si>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</si>
  <si>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</si>
  <si>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</si>
  <si>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</si>
  <si>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</si>
  <si>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</si>
  <si>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</si>
  <si>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</si>
  <si>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</si>
  <si>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</si>
  <si>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</si>
  <si>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</si>
  <si>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</si>
  <si>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</si>
  <si>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</si>
  <si>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</si>
  <si>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</si>
  <si>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</si>
  <si>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</si>
  <si>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</si>
  <si>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</si>
  <si>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</si>
  <si>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</si>
  <si>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</si>
  <si>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</si>
  <si>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</si>
  <si>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</si>
  <si>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</si>
  <si>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</si>
  <si>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</si>
  <si>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</si>
  <si>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</si>
  <si>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</si>
  <si>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</si>
  <si>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</si>
  <si>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</si>
  <si>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</si>
  <si>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</si>
  <si>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</si>
  <si>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</si>
  <si>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</si>
  <si>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</si>
  <si>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</si>
  <si>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</si>
  <si>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</si>
  <si>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</si>
  <si>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</si>
  <si>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</si>
  <si>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</si>
  <si>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</si>
  <si>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</si>
  <si>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</si>
  <si>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</si>
  <si>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</si>
  <si>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</si>
  <si>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</si>
  <si>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</si>
  <si>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</si>
  <si>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</si>
  <si>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</si>
  <si>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</si>
  <si>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</si>
  <si>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</si>
  <si>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</si>
  <si>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</si>
  <si>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</si>
  <si>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</si>
  <si>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</si>
  <si>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</si>
  <si>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</si>
  <si>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</si>
  <si>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</si>
  <si>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</si>
  <si>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</si>
  <si>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</si>
  <si>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</si>
  <si>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</si>
  <si>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</si>
  <si>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</si>
  <si>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</si>
  <si>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</si>
  <si>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</si>
  <si>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</si>
  <si>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</si>
  <si>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</si>
  <si>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</si>
  <si>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</si>
  <si>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</si>
  <si>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</si>
  <si>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</si>
  <si>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</si>
  <si>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</si>
  <si>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</si>
  <si>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</si>
  <si>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</si>
  <si>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</si>
  <si>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</si>
  <si>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</si>
  <si>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</si>
  <si>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</si>
  <si>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</si>
  <si>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</si>
  <si>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</si>
  <si>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</si>
  <si>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</si>
  <si>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</si>
  <si>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</si>
  <si>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</si>
  <si>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</si>
  <si>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</si>
  <si>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</si>
  <si>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</si>
  <si>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</si>
  <si>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</si>
  <si>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</si>
  <si>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</si>
  <si>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</si>
  <si>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</si>
  <si>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</si>
  <si>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</si>
  <si>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</si>
  <si>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</si>
  <si>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</si>
  <si>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</si>
  <si>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</si>
  <si>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</si>
  <si>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</si>
  <si>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</si>
  <si>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</si>
  <si>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</si>
  <si>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</si>
  <si>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</si>
  <si>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</si>
  <si>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</si>
  <si>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</si>
  <si>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</si>
  <si>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</si>
  <si>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</si>
  <si>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</si>
  <si>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</si>
  <si>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</si>
  <si>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</si>
  <si>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</si>
  <si>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</si>
  <si>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</si>
  <si>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</si>
  <si>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</si>
  <si>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</si>
  <si>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</si>
  <si>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</si>
  <si>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</si>
  <si>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</si>
  <si>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</si>
  <si>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</si>
  <si>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</si>
  <si>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</si>
  <si>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</si>
  <si>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</si>
  <si>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</si>
  <si>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</si>
  <si>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</si>
  <si>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</si>
  <si>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</si>
  <si>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</si>
  <si>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</si>
  <si>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</si>
  <si>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</si>
  <si>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</si>
  <si>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</si>
  <si>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</si>
  <si>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</si>
  <si>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</si>
  <si>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</si>
  <si>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</si>
  <si>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</si>
  <si>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</si>
  <si>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</si>
  <si>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</si>
  <si>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</si>
  <si>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</si>
  <si>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</si>
  <si>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</si>
  <si>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</si>
  <si>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</si>
  <si>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</si>
  <si>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</si>
  <si>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</si>
  <si>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</si>
  <si>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</si>
  <si>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</si>
  <si>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</si>
  <si>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</si>
  <si>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</si>
  <si>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</si>
  <si>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</si>
  <si>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</si>
  <si>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</si>
  <si>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</si>
  <si>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</si>
  <si>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</si>
  <si>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</si>
  <si>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</si>
  <si>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</si>
  <si>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</si>
  <si>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</si>
  <si>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</si>
  <si>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</si>
  <si>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</si>
  <si>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</si>
  <si>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</si>
  <si>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</si>
  <si>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</si>
  <si>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</si>
  <si>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</si>
  <si>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</si>
  <si>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</si>
  <si>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</si>
  <si>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</si>
  <si>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</si>
  <si>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</si>
  <si>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</si>
  <si>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</si>
  <si>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</si>
  <si>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</si>
  <si>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</si>
  <si>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</si>
  <si>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</si>
  <si>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</si>
  <si>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</si>
  <si>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</si>
  <si>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</si>
  <si>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</si>
  <si>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</si>
  <si>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</si>
  <si>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</si>
  <si>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</si>
  <si>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</si>
  <si>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</si>
  <si>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</si>
  <si>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</si>
  <si>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</si>
  <si>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</si>
  <si>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</si>
  <si>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</si>
  <si>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</si>
  <si>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</si>
  <si>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</si>
  <si>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</si>
  <si>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</si>
  <si>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</si>
  <si>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</si>
  <si>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</si>
  <si>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</si>
  <si>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</si>
  <si>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</si>
  <si>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</si>
  <si>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</si>
  <si>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</si>
  <si>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</si>
  <si>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</si>
  <si>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</si>
  <si>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</si>
  <si>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</si>
  <si>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</si>
  <si>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</si>
  <si>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</si>
  <si>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</si>
  <si>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</si>
  <si>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</si>
  <si>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</si>
  <si>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</si>
  <si>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</si>
  <si>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</si>
  <si>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</si>
  <si>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</si>
  <si>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</si>
  <si>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</si>
  <si>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</si>
  <si>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</si>
  <si>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</si>
  <si>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</si>
  <si>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</si>
  <si>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</si>
  <si>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</si>
  <si>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</si>
  <si>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</si>
  <si>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</si>
  <si>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</si>
  <si>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</si>
  <si>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</si>
  <si>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</si>
  <si>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</si>
  <si>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</si>
  <si>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</si>
  <si>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</si>
  <si>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</si>
  <si>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</si>
  <si>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</si>
  <si>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</si>
  <si>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</si>
  <si>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</si>
  <si>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</si>
  <si>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</si>
  <si>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</si>
  <si>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</si>
  <si>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</si>
  <si>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</si>
  <si>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</si>
  <si>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</si>
  <si>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</si>
  <si>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</si>
  <si>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</si>
  <si>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</si>
  <si>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</si>
  <si>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</si>
  <si>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</si>
  <si>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</si>
  <si>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</si>
  <si>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</si>
  <si>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</si>
  <si>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</si>
  <si>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</si>
  <si>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</si>
  <si>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</si>
  <si>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</si>
  <si>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</si>
  <si>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</si>
  <si>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</si>
  <si>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</si>
  <si>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</si>
  <si>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</si>
  <si>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</si>
  <si>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</si>
  <si>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</si>
  <si>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</si>
  <si>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</si>
  <si>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</si>
  <si>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</si>
  <si>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</si>
  <si>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</si>
  <si>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</si>
  <si>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</si>
  <si>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</si>
  <si>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</si>
  <si>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</si>
  <si>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</si>
  <si>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</si>
  <si>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</si>
  <si>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</si>
  <si>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</si>
  <si>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</si>
  <si>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</si>
  <si>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</si>
  <si>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</si>
  <si>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</si>
  <si>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</si>
  <si>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</si>
  <si>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</si>
  <si>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</si>
  <si>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</si>
  <si>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</si>
  <si>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</si>
  <si>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</si>
  <si>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</si>
  <si>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</si>
  <si>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</si>
  <si>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</si>
  <si>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</si>
  <si>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</si>
  <si>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</si>
  <si>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</si>
  <si>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</si>
  <si>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</si>
  <si>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</si>
  <si>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</si>
  <si>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</si>
  <si>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</si>
  <si>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</si>
  <si>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</si>
  <si>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</si>
  <si>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</si>
  <si>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</si>
  <si>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</si>
  <si>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</si>
  <si>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</si>
  <si>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</si>
  <si>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</si>
  <si>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</si>
  <si>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</si>
  <si>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</si>
  <si>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</si>
  <si>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</si>
  <si>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</si>
  <si>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</si>
  <si>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</si>
  <si>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</si>
  <si>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</si>
  <si>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</si>
  <si>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</si>
  <si>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</si>
  <si>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</si>
  <si>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</si>
  <si>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</si>
  <si>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</si>
  <si>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</si>
  <si>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</si>
  <si>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</si>
  <si>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</si>
  <si>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</si>
  <si>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</si>
  <si>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</si>
  <si>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</si>
  <si>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</si>
  <si>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</si>
  <si>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</si>
  <si>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</si>
  <si>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</si>
  <si>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</si>
  <si>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</si>
  <si>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</si>
  <si>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</si>
  <si>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</si>
  <si>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</si>
  <si>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</si>
  <si>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</si>
  <si>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</si>
  <si>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</si>
  <si>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</si>
  <si>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</si>
  <si>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</si>
  <si>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</si>
  <si>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</si>
  <si>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</si>
  <si>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</si>
  <si>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</si>
  <si>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</si>
  <si>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1230-1200</t>
  </si>
  <si>
    <t>Profit of Rs.3.6/-</t>
  </si>
  <si>
    <t>700-705</t>
  </si>
  <si>
    <t>730-740</t>
  </si>
  <si>
    <t>Profit of Rs.5.5/-</t>
  </si>
  <si>
    <t>ALPHA LEON ENTERPRISES LLP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</si>
  <si>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</si>
  <si>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</si>
  <si>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</si>
  <si>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</si>
  <si>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</si>
  <si>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</si>
  <si>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</si>
  <si>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Profit of Rs.2/-</t>
  </si>
  <si>
    <t>Profit of Rs.9.5/-</t>
  </si>
  <si>
    <t>Profit of Rs.4/-</t>
  </si>
  <si>
    <t>Loss of Rs.13/-</t>
  </si>
  <si>
    <t>Loss of Rs.7/-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</si>
  <si>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</si>
  <si>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</si>
  <si>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</si>
  <si>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</si>
  <si>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</si>
  <si>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</si>
  <si>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</si>
  <si>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NIFTY 12800 PE 19-NOV</t>
  </si>
  <si>
    <t>IBINFO</t>
  </si>
  <si>
    <t>RAJKUMAR SHYAMNARAYAN SINGH</t>
  </si>
  <si>
    <t>RCL</t>
  </si>
  <si>
    <t>HSIL Limited</t>
  </si>
  <si>
    <t>HSIL LIMITED</t>
  </si>
  <si>
    <t>TOPGAIN FINANCE PRIVATE LIMITED</t>
  </si>
  <si>
    <t>Profit of Rs.38/-</t>
  </si>
  <si>
    <t>Loss of Rs.19.5/-</t>
  </si>
  <si>
    <t xml:space="preserve">MARICO </t>
  </si>
  <si>
    <t>375-377</t>
  </si>
  <si>
    <t>Profit of Rs.0.5/-</t>
  </si>
  <si>
    <t>9+8r5yt</t>
  </si>
  <si>
    <t>Loss of Rs.32/-</t>
  </si>
  <si>
    <t>2130-2145</t>
  </si>
  <si>
    <t>2350-2400</t>
  </si>
  <si>
    <t>30-35</t>
  </si>
  <si>
    <t>Loss of Rs.9.5/-</t>
  </si>
  <si>
    <t>IFINSER</t>
  </si>
  <si>
    <t>DIMPLE PRADEEP PANDEY</t>
  </si>
  <si>
    <t>UDAYAN KANUBHAI MANDAVIA</t>
  </si>
  <si>
    <t>PARLEIND</t>
  </si>
  <si>
    <t>BRILLANT PROPERTIES PRIVATE LIMITED</t>
  </si>
  <si>
    <t>NEETA RAJESH GOTHI</t>
  </si>
  <si>
    <t>VMV</t>
  </si>
  <si>
    <t>MAHESH PRATAP SINGH</t>
  </si>
  <si>
    <t>Vikas EcoTech Limited</t>
  </si>
  <si>
    <t>SUNAYANA INVESTMENT COMPANY LIMITED</t>
  </si>
  <si>
    <t>ALBULA INVESTMENT FUND LTD</t>
  </si>
  <si>
    <t>VORA PRITESH PRAVINCHANDRA (HUF)</t>
  </si>
  <si>
    <t>VIKAS GARG</t>
  </si>
  <si>
    <t>Profit of Rs.50/-</t>
  </si>
  <si>
    <t>NIFTY 12900 PE 19-NOV</t>
  </si>
  <si>
    <t>Loss of Rs.40/-</t>
  </si>
  <si>
    <t xml:space="preserve">DABUR NOV FUT </t>
  </si>
  <si>
    <t>506-508</t>
  </si>
  <si>
    <t>303-304</t>
  </si>
  <si>
    <t>Loss of Rs.10.5/-</t>
  </si>
  <si>
    <t>Part Profit of Rs.7.5/-</t>
  </si>
  <si>
    <t>Profit of Rs.300/-</t>
  </si>
  <si>
    <t>1625-1635</t>
  </si>
  <si>
    <t>1800-1850</t>
  </si>
  <si>
    <t>BAYERSCORP</t>
  </si>
  <si>
    <t>4970-5020</t>
  </si>
  <si>
    <t>5500-5700</t>
  </si>
  <si>
    <t>2440-2460</t>
  </si>
  <si>
    <t>457-458</t>
  </si>
  <si>
    <t>817-820</t>
  </si>
  <si>
    <t>CHANDRAP</t>
  </si>
  <si>
    <t>DHARINI PRIJESH KURANI</t>
  </si>
  <si>
    <t>HEMLATA JAIN</t>
  </si>
  <si>
    <t>FERVENTSYN</t>
  </si>
  <si>
    <t>VIJAY PRAVINCHANDRA THAKKAR</t>
  </si>
  <si>
    <t>KIRAN CHAMPAK SHAH .</t>
  </si>
  <si>
    <t>HITECHWIND</t>
  </si>
  <si>
    <t>VEENA KANTILAL CHAWALLA</t>
  </si>
  <si>
    <t>HITESH RASIKLAL JOSHI</t>
  </si>
  <si>
    <t>SAROJNI SANTOSH RANDHAWA</t>
  </si>
  <si>
    <t>DEEPSHREE SARDA</t>
  </si>
  <si>
    <t>ELITE ACCFIN SOLUTIONS PRIVATE LIMITED</t>
  </si>
  <si>
    <t>INDICAP</t>
  </si>
  <si>
    <t>JUNO MONETA TECHNOLOGIES PRIVATE LIMITED</t>
  </si>
  <si>
    <t>S.H.S. INVESTMENT CONSULTANTS PRIVATE LIMITED</t>
  </si>
  <si>
    <t>MAYUKH</t>
  </si>
  <si>
    <t>JAYESHJIVRAJBHAIPRAJAPATI</t>
  </si>
  <si>
    <t>NTCIND</t>
  </si>
  <si>
    <t>MANISHA PINCHA</t>
  </si>
  <si>
    <t>BHARATHI SHETTY</t>
  </si>
  <si>
    <t>PEARS MARCANTILES PRIVATE LIMITED</t>
  </si>
  <si>
    <t>MULTIFOLD PLASTIC MARKETTING PVT LTD</t>
  </si>
  <si>
    <t>MAYUR NISHKALANK SHAH</t>
  </si>
  <si>
    <t>REGENCY</t>
  </si>
  <si>
    <t>VISHAL ABROL</t>
  </si>
  <si>
    <t>TEJALBEN PINTUBHAI MAMRAWALA</t>
  </si>
  <si>
    <t>SBC</t>
  </si>
  <si>
    <t>RIYAJ KHAN</t>
  </si>
  <si>
    <t>SCTL</t>
  </si>
  <si>
    <t>MEENAASHOKSHAH</t>
  </si>
  <si>
    <t>SAIANAND COMMERCIAL LIMITED</t>
  </si>
  <si>
    <t>SSPNFIN</t>
  </si>
  <si>
    <t>ASHOK KUMAR SINGH</t>
  </si>
  <si>
    <t>VIKRAM BAJAJ</t>
  </si>
  <si>
    <t>Bannari Amman Spinning Mi</t>
  </si>
  <si>
    <t>MURUGAN ENTERPRISE PRIVATE LIMITED</t>
  </si>
  <si>
    <t>HEG Ltd</t>
  </si>
  <si>
    <t>XTX MARKETS LLP</t>
  </si>
  <si>
    <t>Jagsonpal Pharma Ltd.</t>
  </si>
  <si>
    <t>Mahindra Holidays &amp; Resor</t>
  </si>
  <si>
    <t>UNIFI CAPITAL PRIVATE LIMITED</t>
  </si>
  <si>
    <t>Royal Orchid Hotels Limit</t>
  </si>
  <si>
    <t>URMILA  DOSHI</t>
  </si>
  <si>
    <t>R.P.P. Infra Projects Ltd</t>
  </si>
  <si>
    <t>PARU SECURITIES PVT LTD</t>
  </si>
  <si>
    <t>MULTIPLIER S AND S ADV PVT LTD</t>
  </si>
  <si>
    <t>Spicejet Limited</t>
  </si>
  <si>
    <t>SHADOWFAX TRADERS RAMESH CHAND JAIN</t>
  </si>
  <si>
    <t>Tainwala Chem &amp; Plastics</t>
  </si>
  <si>
    <t>YOGESH KUMAR GAWANDE</t>
  </si>
  <si>
    <t>SHAH NIRAJ RAJNIKANT</t>
  </si>
  <si>
    <t>SAKTHI MURUGAN TRANSPORTS  P  LTD</t>
  </si>
  <si>
    <t>Himadri Speciality Chem L</t>
  </si>
  <si>
    <t>HIMADRI CREDIT AND FINANCE LTD</t>
  </si>
  <si>
    <t>PPFAS MUTUAL FUND</t>
  </si>
  <si>
    <t>Veto Switchgear Cable Ltd</t>
  </si>
  <si>
    <t>COMFORT COMMOTRADE PRIVATE LIMITED</t>
  </si>
  <si>
    <t>Vikas Multicorp Limited</t>
  </si>
  <si>
    <t>NISHA JIGNESH MEHTA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</si>
</sst>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0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166" fontId="47" fillId="2" borderId="38" xfId="0" applyNumberFormat="1" applyFont="1" applyFill="1" applyBorder="1" applyAlignment="1">
      <alignment horizontal="center" vertical="center"/>
    </xf>
    <xf numFmtId="0" fontId="50" fillId="2" borderId="38" xfId="0" applyFont="1" applyFill="1" applyBorder="1"/>
    <xf numFmtId="0" fontId="8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44155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A9" sqref="A9:A1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44155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82" t="s">
        <v>16</v>
      </c>
      <c r="B9" s="584" t="s">
        <v>17</v>
      </c>
      <c r="C9" s="584" t="s">
        <v>18</v>
      </c>
      <c r="D9" s="273" t="s">
        <v>19</v>
      </c>
      <c r="E9" s="273" t="s">
        <v>20</v>
      </c>
      <c r="F9" s="579" t="s">
        <v>21</v>
      </c>
      <c r="G9" s="580"/>
      <c r="H9" s="581"/>
      <c r="I9" s="579" t="s">
        <v>22</v>
      </c>
      <c r="J9" s="580"/>
      <c r="K9" s="581"/>
      <c r="L9" s="273"/>
      <c r="M9" s="280"/>
      <c r="N9" s="280"/>
      <c r="O9" s="280"/>
    </row>
    <row r="10" spans="1:15" ht="59.25" customHeight="1">
      <c r="A10" s="583"/>
      <c r="B10" s="585" t="s">
        <v>17</v>
      </c>
      <c r="C10" s="585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28912.05</v>
      </c>
      <c r="E11" s="302">
        <v>29113.350000000002</v>
      </c>
      <c r="F11" s="314">
        <v>28618.700000000004</v>
      </c>
      <c r="G11" s="314">
        <v>28325.350000000002</v>
      </c>
      <c r="H11" s="314">
        <v>27830.700000000004</v>
      </c>
      <c r="I11" s="314">
        <v>29406.700000000004</v>
      </c>
      <c r="J11" s="314">
        <v>29901.350000000006</v>
      </c>
      <c r="K11" s="314">
        <v>30194.700000000004</v>
      </c>
      <c r="L11" s="301">
        <v>29608</v>
      </c>
      <c r="M11" s="301">
        <v>28820</v>
      </c>
      <c r="N11" s="318">
        <v>2023425</v>
      </c>
      <c r="O11" s="319">
        <v>-3.9026880699088148E-2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12793.5</v>
      </c>
      <c r="E12" s="315">
        <v>12840.916666666666</v>
      </c>
      <c r="F12" s="316">
        <v>12705.583333333332</v>
      </c>
      <c r="G12" s="316">
        <v>12617.666666666666</v>
      </c>
      <c r="H12" s="316">
        <v>12482.333333333332</v>
      </c>
      <c r="I12" s="316">
        <v>12928.833333333332</v>
      </c>
      <c r="J12" s="316">
        <v>13064.166666666664</v>
      </c>
      <c r="K12" s="316">
        <v>13152.083333333332</v>
      </c>
      <c r="L12" s="303">
        <v>12976.25</v>
      </c>
      <c r="M12" s="303">
        <v>12753</v>
      </c>
      <c r="N12" s="318">
        <v>13734675</v>
      </c>
      <c r="O12" s="319">
        <v>3.1992111534142266E-3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1679.15</v>
      </c>
      <c r="E13" s="315">
        <v>1689.8</v>
      </c>
      <c r="F13" s="316">
        <v>1656.85</v>
      </c>
      <c r="G13" s="316">
        <v>1634.55</v>
      </c>
      <c r="H13" s="316">
        <v>1601.6</v>
      </c>
      <c r="I13" s="316">
        <v>1712.1</v>
      </c>
      <c r="J13" s="316">
        <v>1745.0500000000002</v>
      </c>
      <c r="K13" s="316">
        <v>1767.35</v>
      </c>
      <c r="L13" s="303">
        <v>1722.75</v>
      </c>
      <c r="M13" s="303">
        <v>1667.5</v>
      </c>
      <c r="N13" s="318">
        <v>1888000</v>
      </c>
      <c r="O13" s="319">
        <v>-7.7674645823155836E-2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385.65</v>
      </c>
      <c r="E14" s="315">
        <v>387.65000000000003</v>
      </c>
      <c r="F14" s="316">
        <v>376.00000000000006</v>
      </c>
      <c r="G14" s="316">
        <v>366.35</v>
      </c>
      <c r="H14" s="316">
        <v>354.70000000000005</v>
      </c>
      <c r="I14" s="316">
        <v>397.30000000000007</v>
      </c>
      <c r="J14" s="316">
        <v>408.95000000000005</v>
      </c>
      <c r="K14" s="316">
        <v>418.60000000000008</v>
      </c>
      <c r="L14" s="303">
        <v>399.3</v>
      </c>
      <c r="M14" s="303">
        <v>378</v>
      </c>
      <c r="N14" s="318">
        <v>18780000</v>
      </c>
      <c r="O14" s="319">
        <v>-7.3995771670190271E-3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382.45</v>
      </c>
      <c r="E15" s="315">
        <v>385.48333333333335</v>
      </c>
      <c r="F15" s="316">
        <v>377.4666666666667</v>
      </c>
      <c r="G15" s="316">
        <v>372.48333333333335</v>
      </c>
      <c r="H15" s="316">
        <v>364.4666666666667</v>
      </c>
      <c r="I15" s="316">
        <v>390.4666666666667</v>
      </c>
      <c r="J15" s="316">
        <v>398.48333333333335</v>
      </c>
      <c r="K15" s="316">
        <v>403.4666666666667</v>
      </c>
      <c r="L15" s="303">
        <v>393.5</v>
      </c>
      <c r="M15" s="303">
        <v>380.5</v>
      </c>
      <c r="N15" s="318">
        <v>51047500</v>
      </c>
      <c r="O15" s="319">
        <v>-1.3479563242825393E-2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837.05</v>
      </c>
      <c r="E16" s="315">
        <v>838.94999999999993</v>
      </c>
      <c r="F16" s="316">
        <v>828.09999999999991</v>
      </c>
      <c r="G16" s="316">
        <v>819.15</v>
      </c>
      <c r="H16" s="316">
        <v>808.3</v>
      </c>
      <c r="I16" s="316">
        <v>847.89999999999986</v>
      </c>
      <c r="J16" s="316">
        <v>858.75</v>
      </c>
      <c r="K16" s="316">
        <v>867.69999999999982</v>
      </c>
      <c r="L16" s="303">
        <v>849.8</v>
      </c>
      <c r="M16" s="303">
        <v>830</v>
      </c>
      <c r="N16" s="318">
        <v>1123000</v>
      </c>
      <c r="O16" s="319">
        <v>1.9981834695731154E-2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259.35000000000002</v>
      </c>
      <c r="E17" s="315">
        <v>260.76666666666665</v>
      </c>
      <c r="F17" s="316">
        <v>255.13333333333333</v>
      </c>
      <c r="G17" s="316">
        <v>250.91666666666669</v>
      </c>
      <c r="H17" s="316">
        <v>245.28333333333336</v>
      </c>
      <c r="I17" s="316">
        <v>264.98333333333329</v>
      </c>
      <c r="J17" s="316">
        <v>270.61666666666662</v>
      </c>
      <c r="K17" s="316">
        <v>274.83333333333326</v>
      </c>
      <c r="L17" s="303">
        <v>266.39999999999998</v>
      </c>
      <c r="M17" s="303">
        <v>256.55</v>
      </c>
      <c r="N17" s="318">
        <v>14355000</v>
      </c>
      <c r="O17" s="319">
        <v>0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2302.3000000000002</v>
      </c>
      <c r="E18" s="315">
        <v>2335.3333333333335</v>
      </c>
      <c r="F18" s="316">
        <v>2255.9666666666672</v>
      </c>
      <c r="G18" s="316">
        <v>2209.6333333333337</v>
      </c>
      <c r="H18" s="316">
        <v>2130.2666666666673</v>
      </c>
      <c r="I18" s="316">
        <v>2381.666666666667</v>
      </c>
      <c r="J18" s="316">
        <v>2461.0333333333328</v>
      </c>
      <c r="K18" s="316">
        <v>2507.3666666666668</v>
      </c>
      <c r="L18" s="303">
        <v>2414.6999999999998</v>
      </c>
      <c r="M18" s="303">
        <v>2289</v>
      </c>
      <c r="N18" s="318">
        <v>1880000</v>
      </c>
      <c r="O18" s="319">
        <v>4.2417521485999449E-2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173.1</v>
      </c>
      <c r="E19" s="315">
        <v>173.95000000000002</v>
      </c>
      <c r="F19" s="316">
        <v>170.80000000000004</v>
      </c>
      <c r="G19" s="316">
        <v>168.50000000000003</v>
      </c>
      <c r="H19" s="316">
        <v>165.35000000000005</v>
      </c>
      <c r="I19" s="316">
        <v>176.25000000000003</v>
      </c>
      <c r="J19" s="316">
        <v>179.4</v>
      </c>
      <c r="K19" s="316">
        <v>181.70000000000002</v>
      </c>
      <c r="L19" s="303">
        <v>177.1</v>
      </c>
      <c r="M19" s="303">
        <v>171.65</v>
      </c>
      <c r="N19" s="318">
        <v>8105000</v>
      </c>
      <c r="O19" s="319">
        <v>1.1228945726762321E-2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94.95</v>
      </c>
      <c r="E20" s="315">
        <v>95.683333333333337</v>
      </c>
      <c r="F20" s="316">
        <v>93.26666666666668</v>
      </c>
      <c r="G20" s="316">
        <v>91.583333333333343</v>
      </c>
      <c r="H20" s="316">
        <v>89.166666666666686</v>
      </c>
      <c r="I20" s="316">
        <v>97.366666666666674</v>
      </c>
      <c r="J20" s="316">
        <v>99.783333333333331</v>
      </c>
      <c r="K20" s="316">
        <v>101.46666666666667</v>
      </c>
      <c r="L20" s="303">
        <v>98.1</v>
      </c>
      <c r="M20" s="303">
        <v>94</v>
      </c>
      <c r="N20" s="318">
        <v>33255000</v>
      </c>
      <c r="O20" s="319">
        <v>-5.4745459196725507E-2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2168.6</v>
      </c>
      <c r="E21" s="315">
        <v>2176.9833333333331</v>
      </c>
      <c r="F21" s="316">
        <v>2154.2666666666664</v>
      </c>
      <c r="G21" s="316">
        <v>2139.9333333333334</v>
      </c>
      <c r="H21" s="316">
        <v>2117.2166666666667</v>
      </c>
      <c r="I21" s="316">
        <v>2191.3166666666662</v>
      </c>
      <c r="J21" s="316">
        <v>2214.0333333333324</v>
      </c>
      <c r="K21" s="316">
        <v>2228.3666666666659</v>
      </c>
      <c r="L21" s="303">
        <v>2199.6999999999998</v>
      </c>
      <c r="M21" s="303">
        <v>2162.65</v>
      </c>
      <c r="N21" s="318">
        <v>3701400</v>
      </c>
      <c r="O21" s="319">
        <v>5.1384746484874309E-2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829</v>
      </c>
      <c r="E22" s="315">
        <v>838.0333333333333</v>
      </c>
      <c r="F22" s="316">
        <v>812.71666666666658</v>
      </c>
      <c r="G22" s="316">
        <v>796.43333333333328</v>
      </c>
      <c r="H22" s="316">
        <v>771.11666666666656</v>
      </c>
      <c r="I22" s="316">
        <v>854.31666666666661</v>
      </c>
      <c r="J22" s="316">
        <v>879.63333333333321</v>
      </c>
      <c r="K22" s="316">
        <v>895.91666666666663</v>
      </c>
      <c r="L22" s="303">
        <v>863.35</v>
      </c>
      <c r="M22" s="303">
        <v>821.75</v>
      </c>
      <c r="N22" s="318">
        <v>12908350</v>
      </c>
      <c r="O22" s="319">
        <v>1.5753669889008236E-2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612.85</v>
      </c>
      <c r="E23" s="315">
        <v>619.4666666666667</v>
      </c>
      <c r="F23" s="316">
        <v>604.53333333333342</v>
      </c>
      <c r="G23" s="316">
        <v>596.2166666666667</v>
      </c>
      <c r="H23" s="316">
        <v>581.28333333333342</v>
      </c>
      <c r="I23" s="316">
        <v>627.78333333333342</v>
      </c>
      <c r="J23" s="316">
        <v>642.71666666666681</v>
      </c>
      <c r="K23" s="316">
        <v>651.03333333333342</v>
      </c>
      <c r="L23" s="303">
        <v>634.4</v>
      </c>
      <c r="M23" s="303">
        <v>611.15</v>
      </c>
      <c r="N23" s="318">
        <v>58419600</v>
      </c>
      <c r="O23" s="319">
        <v>-1.618705035971223E-2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3034.4</v>
      </c>
      <c r="E24" s="315">
        <v>3035.75</v>
      </c>
      <c r="F24" s="316">
        <v>3013.85</v>
      </c>
      <c r="G24" s="316">
        <v>2993.2999999999997</v>
      </c>
      <c r="H24" s="316">
        <v>2971.3999999999996</v>
      </c>
      <c r="I24" s="316">
        <v>3056.3</v>
      </c>
      <c r="J24" s="316">
        <v>3078.2</v>
      </c>
      <c r="K24" s="316">
        <v>3098.7500000000005</v>
      </c>
      <c r="L24" s="303">
        <v>3057.65</v>
      </c>
      <c r="M24" s="303">
        <v>3015.2</v>
      </c>
      <c r="N24" s="318">
        <v>2105500</v>
      </c>
      <c r="O24" s="319">
        <v>1.0074358359318782E-2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7841.45</v>
      </c>
      <c r="E25" s="315">
        <v>7931.3666666666659</v>
      </c>
      <c r="F25" s="316">
        <v>7667.7333333333318</v>
      </c>
      <c r="G25" s="316">
        <v>7494.0166666666655</v>
      </c>
      <c r="H25" s="316">
        <v>7230.3833333333314</v>
      </c>
      <c r="I25" s="316">
        <v>8105.0833333333321</v>
      </c>
      <c r="J25" s="316">
        <v>8368.7166666666653</v>
      </c>
      <c r="K25" s="316">
        <v>8542.4333333333325</v>
      </c>
      <c r="L25" s="303">
        <v>8195</v>
      </c>
      <c r="M25" s="303">
        <v>7757.65</v>
      </c>
      <c r="N25" s="318">
        <v>950250</v>
      </c>
      <c r="O25" s="319">
        <v>-6.0205216961305479E-2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4537</v>
      </c>
      <c r="E26" s="315">
        <v>4608.0166666666664</v>
      </c>
      <c r="F26" s="316">
        <v>4442.0333333333328</v>
      </c>
      <c r="G26" s="316">
        <v>4347.0666666666666</v>
      </c>
      <c r="H26" s="316">
        <v>4181.083333333333</v>
      </c>
      <c r="I26" s="316">
        <v>4702.9833333333327</v>
      </c>
      <c r="J26" s="316">
        <v>4868.9666666666662</v>
      </c>
      <c r="K26" s="316">
        <v>4963.9333333333325</v>
      </c>
      <c r="L26" s="303">
        <v>4774</v>
      </c>
      <c r="M26" s="303">
        <v>4513.05</v>
      </c>
      <c r="N26" s="318">
        <v>5830750</v>
      </c>
      <c r="O26" s="319">
        <v>-3.1879124984434022E-2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1598.7</v>
      </c>
      <c r="E27" s="315">
        <v>1625.7</v>
      </c>
      <c r="F27" s="316">
        <v>1563</v>
      </c>
      <c r="G27" s="316">
        <v>1527.3</v>
      </c>
      <c r="H27" s="316">
        <v>1464.6</v>
      </c>
      <c r="I27" s="316">
        <v>1661.4</v>
      </c>
      <c r="J27" s="316">
        <v>1724.1000000000004</v>
      </c>
      <c r="K27" s="316">
        <v>1759.8000000000002</v>
      </c>
      <c r="L27" s="303">
        <v>1688.4</v>
      </c>
      <c r="M27" s="303">
        <v>1590</v>
      </c>
      <c r="N27" s="318">
        <v>1631600</v>
      </c>
      <c r="O27" s="319">
        <v>-5.7967667436489609E-2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352.1</v>
      </c>
      <c r="E28" s="315">
        <v>356.56666666666666</v>
      </c>
      <c r="F28" s="316">
        <v>346.13333333333333</v>
      </c>
      <c r="G28" s="316">
        <v>340.16666666666669</v>
      </c>
      <c r="H28" s="316">
        <v>329.73333333333335</v>
      </c>
      <c r="I28" s="316">
        <v>362.5333333333333</v>
      </c>
      <c r="J28" s="316">
        <v>372.96666666666658</v>
      </c>
      <c r="K28" s="316">
        <v>378.93333333333328</v>
      </c>
      <c r="L28" s="303">
        <v>367</v>
      </c>
      <c r="M28" s="303">
        <v>350.6</v>
      </c>
      <c r="N28" s="318">
        <v>13168800</v>
      </c>
      <c r="O28" s="319">
        <v>-8.5728567858035495E-2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47.95</v>
      </c>
      <c r="E29" s="315">
        <v>48.300000000000004</v>
      </c>
      <c r="F29" s="316">
        <v>47.350000000000009</v>
      </c>
      <c r="G29" s="316">
        <v>46.750000000000007</v>
      </c>
      <c r="H29" s="316">
        <v>45.800000000000011</v>
      </c>
      <c r="I29" s="316">
        <v>48.900000000000006</v>
      </c>
      <c r="J29" s="316">
        <v>49.850000000000009</v>
      </c>
      <c r="K29" s="316">
        <v>50.45</v>
      </c>
      <c r="L29" s="303">
        <v>49.25</v>
      </c>
      <c r="M29" s="303">
        <v>47.7</v>
      </c>
      <c r="N29" s="318">
        <v>63191900</v>
      </c>
      <c r="O29" s="319">
        <v>-9.2736510981161813E-2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1496.15</v>
      </c>
      <c r="E30" s="315">
        <v>1479.45</v>
      </c>
      <c r="F30" s="316">
        <v>1453.9</v>
      </c>
      <c r="G30" s="316">
        <v>1411.65</v>
      </c>
      <c r="H30" s="316">
        <v>1386.1000000000001</v>
      </c>
      <c r="I30" s="316">
        <v>1521.7</v>
      </c>
      <c r="J30" s="316">
        <v>1547.2499999999998</v>
      </c>
      <c r="K30" s="316">
        <v>1589.5</v>
      </c>
      <c r="L30" s="303">
        <v>1505</v>
      </c>
      <c r="M30" s="303">
        <v>1437.2</v>
      </c>
      <c r="N30" s="318">
        <v>1255650</v>
      </c>
      <c r="O30" s="319">
        <v>-0.14654205607476636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103.15</v>
      </c>
      <c r="E31" s="315">
        <v>102.26666666666667</v>
      </c>
      <c r="F31" s="316">
        <v>96.833333333333329</v>
      </c>
      <c r="G31" s="316">
        <v>90.516666666666666</v>
      </c>
      <c r="H31" s="316">
        <v>85.083333333333329</v>
      </c>
      <c r="I31" s="316">
        <v>108.58333333333333</v>
      </c>
      <c r="J31" s="316">
        <v>114.01666666666667</v>
      </c>
      <c r="K31" s="316">
        <v>120.33333333333333</v>
      </c>
      <c r="L31" s="303">
        <v>107.7</v>
      </c>
      <c r="M31" s="303">
        <v>95.95</v>
      </c>
      <c r="N31" s="318">
        <v>31790800</v>
      </c>
      <c r="O31" s="319">
        <v>-0.13538652335675899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639</v>
      </c>
      <c r="E32" s="315">
        <v>643.13333333333333</v>
      </c>
      <c r="F32" s="316">
        <v>633.36666666666667</v>
      </c>
      <c r="G32" s="316">
        <v>627.73333333333335</v>
      </c>
      <c r="H32" s="316">
        <v>617.9666666666667</v>
      </c>
      <c r="I32" s="316">
        <v>648.76666666666665</v>
      </c>
      <c r="J32" s="316">
        <v>658.5333333333333</v>
      </c>
      <c r="K32" s="316">
        <v>664.16666666666663</v>
      </c>
      <c r="L32" s="303">
        <v>652.9</v>
      </c>
      <c r="M32" s="303">
        <v>637.5</v>
      </c>
      <c r="N32" s="318">
        <v>3307700</v>
      </c>
      <c r="O32" s="319">
        <v>-1.3127666557269446E-2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510.05</v>
      </c>
      <c r="E33" s="315">
        <v>508.83333333333331</v>
      </c>
      <c r="F33" s="316">
        <v>500.16666666666663</v>
      </c>
      <c r="G33" s="316">
        <v>490.2833333333333</v>
      </c>
      <c r="H33" s="316">
        <v>481.61666666666662</v>
      </c>
      <c r="I33" s="316">
        <v>518.7166666666667</v>
      </c>
      <c r="J33" s="316">
        <v>527.38333333333321</v>
      </c>
      <c r="K33" s="316">
        <v>537.26666666666665</v>
      </c>
      <c r="L33" s="303">
        <v>517.5</v>
      </c>
      <c r="M33" s="303">
        <v>498.95</v>
      </c>
      <c r="N33" s="318">
        <v>6370500</v>
      </c>
      <c r="O33" s="319">
        <v>-2.8591033851784079E-2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469.85</v>
      </c>
      <c r="E34" s="315">
        <v>472.90000000000003</v>
      </c>
      <c r="F34" s="316">
        <v>463.95000000000005</v>
      </c>
      <c r="G34" s="316">
        <v>458.05</v>
      </c>
      <c r="H34" s="316">
        <v>449.1</v>
      </c>
      <c r="I34" s="316">
        <v>478.80000000000007</v>
      </c>
      <c r="J34" s="316">
        <v>487.75</v>
      </c>
      <c r="K34" s="316">
        <v>493.65000000000009</v>
      </c>
      <c r="L34" s="303">
        <v>481.85</v>
      </c>
      <c r="M34" s="303">
        <v>467</v>
      </c>
      <c r="N34" s="318">
        <v>95278374</v>
      </c>
      <c r="O34" s="319">
        <v>1.7905102954341987E-3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29.1</v>
      </c>
      <c r="E35" s="315">
        <v>29.200000000000003</v>
      </c>
      <c r="F35" s="316">
        <v>28.350000000000005</v>
      </c>
      <c r="G35" s="316">
        <v>27.6</v>
      </c>
      <c r="H35" s="316">
        <v>26.750000000000004</v>
      </c>
      <c r="I35" s="316">
        <v>29.950000000000006</v>
      </c>
      <c r="J35" s="316">
        <v>30.8</v>
      </c>
      <c r="K35" s="316">
        <v>31.550000000000008</v>
      </c>
      <c r="L35" s="303">
        <v>30.05</v>
      </c>
      <c r="M35" s="303">
        <v>28.45</v>
      </c>
      <c r="N35" s="318">
        <v>66255000</v>
      </c>
      <c r="O35" s="319">
        <v>-8.6566299942096123E-2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423.6</v>
      </c>
      <c r="E36" s="315">
        <v>424.09999999999997</v>
      </c>
      <c r="F36" s="316">
        <v>420.19999999999993</v>
      </c>
      <c r="G36" s="316">
        <v>416.79999999999995</v>
      </c>
      <c r="H36" s="316">
        <v>412.89999999999992</v>
      </c>
      <c r="I36" s="316">
        <v>427.49999999999994</v>
      </c>
      <c r="J36" s="316">
        <v>431.39999999999992</v>
      </c>
      <c r="K36" s="316">
        <v>434.79999999999995</v>
      </c>
      <c r="L36" s="303">
        <v>428</v>
      </c>
      <c r="M36" s="303">
        <v>420.7</v>
      </c>
      <c r="N36" s="318">
        <v>11014700</v>
      </c>
      <c r="O36" s="319">
        <v>1.547921967769296E-2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11945.15</v>
      </c>
      <c r="E37" s="315">
        <v>11793.583333333334</v>
      </c>
      <c r="F37" s="316">
        <v>11577.166666666668</v>
      </c>
      <c r="G37" s="316">
        <v>11209.183333333334</v>
      </c>
      <c r="H37" s="316">
        <v>10992.766666666668</v>
      </c>
      <c r="I37" s="316">
        <v>12161.566666666668</v>
      </c>
      <c r="J37" s="316">
        <v>12377.983333333335</v>
      </c>
      <c r="K37" s="316">
        <v>12745.966666666667</v>
      </c>
      <c r="L37" s="303">
        <v>12010</v>
      </c>
      <c r="M37" s="303">
        <v>11425.6</v>
      </c>
      <c r="N37" s="318">
        <v>245550</v>
      </c>
      <c r="O37" s="319">
        <v>2.9128248113998324E-2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384.7</v>
      </c>
      <c r="E38" s="315">
        <v>387.81666666666666</v>
      </c>
      <c r="F38" s="316">
        <v>379.68333333333334</v>
      </c>
      <c r="G38" s="316">
        <v>374.66666666666669</v>
      </c>
      <c r="H38" s="316">
        <v>366.53333333333336</v>
      </c>
      <c r="I38" s="316">
        <v>392.83333333333331</v>
      </c>
      <c r="J38" s="316">
        <v>400.96666666666664</v>
      </c>
      <c r="K38" s="316">
        <v>405.98333333333329</v>
      </c>
      <c r="L38" s="303">
        <v>395.95</v>
      </c>
      <c r="M38" s="303">
        <v>382.8</v>
      </c>
      <c r="N38" s="318">
        <v>23360400</v>
      </c>
      <c r="O38" s="319">
        <v>4.178272980501393E-3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3513.85</v>
      </c>
      <c r="E39" s="315">
        <v>3515.1999999999994</v>
      </c>
      <c r="F39" s="316">
        <v>3478.5999999999985</v>
      </c>
      <c r="G39" s="316">
        <v>3443.349999999999</v>
      </c>
      <c r="H39" s="316">
        <v>3406.7499999999982</v>
      </c>
      <c r="I39" s="316">
        <v>3550.4499999999989</v>
      </c>
      <c r="J39" s="316">
        <v>3587.05</v>
      </c>
      <c r="K39" s="316">
        <v>3622.2999999999993</v>
      </c>
      <c r="L39" s="303">
        <v>3551.8</v>
      </c>
      <c r="M39" s="303">
        <v>3479.95</v>
      </c>
      <c r="N39" s="318">
        <v>1583200</v>
      </c>
      <c r="O39" s="319">
        <v>-4.3152423546476491E-2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431.35</v>
      </c>
      <c r="E40" s="315">
        <v>432.65000000000003</v>
      </c>
      <c r="F40" s="316">
        <v>426.05000000000007</v>
      </c>
      <c r="G40" s="316">
        <v>420.75000000000006</v>
      </c>
      <c r="H40" s="316">
        <v>414.15000000000009</v>
      </c>
      <c r="I40" s="316">
        <v>437.95000000000005</v>
      </c>
      <c r="J40" s="316">
        <v>444.55000000000007</v>
      </c>
      <c r="K40" s="316">
        <v>449.85</v>
      </c>
      <c r="L40" s="303">
        <v>439.25</v>
      </c>
      <c r="M40" s="303">
        <v>427.35</v>
      </c>
      <c r="N40" s="318">
        <v>6395400</v>
      </c>
      <c r="O40" s="319">
        <v>1.2539184952978056E-2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93</v>
      </c>
      <c r="E41" s="315">
        <v>93.55</v>
      </c>
      <c r="F41" s="316">
        <v>92.1</v>
      </c>
      <c r="G41" s="316">
        <v>91.2</v>
      </c>
      <c r="H41" s="316">
        <v>89.75</v>
      </c>
      <c r="I41" s="316">
        <v>94.449999999999989</v>
      </c>
      <c r="J41" s="316">
        <v>95.9</v>
      </c>
      <c r="K41" s="316">
        <v>96.799999999999983</v>
      </c>
      <c r="L41" s="303">
        <v>95</v>
      </c>
      <c r="M41" s="303">
        <v>92.65</v>
      </c>
      <c r="N41" s="318">
        <v>17629600</v>
      </c>
      <c r="O41" s="319">
        <v>-2.9986904801206079E-2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331.8</v>
      </c>
      <c r="E42" s="315">
        <v>335.11666666666662</v>
      </c>
      <c r="F42" s="316">
        <v>326.48333333333323</v>
      </c>
      <c r="G42" s="316">
        <v>321.16666666666663</v>
      </c>
      <c r="H42" s="316">
        <v>312.53333333333325</v>
      </c>
      <c r="I42" s="316">
        <v>340.43333333333322</v>
      </c>
      <c r="J42" s="316">
        <v>349.06666666666655</v>
      </c>
      <c r="K42" s="316">
        <v>354.38333333333321</v>
      </c>
      <c r="L42" s="303">
        <v>343.75</v>
      </c>
      <c r="M42" s="303">
        <v>329.8</v>
      </c>
      <c r="N42" s="318">
        <v>5097500</v>
      </c>
      <c r="O42" s="319">
        <v>-5.7763401109057304E-2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744.65</v>
      </c>
      <c r="E43" s="315">
        <v>745.75</v>
      </c>
      <c r="F43" s="316">
        <v>737.6</v>
      </c>
      <c r="G43" s="316">
        <v>730.55000000000007</v>
      </c>
      <c r="H43" s="316">
        <v>722.40000000000009</v>
      </c>
      <c r="I43" s="316">
        <v>752.8</v>
      </c>
      <c r="J43" s="316">
        <v>760.95</v>
      </c>
      <c r="K43" s="316">
        <v>767.99999999999989</v>
      </c>
      <c r="L43" s="303">
        <v>753.9</v>
      </c>
      <c r="M43" s="303">
        <v>738.7</v>
      </c>
      <c r="N43" s="318">
        <v>19474000</v>
      </c>
      <c r="O43" s="319">
        <v>2.5746370857299371E-2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122.4</v>
      </c>
      <c r="E44" s="315">
        <v>122.61666666666667</v>
      </c>
      <c r="F44" s="316">
        <v>120.58333333333334</v>
      </c>
      <c r="G44" s="316">
        <v>118.76666666666667</v>
      </c>
      <c r="H44" s="316">
        <v>116.73333333333333</v>
      </c>
      <c r="I44" s="316">
        <v>124.43333333333335</v>
      </c>
      <c r="J44" s="316">
        <v>126.46666666666668</v>
      </c>
      <c r="K44" s="316">
        <v>128.28333333333336</v>
      </c>
      <c r="L44" s="303">
        <v>124.65</v>
      </c>
      <c r="M44" s="303">
        <v>120.8</v>
      </c>
      <c r="N44" s="318">
        <v>33927100</v>
      </c>
      <c r="O44" s="319">
        <v>2.0882314717453718E-3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2333.9499999999998</v>
      </c>
      <c r="E45" s="315">
        <v>2346.7833333333333</v>
      </c>
      <c r="F45" s="316">
        <v>2294.9166666666665</v>
      </c>
      <c r="G45" s="316">
        <v>2255.8833333333332</v>
      </c>
      <c r="H45" s="316">
        <v>2204.0166666666664</v>
      </c>
      <c r="I45" s="316">
        <v>2385.8166666666666</v>
      </c>
      <c r="J45" s="316">
        <v>2437.6833333333334</v>
      </c>
      <c r="K45" s="316">
        <v>2476.7166666666667</v>
      </c>
      <c r="L45" s="303">
        <v>2398.65</v>
      </c>
      <c r="M45" s="303">
        <v>2307.75</v>
      </c>
      <c r="N45" s="318">
        <v>631125</v>
      </c>
      <c r="O45" s="319">
        <v>5.6497175141242938E-2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1517</v>
      </c>
      <c r="E46" s="315">
        <v>1511.6833333333332</v>
      </c>
      <c r="F46" s="316">
        <v>1497.4166666666663</v>
      </c>
      <c r="G46" s="316">
        <v>1477.833333333333</v>
      </c>
      <c r="H46" s="316">
        <v>1463.5666666666662</v>
      </c>
      <c r="I46" s="316">
        <v>1531.2666666666664</v>
      </c>
      <c r="J46" s="316">
        <v>1545.5333333333333</v>
      </c>
      <c r="K46" s="316">
        <v>1565.1166666666666</v>
      </c>
      <c r="L46" s="303">
        <v>1525.95</v>
      </c>
      <c r="M46" s="303">
        <v>1492.1</v>
      </c>
      <c r="N46" s="318">
        <v>2664900</v>
      </c>
      <c r="O46" s="319">
        <v>-1.8353434714210803E-3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407.85</v>
      </c>
      <c r="E47" s="315">
        <v>409.34999999999997</v>
      </c>
      <c r="F47" s="316">
        <v>403.19999999999993</v>
      </c>
      <c r="G47" s="316">
        <v>398.54999999999995</v>
      </c>
      <c r="H47" s="316">
        <v>392.39999999999992</v>
      </c>
      <c r="I47" s="316">
        <v>413.99999999999994</v>
      </c>
      <c r="J47" s="316">
        <v>420.14999999999992</v>
      </c>
      <c r="K47" s="316">
        <v>424.79999999999995</v>
      </c>
      <c r="L47" s="303">
        <v>415.5</v>
      </c>
      <c r="M47" s="303">
        <v>404.7</v>
      </c>
      <c r="N47" s="318">
        <v>6050373</v>
      </c>
      <c r="O47" s="319">
        <v>1.841620626151013E-2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512</v>
      </c>
      <c r="E48" s="315">
        <v>506.7166666666667</v>
      </c>
      <c r="F48" s="316">
        <v>499.53333333333342</v>
      </c>
      <c r="G48" s="316">
        <v>487.06666666666672</v>
      </c>
      <c r="H48" s="316">
        <v>479.88333333333344</v>
      </c>
      <c r="I48" s="316">
        <v>519.18333333333339</v>
      </c>
      <c r="J48" s="316">
        <v>526.36666666666667</v>
      </c>
      <c r="K48" s="316">
        <v>538.83333333333337</v>
      </c>
      <c r="L48" s="303">
        <v>513.9</v>
      </c>
      <c r="M48" s="303">
        <v>494.25</v>
      </c>
      <c r="N48" s="318">
        <v>1910400</v>
      </c>
      <c r="O48" s="319">
        <v>-5.9657412876550499E-2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509.05</v>
      </c>
      <c r="E49" s="315">
        <v>506.83333333333331</v>
      </c>
      <c r="F49" s="316">
        <v>502.86666666666662</v>
      </c>
      <c r="G49" s="316">
        <v>496.68333333333328</v>
      </c>
      <c r="H49" s="316">
        <v>492.71666666666658</v>
      </c>
      <c r="I49" s="316">
        <v>513.01666666666665</v>
      </c>
      <c r="J49" s="316">
        <v>516.98333333333335</v>
      </c>
      <c r="K49" s="316">
        <v>523.16666666666674</v>
      </c>
      <c r="L49" s="303">
        <v>510.8</v>
      </c>
      <c r="M49" s="303">
        <v>500.65</v>
      </c>
      <c r="N49" s="318">
        <v>15628750</v>
      </c>
      <c r="O49" s="319">
        <v>1.8325460172666556E-2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3443.55</v>
      </c>
      <c r="E50" s="315">
        <v>3456.8166666666671</v>
      </c>
      <c r="F50" s="316">
        <v>3404.6833333333343</v>
      </c>
      <c r="G50" s="316">
        <v>3365.8166666666671</v>
      </c>
      <c r="H50" s="316">
        <v>3313.6833333333343</v>
      </c>
      <c r="I50" s="316">
        <v>3495.6833333333343</v>
      </c>
      <c r="J50" s="316">
        <v>3547.8166666666666</v>
      </c>
      <c r="K50" s="316">
        <v>3586.6833333333343</v>
      </c>
      <c r="L50" s="303">
        <v>3508.95</v>
      </c>
      <c r="M50" s="303">
        <v>3417.95</v>
      </c>
      <c r="N50" s="318">
        <v>2618600</v>
      </c>
      <c r="O50" s="319">
        <v>-6.3747438718980039E-3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184.95</v>
      </c>
      <c r="E51" s="315">
        <v>189.70000000000002</v>
      </c>
      <c r="F51" s="316">
        <v>178.25000000000003</v>
      </c>
      <c r="G51" s="316">
        <v>171.55</v>
      </c>
      <c r="H51" s="316">
        <v>160.10000000000002</v>
      </c>
      <c r="I51" s="316">
        <v>196.40000000000003</v>
      </c>
      <c r="J51" s="316">
        <v>207.85000000000002</v>
      </c>
      <c r="K51" s="316">
        <v>214.55000000000004</v>
      </c>
      <c r="L51" s="303">
        <v>201.15</v>
      </c>
      <c r="M51" s="303">
        <v>183</v>
      </c>
      <c r="N51" s="318">
        <v>34692900</v>
      </c>
      <c r="O51" s="319">
        <v>9.4192339716902579E-2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4718.8</v>
      </c>
      <c r="E52" s="315">
        <v>4732.8166666666666</v>
      </c>
      <c r="F52" s="316">
        <v>4650.6833333333334</v>
      </c>
      <c r="G52" s="316">
        <v>4582.5666666666666</v>
      </c>
      <c r="H52" s="316">
        <v>4500.4333333333334</v>
      </c>
      <c r="I52" s="316">
        <v>4800.9333333333334</v>
      </c>
      <c r="J52" s="316">
        <v>4883.0666666666666</v>
      </c>
      <c r="K52" s="316">
        <v>4951.1833333333334</v>
      </c>
      <c r="L52" s="303">
        <v>4814.95</v>
      </c>
      <c r="M52" s="303">
        <v>4664.7</v>
      </c>
      <c r="N52" s="318">
        <v>3877000</v>
      </c>
      <c r="O52" s="319">
        <v>2.6306210912941334E-2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2558.85</v>
      </c>
      <c r="E53" s="315">
        <v>2589.3833333333337</v>
      </c>
      <c r="F53" s="316">
        <v>2517.7666666666673</v>
      </c>
      <c r="G53" s="316">
        <v>2476.6833333333338</v>
      </c>
      <c r="H53" s="316">
        <v>2405.0666666666675</v>
      </c>
      <c r="I53" s="316">
        <v>2630.4666666666672</v>
      </c>
      <c r="J53" s="316">
        <v>2702.083333333333</v>
      </c>
      <c r="K53" s="316">
        <v>2743.166666666667</v>
      </c>
      <c r="L53" s="303">
        <v>2661</v>
      </c>
      <c r="M53" s="303">
        <v>2548.3000000000002</v>
      </c>
      <c r="N53" s="318">
        <v>2480450</v>
      </c>
      <c r="O53" s="319">
        <v>-5.745444872988429E-2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1411.25</v>
      </c>
      <c r="E54" s="315">
        <v>1417.0333333333335</v>
      </c>
      <c r="F54" s="316">
        <v>1384.2166666666672</v>
      </c>
      <c r="G54" s="316">
        <v>1357.1833333333336</v>
      </c>
      <c r="H54" s="316">
        <v>1324.3666666666672</v>
      </c>
      <c r="I54" s="316">
        <v>1444.0666666666671</v>
      </c>
      <c r="J54" s="316">
        <v>1476.8833333333332</v>
      </c>
      <c r="K54" s="316">
        <v>1503.916666666667</v>
      </c>
      <c r="L54" s="303">
        <v>1449.85</v>
      </c>
      <c r="M54" s="303">
        <v>1390</v>
      </c>
      <c r="N54" s="318">
        <v>2703250</v>
      </c>
      <c r="O54" s="319">
        <v>5.2687941743414006E-2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170.4</v>
      </c>
      <c r="E55" s="315">
        <v>170.45000000000002</v>
      </c>
      <c r="F55" s="316">
        <v>167.70000000000005</v>
      </c>
      <c r="G55" s="316">
        <v>165.00000000000003</v>
      </c>
      <c r="H55" s="316">
        <v>162.25000000000006</v>
      </c>
      <c r="I55" s="316">
        <v>173.15000000000003</v>
      </c>
      <c r="J55" s="316">
        <v>175.89999999999998</v>
      </c>
      <c r="K55" s="316">
        <v>178.60000000000002</v>
      </c>
      <c r="L55" s="303">
        <v>173.2</v>
      </c>
      <c r="M55" s="303">
        <v>167.75</v>
      </c>
      <c r="N55" s="318">
        <v>13964400</v>
      </c>
      <c r="O55" s="319">
        <v>-4.1512231282431429E-2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58.65</v>
      </c>
      <c r="E56" s="315">
        <v>59.783333333333331</v>
      </c>
      <c r="F56" s="316">
        <v>57.11666666666666</v>
      </c>
      <c r="G56" s="316">
        <v>55.583333333333329</v>
      </c>
      <c r="H56" s="316">
        <v>52.916666666666657</v>
      </c>
      <c r="I56" s="316">
        <v>61.316666666666663</v>
      </c>
      <c r="J56" s="316">
        <v>63.983333333333334</v>
      </c>
      <c r="K56" s="316">
        <v>65.516666666666666</v>
      </c>
      <c r="L56" s="303">
        <v>62.45</v>
      </c>
      <c r="M56" s="303">
        <v>58.25</v>
      </c>
      <c r="N56" s="318">
        <v>132494000</v>
      </c>
      <c r="O56" s="319">
        <v>2.2184333254898027E-2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94</v>
      </c>
      <c r="E57" s="315">
        <v>94.833333333333329</v>
      </c>
      <c r="F57" s="316">
        <v>92.466666666666654</v>
      </c>
      <c r="G57" s="316">
        <v>90.933333333333323</v>
      </c>
      <c r="H57" s="316">
        <v>88.566666666666649</v>
      </c>
      <c r="I57" s="316">
        <v>96.36666666666666</v>
      </c>
      <c r="J57" s="316">
        <v>98.733333333333334</v>
      </c>
      <c r="K57" s="316">
        <v>100.26666666666667</v>
      </c>
      <c r="L57" s="303">
        <v>97.2</v>
      </c>
      <c r="M57" s="303">
        <v>93.3</v>
      </c>
      <c r="N57" s="318">
        <v>25254000</v>
      </c>
      <c r="O57" s="319">
        <v>6.6460587326120563E-2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483.05</v>
      </c>
      <c r="E58" s="315">
        <v>484.16666666666669</v>
      </c>
      <c r="F58" s="316">
        <v>478.38333333333338</v>
      </c>
      <c r="G58" s="316">
        <v>473.7166666666667</v>
      </c>
      <c r="H58" s="316">
        <v>467.93333333333339</v>
      </c>
      <c r="I58" s="316">
        <v>488.83333333333337</v>
      </c>
      <c r="J58" s="316">
        <v>494.61666666666667</v>
      </c>
      <c r="K58" s="316">
        <v>499.28333333333336</v>
      </c>
      <c r="L58" s="303">
        <v>489.95</v>
      </c>
      <c r="M58" s="303">
        <v>479.5</v>
      </c>
      <c r="N58" s="318">
        <v>6425050</v>
      </c>
      <c r="O58" s="319">
        <v>1.9525547445255476E-2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25.15</v>
      </c>
      <c r="E59" s="315">
        <v>25.45</v>
      </c>
      <c r="F59" s="316">
        <v>24.599999999999998</v>
      </c>
      <c r="G59" s="316">
        <v>24.049999999999997</v>
      </c>
      <c r="H59" s="316">
        <v>23.199999999999996</v>
      </c>
      <c r="I59" s="316">
        <v>26</v>
      </c>
      <c r="J59" s="316">
        <v>26.85</v>
      </c>
      <c r="K59" s="316">
        <v>27.400000000000002</v>
      </c>
      <c r="L59" s="303">
        <v>26.3</v>
      </c>
      <c r="M59" s="303">
        <v>24.9</v>
      </c>
      <c r="N59" s="318">
        <v>72945000</v>
      </c>
      <c r="O59" s="319">
        <v>-1.0076335877862596E-2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686.7</v>
      </c>
      <c r="E60" s="315">
        <v>689.9</v>
      </c>
      <c r="F60" s="316">
        <v>676.8</v>
      </c>
      <c r="G60" s="316">
        <v>666.9</v>
      </c>
      <c r="H60" s="316">
        <v>653.79999999999995</v>
      </c>
      <c r="I60" s="316">
        <v>699.8</v>
      </c>
      <c r="J60" s="316">
        <v>712.90000000000009</v>
      </c>
      <c r="K60" s="316">
        <v>722.8</v>
      </c>
      <c r="L60" s="303">
        <v>703</v>
      </c>
      <c r="M60" s="303">
        <v>680</v>
      </c>
      <c r="N60" s="318">
        <v>4313000</v>
      </c>
      <c r="O60" s="319">
        <v>-3.9206950323011809E-2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1040.55</v>
      </c>
      <c r="E61" s="315">
        <v>1064.5</v>
      </c>
      <c r="F61" s="316">
        <v>1008.25</v>
      </c>
      <c r="G61" s="316">
        <v>975.95</v>
      </c>
      <c r="H61" s="316">
        <v>919.7</v>
      </c>
      <c r="I61" s="316">
        <v>1096.8</v>
      </c>
      <c r="J61" s="316">
        <v>1153.05</v>
      </c>
      <c r="K61" s="316">
        <v>1185.3499999999999</v>
      </c>
      <c r="L61" s="303">
        <v>1120.75</v>
      </c>
      <c r="M61" s="303">
        <v>1032.2</v>
      </c>
      <c r="N61" s="318">
        <v>1840150</v>
      </c>
      <c r="O61" s="319">
        <v>6.1492313460817398E-2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839.2</v>
      </c>
      <c r="E62" s="315">
        <v>845.38333333333333</v>
      </c>
      <c r="F62" s="316">
        <v>826.9666666666667</v>
      </c>
      <c r="G62" s="316">
        <v>814.73333333333335</v>
      </c>
      <c r="H62" s="316">
        <v>796.31666666666672</v>
      </c>
      <c r="I62" s="316">
        <v>857.61666666666667</v>
      </c>
      <c r="J62" s="316">
        <v>876.03333333333342</v>
      </c>
      <c r="K62" s="316">
        <v>888.26666666666665</v>
      </c>
      <c r="L62" s="303">
        <v>863.8</v>
      </c>
      <c r="M62" s="303">
        <v>833.15</v>
      </c>
      <c r="N62" s="318">
        <v>20193200</v>
      </c>
      <c r="O62" s="319">
        <v>5.7251005441211261E-3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830.65</v>
      </c>
      <c r="E63" s="315">
        <v>837.11666666666667</v>
      </c>
      <c r="F63" s="316">
        <v>818.83333333333337</v>
      </c>
      <c r="G63" s="316">
        <v>807.01666666666665</v>
      </c>
      <c r="H63" s="316">
        <v>788.73333333333335</v>
      </c>
      <c r="I63" s="316">
        <v>848.93333333333339</v>
      </c>
      <c r="J63" s="316">
        <v>867.2166666666667</v>
      </c>
      <c r="K63" s="316">
        <v>879.03333333333342</v>
      </c>
      <c r="L63" s="303">
        <v>855.4</v>
      </c>
      <c r="M63" s="303">
        <v>825.3</v>
      </c>
      <c r="N63" s="318">
        <v>4660000</v>
      </c>
      <c r="O63" s="319">
        <v>-6.7813562712542505E-2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807.3</v>
      </c>
      <c r="E64" s="315">
        <v>811.68333333333339</v>
      </c>
      <c r="F64" s="316">
        <v>801.41666666666674</v>
      </c>
      <c r="G64" s="316">
        <v>795.5333333333333</v>
      </c>
      <c r="H64" s="316">
        <v>785.26666666666665</v>
      </c>
      <c r="I64" s="316">
        <v>817.56666666666683</v>
      </c>
      <c r="J64" s="316">
        <v>827.83333333333348</v>
      </c>
      <c r="K64" s="316">
        <v>833.71666666666692</v>
      </c>
      <c r="L64" s="303">
        <v>821.95</v>
      </c>
      <c r="M64" s="303">
        <v>805.8</v>
      </c>
      <c r="N64" s="318">
        <v>20199900</v>
      </c>
      <c r="O64" s="319">
        <v>3.1085861292743058E-2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2326.5500000000002</v>
      </c>
      <c r="E65" s="315">
        <v>2332.9666666666667</v>
      </c>
      <c r="F65" s="316">
        <v>2308.8333333333335</v>
      </c>
      <c r="G65" s="316">
        <v>2291.1166666666668</v>
      </c>
      <c r="H65" s="316">
        <v>2266.9833333333336</v>
      </c>
      <c r="I65" s="316">
        <v>2350.6833333333334</v>
      </c>
      <c r="J65" s="316">
        <v>2374.8166666666666</v>
      </c>
      <c r="K65" s="316">
        <v>2392.5333333333333</v>
      </c>
      <c r="L65" s="303">
        <v>2357.1</v>
      </c>
      <c r="M65" s="303">
        <v>2315.25</v>
      </c>
      <c r="N65" s="318">
        <v>26579100</v>
      </c>
      <c r="O65" s="319">
        <v>-6.0357884108374936E-3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1376.9</v>
      </c>
      <c r="E66" s="315">
        <v>1381.5333333333335</v>
      </c>
      <c r="F66" s="316">
        <v>1365.5666666666671</v>
      </c>
      <c r="G66" s="316">
        <v>1354.2333333333336</v>
      </c>
      <c r="H66" s="316">
        <v>1338.2666666666671</v>
      </c>
      <c r="I66" s="316">
        <v>1392.866666666667</v>
      </c>
      <c r="J66" s="316">
        <v>1408.8333333333337</v>
      </c>
      <c r="K66" s="316">
        <v>1420.166666666667</v>
      </c>
      <c r="L66" s="303">
        <v>1397.5</v>
      </c>
      <c r="M66" s="303">
        <v>1370.2</v>
      </c>
      <c r="N66" s="318">
        <v>34362350</v>
      </c>
      <c r="O66" s="319">
        <v>-3.5938030429281238E-2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648.45000000000005</v>
      </c>
      <c r="E67" s="315">
        <v>655.26666666666677</v>
      </c>
      <c r="F67" s="316">
        <v>638.18333333333351</v>
      </c>
      <c r="G67" s="316">
        <v>627.91666666666674</v>
      </c>
      <c r="H67" s="316">
        <v>610.83333333333348</v>
      </c>
      <c r="I67" s="316">
        <v>665.53333333333353</v>
      </c>
      <c r="J67" s="316">
        <v>682.61666666666679</v>
      </c>
      <c r="K67" s="316">
        <v>692.88333333333355</v>
      </c>
      <c r="L67" s="303">
        <v>672.35</v>
      </c>
      <c r="M67" s="303">
        <v>645</v>
      </c>
      <c r="N67" s="318">
        <v>10939500</v>
      </c>
      <c r="O67" s="319">
        <v>3.60454213980623E-2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2995.85</v>
      </c>
      <c r="E68" s="315">
        <v>3039.2666666666664</v>
      </c>
      <c r="F68" s="316">
        <v>2940.583333333333</v>
      </c>
      <c r="G68" s="316">
        <v>2885.3166666666666</v>
      </c>
      <c r="H68" s="316">
        <v>2786.6333333333332</v>
      </c>
      <c r="I68" s="316">
        <v>3094.5333333333328</v>
      </c>
      <c r="J68" s="316">
        <v>3193.2166666666662</v>
      </c>
      <c r="K68" s="316">
        <v>3248.4833333333327</v>
      </c>
      <c r="L68" s="303">
        <v>3137.95</v>
      </c>
      <c r="M68" s="303">
        <v>2984</v>
      </c>
      <c r="N68" s="318">
        <v>3736500</v>
      </c>
      <c r="O68" s="319">
        <v>2.6877731057795368E-2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214.15</v>
      </c>
      <c r="E69" s="315">
        <v>218.28333333333333</v>
      </c>
      <c r="F69" s="316">
        <v>209.36666666666667</v>
      </c>
      <c r="G69" s="316">
        <v>204.58333333333334</v>
      </c>
      <c r="H69" s="316">
        <v>195.66666666666669</v>
      </c>
      <c r="I69" s="316">
        <v>223.06666666666666</v>
      </c>
      <c r="J69" s="316">
        <v>231.98333333333335</v>
      </c>
      <c r="K69" s="316">
        <v>236.76666666666665</v>
      </c>
      <c r="L69" s="303">
        <v>227.2</v>
      </c>
      <c r="M69" s="303">
        <v>213.5</v>
      </c>
      <c r="N69" s="318">
        <v>29596900</v>
      </c>
      <c r="O69" s="319">
        <v>-5.5700370421182602E-2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213.9</v>
      </c>
      <c r="E70" s="315">
        <v>214.85000000000002</v>
      </c>
      <c r="F70" s="316">
        <v>211.40000000000003</v>
      </c>
      <c r="G70" s="316">
        <v>208.9</v>
      </c>
      <c r="H70" s="316">
        <v>205.45000000000002</v>
      </c>
      <c r="I70" s="316">
        <v>217.35000000000005</v>
      </c>
      <c r="J70" s="316">
        <v>220.80000000000004</v>
      </c>
      <c r="K70" s="316">
        <v>223.30000000000007</v>
      </c>
      <c r="L70" s="303">
        <v>218.3</v>
      </c>
      <c r="M70" s="303">
        <v>212.35</v>
      </c>
      <c r="N70" s="318">
        <v>27299700</v>
      </c>
      <c r="O70" s="319">
        <v>3.5432667690732209E-2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2137.65</v>
      </c>
      <c r="E71" s="315">
        <v>2136.2166666666667</v>
      </c>
      <c r="F71" s="316">
        <v>2121.4333333333334</v>
      </c>
      <c r="G71" s="316">
        <v>2105.2166666666667</v>
      </c>
      <c r="H71" s="316">
        <v>2090.4333333333334</v>
      </c>
      <c r="I71" s="316">
        <v>2152.4333333333334</v>
      </c>
      <c r="J71" s="316">
        <v>2167.2166666666672</v>
      </c>
      <c r="K71" s="316">
        <v>2183.4333333333334</v>
      </c>
      <c r="L71" s="303">
        <v>2151</v>
      </c>
      <c r="M71" s="303">
        <v>2120</v>
      </c>
      <c r="N71" s="318">
        <v>6036300</v>
      </c>
      <c r="O71" s="319">
        <v>6.2859859489725847E-2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176.5</v>
      </c>
      <c r="E72" s="315">
        <v>178.83333333333334</v>
      </c>
      <c r="F72" s="316">
        <v>173.16666666666669</v>
      </c>
      <c r="G72" s="316">
        <v>169.83333333333334</v>
      </c>
      <c r="H72" s="316">
        <v>164.16666666666669</v>
      </c>
      <c r="I72" s="316">
        <v>182.16666666666669</v>
      </c>
      <c r="J72" s="316">
        <v>187.83333333333337</v>
      </c>
      <c r="K72" s="316">
        <v>191.16666666666669</v>
      </c>
      <c r="L72" s="303">
        <v>184.5</v>
      </c>
      <c r="M72" s="303">
        <v>175.5</v>
      </c>
      <c r="N72" s="318">
        <v>16966300</v>
      </c>
      <c r="O72" s="319">
        <v>-1.776740847092606E-2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479.8</v>
      </c>
      <c r="E73" s="315">
        <v>482.88333333333338</v>
      </c>
      <c r="F73" s="316">
        <v>471.96666666666675</v>
      </c>
      <c r="G73" s="316">
        <v>464.13333333333338</v>
      </c>
      <c r="H73" s="316">
        <v>453.21666666666675</v>
      </c>
      <c r="I73" s="316">
        <v>490.71666666666675</v>
      </c>
      <c r="J73" s="316">
        <v>501.63333333333338</v>
      </c>
      <c r="K73" s="316">
        <v>509.46666666666675</v>
      </c>
      <c r="L73" s="303">
        <v>493.8</v>
      </c>
      <c r="M73" s="303">
        <v>475.05</v>
      </c>
      <c r="N73" s="318">
        <v>122425875</v>
      </c>
      <c r="O73" s="319">
        <v>-2.3577922291554716E-2</v>
      </c>
    </row>
    <row r="74" spans="1:15" ht="15">
      <c r="A74" s="276">
        <v>64</v>
      </c>
      <c r="B74" s="417" t="s">
        <v>57</v>
      </c>
      <c r="C74" t="s">
        <v>256</v>
      </c>
      <c r="D74" s="511">
        <v>1294.6500000000001</v>
      </c>
      <c r="E74" s="511">
        <v>1310.25</v>
      </c>
      <c r="F74" s="512">
        <v>1270.45</v>
      </c>
      <c r="G74" s="512">
        <v>1246.25</v>
      </c>
      <c r="H74" s="512">
        <v>1206.45</v>
      </c>
      <c r="I74" s="512">
        <v>1334.45</v>
      </c>
      <c r="J74" s="512">
        <v>1374.2500000000002</v>
      </c>
      <c r="K74" s="512">
        <v>1398.45</v>
      </c>
      <c r="L74" s="513">
        <v>1350.05</v>
      </c>
      <c r="M74" s="513">
        <v>1286.05</v>
      </c>
      <c r="N74" s="514">
        <v>447950</v>
      </c>
      <c r="O74" s="515">
        <v>-2.8571428571428571E-2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442.95</v>
      </c>
      <c r="E75" s="315">
        <v>448.18333333333334</v>
      </c>
      <c r="F75" s="316">
        <v>435.06666666666666</v>
      </c>
      <c r="G75" s="316">
        <v>427.18333333333334</v>
      </c>
      <c r="H75" s="316">
        <v>414.06666666666666</v>
      </c>
      <c r="I75" s="316">
        <v>456.06666666666666</v>
      </c>
      <c r="J75" s="316">
        <v>469.18333333333334</v>
      </c>
      <c r="K75" s="316">
        <v>477.06666666666666</v>
      </c>
      <c r="L75" s="303">
        <v>461.3</v>
      </c>
      <c r="M75" s="303">
        <v>440.3</v>
      </c>
      <c r="N75" s="318">
        <v>7860000</v>
      </c>
      <c r="O75" s="319">
        <v>-4.8138056312443236E-2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9.25</v>
      </c>
      <c r="E76" s="315">
        <v>9.35</v>
      </c>
      <c r="F76" s="316">
        <v>9.1</v>
      </c>
      <c r="G76" s="316">
        <v>8.9499999999999993</v>
      </c>
      <c r="H76" s="316">
        <v>8.6999999999999993</v>
      </c>
      <c r="I76" s="316">
        <v>9.5</v>
      </c>
      <c r="J76" s="316">
        <v>9.75</v>
      </c>
      <c r="K76" s="316">
        <v>9.9</v>
      </c>
      <c r="L76" s="303">
        <v>9.6</v>
      </c>
      <c r="M76" s="303">
        <v>9.1999999999999993</v>
      </c>
      <c r="N76" s="318">
        <v>510650000</v>
      </c>
      <c r="O76" s="319">
        <v>-5.0624674648620513E-2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33.299999999999997</v>
      </c>
      <c r="E77" s="315">
        <v>33.516666666666673</v>
      </c>
      <c r="F77" s="316">
        <v>32.683333333333344</v>
      </c>
      <c r="G77" s="316">
        <v>32.06666666666667</v>
      </c>
      <c r="H77" s="316">
        <v>31.233333333333341</v>
      </c>
      <c r="I77" s="316">
        <v>34.133333333333347</v>
      </c>
      <c r="J77" s="316">
        <v>34.966666666666676</v>
      </c>
      <c r="K77" s="316">
        <v>35.58333333333335</v>
      </c>
      <c r="L77" s="303">
        <v>34.35</v>
      </c>
      <c r="M77" s="303">
        <v>32.9</v>
      </c>
      <c r="N77" s="318">
        <v>143507000</v>
      </c>
      <c r="O77" s="319">
        <v>4.5542635658914726E-2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443.7</v>
      </c>
      <c r="E78" s="315">
        <v>448.15000000000003</v>
      </c>
      <c r="F78" s="316">
        <v>438.30000000000007</v>
      </c>
      <c r="G78" s="316">
        <v>432.90000000000003</v>
      </c>
      <c r="H78" s="316">
        <v>423.05000000000007</v>
      </c>
      <c r="I78" s="316">
        <v>453.55000000000007</v>
      </c>
      <c r="J78" s="316">
        <v>463.40000000000009</v>
      </c>
      <c r="K78" s="316">
        <v>468.80000000000007</v>
      </c>
      <c r="L78" s="303">
        <v>458</v>
      </c>
      <c r="M78" s="303">
        <v>442.75</v>
      </c>
      <c r="N78" s="318">
        <v>4298250</v>
      </c>
      <c r="O78" s="319">
        <v>-1.9140257295262003E-2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1679.5</v>
      </c>
      <c r="E79" s="315">
        <v>1692.3166666666666</v>
      </c>
      <c r="F79" s="316">
        <v>1657.2833333333333</v>
      </c>
      <c r="G79" s="316">
        <v>1635.0666666666666</v>
      </c>
      <c r="H79" s="316">
        <v>1600.0333333333333</v>
      </c>
      <c r="I79" s="316">
        <v>1714.5333333333333</v>
      </c>
      <c r="J79" s="316">
        <v>1749.5666666666666</v>
      </c>
      <c r="K79" s="316">
        <v>1771.7833333333333</v>
      </c>
      <c r="L79" s="303">
        <v>1727.35</v>
      </c>
      <c r="M79" s="303">
        <v>1670.1</v>
      </c>
      <c r="N79" s="318">
        <v>2916000</v>
      </c>
      <c r="O79" s="319">
        <v>1.726844583987441E-2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816.7</v>
      </c>
      <c r="E80" s="315">
        <v>822.13333333333333</v>
      </c>
      <c r="F80" s="316">
        <v>798.4666666666667</v>
      </c>
      <c r="G80" s="316">
        <v>780.23333333333335</v>
      </c>
      <c r="H80" s="316">
        <v>756.56666666666672</v>
      </c>
      <c r="I80" s="316">
        <v>840.36666666666667</v>
      </c>
      <c r="J80" s="316">
        <v>864.03333333333342</v>
      </c>
      <c r="K80" s="316">
        <v>882.26666666666665</v>
      </c>
      <c r="L80" s="303">
        <v>845.8</v>
      </c>
      <c r="M80" s="303">
        <v>803.9</v>
      </c>
      <c r="N80" s="318">
        <v>19100400</v>
      </c>
      <c r="O80" s="319">
        <v>-9.7701312321079328E-2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186.6</v>
      </c>
      <c r="E81" s="315">
        <v>188.36666666666667</v>
      </c>
      <c r="F81" s="316">
        <v>182.63333333333335</v>
      </c>
      <c r="G81" s="316">
        <v>178.66666666666669</v>
      </c>
      <c r="H81" s="316">
        <v>172.93333333333337</v>
      </c>
      <c r="I81" s="316">
        <v>192.33333333333334</v>
      </c>
      <c r="J81" s="316">
        <v>198.06666666666669</v>
      </c>
      <c r="K81" s="316">
        <v>202.03333333333333</v>
      </c>
      <c r="L81" s="303">
        <v>194.1</v>
      </c>
      <c r="M81" s="303">
        <v>184.4</v>
      </c>
      <c r="N81" s="318">
        <v>14100800</v>
      </c>
      <c r="O81" s="319">
        <v>4.3298114771079345E-2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1100.6500000000001</v>
      </c>
      <c r="E82" s="315">
        <v>1105.3</v>
      </c>
      <c r="F82" s="316">
        <v>1092.55</v>
      </c>
      <c r="G82" s="316">
        <v>1084.45</v>
      </c>
      <c r="H82" s="316">
        <v>1071.7</v>
      </c>
      <c r="I82" s="316">
        <v>1113.3999999999999</v>
      </c>
      <c r="J82" s="316">
        <v>1126.1499999999999</v>
      </c>
      <c r="K82" s="316">
        <v>1134.2499999999998</v>
      </c>
      <c r="L82" s="303">
        <v>1118.05</v>
      </c>
      <c r="M82" s="303">
        <v>1097.2</v>
      </c>
      <c r="N82" s="318">
        <v>36712200</v>
      </c>
      <c r="O82" s="319">
        <v>8.0894951891393174E-3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85</v>
      </c>
      <c r="E83" s="315">
        <v>85.55</v>
      </c>
      <c r="F83" s="316">
        <v>84.25</v>
      </c>
      <c r="G83" s="316">
        <v>83.5</v>
      </c>
      <c r="H83" s="316">
        <v>82.2</v>
      </c>
      <c r="I83" s="316">
        <v>86.3</v>
      </c>
      <c r="J83" s="316">
        <v>87.59999999999998</v>
      </c>
      <c r="K83" s="316">
        <v>88.35</v>
      </c>
      <c r="L83" s="303">
        <v>86.85</v>
      </c>
      <c r="M83" s="303">
        <v>84.8</v>
      </c>
      <c r="N83" s="318">
        <v>49607700</v>
      </c>
      <c r="O83" s="319">
        <v>5.255151079228277E-2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187.95</v>
      </c>
      <c r="E84" s="315">
        <v>187.73333333333335</v>
      </c>
      <c r="F84" s="316">
        <v>183.26666666666671</v>
      </c>
      <c r="G84" s="316">
        <v>178.58333333333337</v>
      </c>
      <c r="H84" s="316">
        <v>174.11666666666673</v>
      </c>
      <c r="I84" s="316">
        <v>192.41666666666669</v>
      </c>
      <c r="J84" s="316">
        <v>196.88333333333333</v>
      </c>
      <c r="K84" s="316">
        <v>201.56666666666666</v>
      </c>
      <c r="L84" s="303">
        <v>192.2</v>
      </c>
      <c r="M84" s="303">
        <v>183.05</v>
      </c>
      <c r="N84" s="318">
        <v>97091200</v>
      </c>
      <c r="O84" s="319">
        <v>5.1826943077029744E-2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234.15</v>
      </c>
      <c r="E85" s="315">
        <v>232.65</v>
      </c>
      <c r="F85" s="316">
        <v>230.4</v>
      </c>
      <c r="G85" s="316">
        <v>226.65</v>
      </c>
      <c r="H85" s="316">
        <v>224.4</v>
      </c>
      <c r="I85" s="316">
        <v>236.4</v>
      </c>
      <c r="J85" s="316">
        <v>238.65</v>
      </c>
      <c r="K85" s="316">
        <v>242.4</v>
      </c>
      <c r="L85" s="303">
        <v>234.9</v>
      </c>
      <c r="M85" s="303">
        <v>228.9</v>
      </c>
      <c r="N85" s="318">
        <v>24075000</v>
      </c>
      <c r="O85" s="319">
        <v>-6.0671088568084279E-2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332.2</v>
      </c>
      <c r="E86" s="315">
        <v>336.63333333333333</v>
      </c>
      <c r="F86" s="316">
        <v>325.96666666666664</v>
      </c>
      <c r="G86" s="316">
        <v>319.73333333333329</v>
      </c>
      <c r="H86" s="316">
        <v>309.06666666666661</v>
      </c>
      <c r="I86" s="316">
        <v>342.86666666666667</v>
      </c>
      <c r="J86" s="316">
        <v>353.53333333333342</v>
      </c>
      <c r="K86" s="316">
        <v>359.76666666666671</v>
      </c>
      <c r="L86" s="303">
        <v>347.3</v>
      </c>
      <c r="M86" s="303">
        <v>330.4</v>
      </c>
      <c r="N86" s="318">
        <v>38780100</v>
      </c>
      <c r="O86" s="319">
        <v>2.9163083978217253E-2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2519.25</v>
      </c>
      <c r="E87" s="315">
        <v>2552.1833333333334</v>
      </c>
      <c r="F87" s="316">
        <v>2470.3666666666668</v>
      </c>
      <c r="G87" s="316">
        <v>2421.4833333333336</v>
      </c>
      <c r="H87" s="316">
        <v>2339.666666666667</v>
      </c>
      <c r="I87" s="316">
        <v>2601.0666666666666</v>
      </c>
      <c r="J87" s="316">
        <v>2682.8833333333332</v>
      </c>
      <c r="K87" s="316">
        <v>2731.7666666666664</v>
      </c>
      <c r="L87" s="303">
        <v>2634</v>
      </c>
      <c r="M87" s="303">
        <v>2503.3000000000002</v>
      </c>
      <c r="N87" s="318">
        <v>1998500</v>
      </c>
      <c r="O87" s="319">
        <v>-3.2086208984138519E-2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1816.65</v>
      </c>
      <c r="E88" s="315">
        <v>1826.9833333333333</v>
      </c>
      <c r="F88" s="316">
        <v>1801.2166666666667</v>
      </c>
      <c r="G88" s="316">
        <v>1785.7833333333333</v>
      </c>
      <c r="H88" s="316">
        <v>1760.0166666666667</v>
      </c>
      <c r="I88" s="316">
        <v>1842.4166666666667</v>
      </c>
      <c r="J88" s="316">
        <v>1868.1833333333336</v>
      </c>
      <c r="K88" s="316">
        <v>1883.6166666666668</v>
      </c>
      <c r="L88" s="303">
        <v>1852.75</v>
      </c>
      <c r="M88" s="303">
        <v>1811.55</v>
      </c>
      <c r="N88" s="318">
        <v>17581600</v>
      </c>
      <c r="O88" s="319">
        <v>5.0400286772613212E-2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71.7</v>
      </c>
      <c r="E89" s="315">
        <v>73.55</v>
      </c>
      <c r="F89" s="316">
        <v>69.399999999999991</v>
      </c>
      <c r="G89" s="316">
        <v>67.099999999999994</v>
      </c>
      <c r="H89" s="316">
        <v>62.949999999999989</v>
      </c>
      <c r="I89" s="316">
        <v>75.849999999999994</v>
      </c>
      <c r="J89" s="316">
        <v>80</v>
      </c>
      <c r="K89" s="316">
        <v>82.3</v>
      </c>
      <c r="L89" s="303">
        <v>77.7</v>
      </c>
      <c r="M89" s="303">
        <v>71.25</v>
      </c>
      <c r="N89" s="318">
        <v>42832100</v>
      </c>
      <c r="O89" s="319">
        <v>2.7811705872613269E-2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329.3</v>
      </c>
      <c r="E90" s="315">
        <v>332.34999999999997</v>
      </c>
      <c r="F90" s="316">
        <v>318.24999999999994</v>
      </c>
      <c r="G90" s="316">
        <v>307.2</v>
      </c>
      <c r="H90" s="316">
        <v>293.09999999999997</v>
      </c>
      <c r="I90" s="316">
        <v>343.39999999999992</v>
      </c>
      <c r="J90" s="316">
        <v>357.49999999999994</v>
      </c>
      <c r="K90" s="316">
        <v>368.5499999999999</v>
      </c>
      <c r="L90" s="303">
        <v>346.45</v>
      </c>
      <c r="M90" s="303">
        <v>321.3</v>
      </c>
      <c r="N90" s="318">
        <v>14198000</v>
      </c>
      <c r="O90" s="319">
        <v>0.19451455493858322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1134.25</v>
      </c>
      <c r="E91" s="315">
        <v>1140.9666666666665</v>
      </c>
      <c r="F91" s="316">
        <v>1104.2333333333329</v>
      </c>
      <c r="G91" s="316">
        <v>1074.2166666666665</v>
      </c>
      <c r="H91" s="316">
        <v>1037.4833333333329</v>
      </c>
      <c r="I91" s="316">
        <v>1170.9833333333329</v>
      </c>
      <c r="J91" s="316">
        <v>1207.7166666666665</v>
      </c>
      <c r="K91" s="316">
        <v>1237.7333333333329</v>
      </c>
      <c r="L91" s="303">
        <v>1177.7</v>
      </c>
      <c r="M91" s="303">
        <v>1110.95</v>
      </c>
      <c r="N91" s="318">
        <v>13757400</v>
      </c>
      <c r="O91" s="319">
        <v>3.7088968293455156E-2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887.55</v>
      </c>
      <c r="E92" s="315">
        <v>886.68333333333339</v>
      </c>
      <c r="F92" s="316">
        <v>879.06666666666683</v>
      </c>
      <c r="G92" s="316">
        <v>870.58333333333348</v>
      </c>
      <c r="H92" s="316">
        <v>862.96666666666692</v>
      </c>
      <c r="I92" s="316">
        <v>895.16666666666674</v>
      </c>
      <c r="J92" s="316">
        <v>902.7833333333333</v>
      </c>
      <c r="K92" s="316">
        <v>911.26666666666665</v>
      </c>
      <c r="L92" s="303">
        <v>894.3</v>
      </c>
      <c r="M92" s="303">
        <v>878.2</v>
      </c>
      <c r="N92" s="318">
        <v>9324500</v>
      </c>
      <c r="O92" s="319">
        <v>7.8089113458888375E-3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704.4</v>
      </c>
      <c r="E93" s="315">
        <v>708.9</v>
      </c>
      <c r="F93" s="316">
        <v>689.8</v>
      </c>
      <c r="G93" s="316">
        <v>675.19999999999993</v>
      </c>
      <c r="H93" s="316">
        <v>656.09999999999991</v>
      </c>
      <c r="I93" s="316">
        <v>723.5</v>
      </c>
      <c r="J93" s="316">
        <v>742.60000000000014</v>
      </c>
      <c r="K93" s="316">
        <v>757.2</v>
      </c>
      <c r="L93" s="303">
        <v>728</v>
      </c>
      <c r="M93" s="303">
        <v>694.3</v>
      </c>
      <c r="N93" s="318">
        <v>16605400</v>
      </c>
      <c r="O93" s="319">
        <v>-2.1208120151840239E-2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155.9</v>
      </c>
      <c r="E94" s="315">
        <v>159.75</v>
      </c>
      <c r="F94" s="316">
        <v>150.1</v>
      </c>
      <c r="G94" s="316">
        <v>144.29999999999998</v>
      </c>
      <c r="H94" s="316">
        <v>134.64999999999998</v>
      </c>
      <c r="I94" s="316">
        <v>165.55</v>
      </c>
      <c r="J94" s="316">
        <v>175.2</v>
      </c>
      <c r="K94" s="316">
        <v>181.00000000000003</v>
      </c>
      <c r="L94" s="303">
        <v>169.4</v>
      </c>
      <c r="M94" s="303">
        <v>153.94999999999999</v>
      </c>
      <c r="N94" s="318">
        <v>23208576</v>
      </c>
      <c r="O94" s="319">
        <v>-3.3312568340789349E-2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163.15</v>
      </c>
      <c r="E95" s="315">
        <v>166.15</v>
      </c>
      <c r="F95" s="316">
        <v>159</v>
      </c>
      <c r="G95" s="316">
        <v>154.85</v>
      </c>
      <c r="H95" s="316">
        <v>147.69999999999999</v>
      </c>
      <c r="I95" s="316">
        <v>170.3</v>
      </c>
      <c r="J95" s="316">
        <v>177.45000000000005</v>
      </c>
      <c r="K95" s="316">
        <v>181.60000000000002</v>
      </c>
      <c r="L95" s="303">
        <v>173.3</v>
      </c>
      <c r="M95" s="303">
        <v>162</v>
      </c>
      <c r="N95" s="318">
        <v>20118000</v>
      </c>
      <c r="O95" s="319">
        <v>2.391629297458894E-3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368.75</v>
      </c>
      <c r="E96" s="315">
        <v>371.84999999999997</v>
      </c>
      <c r="F96" s="316">
        <v>364.29999999999995</v>
      </c>
      <c r="G96" s="316">
        <v>359.84999999999997</v>
      </c>
      <c r="H96" s="316">
        <v>352.29999999999995</v>
      </c>
      <c r="I96" s="316">
        <v>376.29999999999995</v>
      </c>
      <c r="J96" s="316">
        <v>383.85</v>
      </c>
      <c r="K96" s="316">
        <v>388.29999999999995</v>
      </c>
      <c r="L96" s="303">
        <v>379.4</v>
      </c>
      <c r="M96" s="303">
        <v>367.4</v>
      </c>
      <c r="N96" s="318">
        <v>10316000</v>
      </c>
      <c r="O96" s="319">
        <v>4.7735120861263455E-2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6964.65</v>
      </c>
      <c r="E97" s="315">
        <v>7009.666666666667</v>
      </c>
      <c r="F97" s="316">
        <v>6875.4833333333336</v>
      </c>
      <c r="G97" s="316">
        <v>6786.3166666666666</v>
      </c>
      <c r="H97" s="316">
        <v>6652.1333333333332</v>
      </c>
      <c r="I97" s="316">
        <v>7098.8333333333339</v>
      </c>
      <c r="J97" s="316">
        <v>7233.0166666666664</v>
      </c>
      <c r="K97" s="316">
        <v>7322.1833333333343</v>
      </c>
      <c r="L97" s="303">
        <v>7143.85</v>
      </c>
      <c r="M97" s="303">
        <v>6920.5</v>
      </c>
      <c r="N97" s="318">
        <v>3248700</v>
      </c>
      <c r="O97" s="319">
        <v>-2.8556904491358174E-2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571.6</v>
      </c>
      <c r="E98" s="315">
        <v>570.30000000000007</v>
      </c>
      <c r="F98" s="316">
        <v>560.70000000000016</v>
      </c>
      <c r="G98" s="316">
        <v>549.80000000000007</v>
      </c>
      <c r="H98" s="316">
        <v>540.20000000000016</v>
      </c>
      <c r="I98" s="316">
        <v>581.20000000000016</v>
      </c>
      <c r="J98" s="316">
        <v>590.80000000000007</v>
      </c>
      <c r="K98" s="316">
        <v>601.70000000000016</v>
      </c>
      <c r="L98" s="303">
        <v>579.9</v>
      </c>
      <c r="M98" s="303">
        <v>559.4</v>
      </c>
      <c r="N98" s="318">
        <v>12103750</v>
      </c>
      <c r="O98" s="319">
        <v>-2.0038457645987249E-2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614.5</v>
      </c>
      <c r="E99" s="315">
        <v>617.25</v>
      </c>
      <c r="F99" s="316">
        <v>606.85</v>
      </c>
      <c r="G99" s="316">
        <v>599.20000000000005</v>
      </c>
      <c r="H99" s="316">
        <v>588.80000000000007</v>
      </c>
      <c r="I99" s="316">
        <v>624.9</v>
      </c>
      <c r="J99" s="316">
        <v>635.30000000000007</v>
      </c>
      <c r="K99" s="316">
        <v>642.94999999999993</v>
      </c>
      <c r="L99" s="303">
        <v>627.65</v>
      </c>
      <c r="M99" s="303">
        <v>609.6</v>
      </c>
      <c r="N99" s="318">
        <v>4899700</v>
      </c>
      <c r="O99" s="319">
        <v>3.0626196335794366E-2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920.3</v>
      </c>
      <c r="E100" s="315">
        <v>922.38333333333321</v>
      </c>
      <c r="F100" s="316">
        <v>905.96666666666647</v>
      </c>
      <c r="G100" s="316">
        <v>891.63333333333321</v>
      </c>
      <c r="H100" s="316">
        <v>875.21666666666647</v>
      </c>
      <c r="I100" s="316">
        <v>936.71666666666647</v>
      </c>
      <c r="J100" s="316">
        <v>953.13333333333321</v>
      </c>
      <c r="K100" s="316">
        <v>967.46666666666647</v>
      </c>
      <c r="L100" s="303">
        <v>938.8</v>
      </c>
      <c r="M100" s="303">
        <v>908.05</v>
      </c>
      <c r="N100" s="318">
        <v>1308000</v>
      </c>
      <c r="O100" s="319">
        <v>-0.29903536977491962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1323.4</v>
      </c>
      <c r="E101" s="315">
        <v>1331.3166666666666</v>
      </c>
      <c r="F101" s="316">
        <v>1309.1333333333332</v>
      </c>
      <c r="G101" s="316">
        <v>1294.8666666666666</v>
      </c>
      <c r="H101" s="316">
        <v>1272.6833333333332</v>
      </c>
      <c r="I101" s="316">
        <v>1345.5833333333333</v>
      </c>
      <c r="J101" s="316">
        <v>1367.7666666666667</v>
      </c>
      <c r="K101" s="316">
        <v>1382.0333333333333</v>
      </c>
      <c r="L101" s="303">
        <v>1353.5</v>
      </c>
      <c r="M101" s="303">
        <v>1317.05</v>
      </c>
      <c r="N101" s="318">
        <v>1490400</v>
      </c>
      <c r="O101" s="319">
        <v>3.9040713887339651E-2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136.65</v>
      </c>
      <c r="E102" s="315">
        <v>136.98333333333332</v>
      </c>
      <c r="F102" s="316">
        <v>133.36666666666665</v>
      </c>
      <c r="G102" s="316">
        <v>130.08333333333331</v>
      </c>
      <c r="H102" s="316">
        <v>126.46666666666664</v>
      </c>
      <c r="I102" s="316">
        <v>140.26666666666665</v>
      </c>
      <c r="J102" s="316">
        <v>143.88333333333333</v>
      </c>
      <c r="K102" s="316">
        <v>147.16666666666666</v>
      </c>
      <c r="L102" s="303">
        <v>140.6</v>
      </c>
      <c r="M102" s="303">
        <v>133.69999999999999</v>
      </c>
      <c r="N102" s="318">
        <v>20300000</v>
      </c>
      <c r="O102" s="319">
        <v>-9.11939830774052E-2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76606.3</v>
      </c>
      <c r="E103" s="315">
        <v>75884.150000000009</v>
      </c>
      <c r="F103" s="316">
        <v>74917.250000000015</v>
      </c>
      <c r="G103" s="316">
        <v>73228.200000000012</v>
      </c>
      <c r="H103" s="316">
        <v>72261.300000000017</v>
      </c>
      <c r="I103" s="316">
        <v>77573.200000000012</v>
      </c>
      <c r="J103" s="316">
        <v>78540.100000000006</v>
      </c>
      <c r="K103" s="316">
        <v>80229.150000000009</v>
      </c>
      <c r="L103" s="303">
        <v>76851.05</v>
      </c>
      <c r="M103" s="303">
        <v>74195.100000000006</v>
      </c>
      <c r="N103" s="318">
        <v>37570</v>
      </c>
      <c r="O103" s="319">
        <v>-1.0795155344918378E-2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1170.4000000000001</v>
      </c>
      <c r="E104" s="315">
        <v>1184.95</v>
      </c>
      <c r="F104" s="316">
        <v>1148.9000000000001</v>
      </c>
      <c r="G104" s="316">
        <v>1127.4000000000001</v>
      </c>
      <c r="H104" s="316">
        <v>1091.3500000000001</v>
      </c>
      <c r="I104" s="316">
        <v>1206.45</v>
      </c>
      <c r="J104" s="316">
        <v>1242.4999999999998</v>
      </c>
      <c r="K104" s="316">
        <v>1264</v>
      </c>
      <c r="L104" s="303">
        <v>1221</v>
      </c>
      <c r="M104" s="303">
        <v>1163.45</v>
      </c>
      <c r="N104" s="318">
        <v>4404000</v>
      </c>
      <c r="O104" s="319">
        <v>-4.6753246753246755E-2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36.75</v>
      </c>
      <c r="E105" s="315">
        <v>36.766666666666666</v>
      </c>
      <c r="F105" s="316">
        <v>35.18333333333333</v>
      </c>
      <c r="G105" s="316">
        <v>33.616666666666667</v>
      </c>
      <c r="H105" s="316">
        <v>32.033333333333331</v>
      </c>
      <c r="I105" s="316">
        <v>38.333333333333329</v>
      </c>
      <c r="J105" s="316">
        <v>39.916666666666671</v>
      </c>
      <c r="K105" s="316">
        <v>41.483333333333327</v>
      </c>
      <c r="L105" s="303">
        <v>38.35</v>
      </c>
      <c r="M105" s="303">
        <v>35.200000000000003</v>
      </c>
      <c r="N105" s="318">
        <v>56933000</v>
      </c>
      <c r="O105" s="319">
        <v>0.1041872733267392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3834.75</v>
      </c>
      <c r="E106" s="315">
        <v>3863.1666666666665</v>
      </c>
      <c r="F106" s="316">
        <v>3764.8833333333332</v>
      </c>
      <c r="G106" s="316">
        <v>3695.0166666666669</v>
      </c>
      <c r="H106" s="316">
        <v>3596.7333333333336</v>
      </c>
      <c r="I106" s="316">
        <v>3933.0333333333328</v>
      </c>
      <c r="J106" s="316">
        <v>4031.3166666666666</v>
      </c>
      <c r="K106" s="316">
        <v>4101.1833333333325</v>
      </c>
      <c r="L106" s="303">
        <v>3961.45</v>
      </c>
      <c r="M106" s="303">
        <v>3793.3</v>
      </c>
      <c r="N106" s="318">
        <v>754750</v>
      </c>
      <c r="O106" s="319">
        <v>-2.9572484731597556E-2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16979.599999999999</v>
      </c>
      <c r="E107" s="315">
        <v>16992.433333333331</v>
      </c>
      <c r="F107" s="316">
        <v>16769.016666666663</v>
      </c>
      <c r="G107" s="316">
        <v>16558.433333333331</v>
      </c>
      <c r="H107" s="316">
        <v>16335.016666666663</v>
      </c>
      <c r="I107" s="316">
        <v>17203.016666666663</v>
      </c>
      <c r="J107" s="316">
        <v>17426.433333333327</v>
      </c>
      <c r="K107" s="316">
        <v>17637.016666666663</v>
      </c>
      <c r="L107" s="303">
        <v>17215.849999999999</v>
      </c>
      <c r="M107" s="303">
        <v>16781.849999999999</v>
      </c>
      <c r="N107" s="318">
        <v>419800</v>
      </c>
      <c r="O107" s="319">
        <v>-3.2384464676731589E-2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96.1</v>
      </c>
      <c r="E108" s="315">
        <v>96.833333333333329</v>
      </c>
      <c r="F108" s="316">
        <v>94.716666666666654</v>
      </c>
      <c r="G108" s="316">
        <v>93.333333333333329</v>
      </c>
      <c r="H108" s="316">
        <v>91.216666666666654</v>
      </c>
      <c r="I108" s="316">
        <v>98.216666666666654</v>
      </c>
      <c r="J108" s="316">
        <v>100.33333333333333</v>
      </c>
      <c r="K108" s="316">
        <v>101.71666666666665</v>
      </c>
      <c r="L108" s="303">
        <v>98.95</v>
      </c>
      <c r="M108" s="303">
        <v>95.45</v>
      </c>
      <c r="N108" s="318">
        <v>27939000</v>
      </c>
      <c r="O108" s="319">
        <v>-2.9103608847497089E-2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90.05</v>
      </c>
      <c r="E109" s="315">
        <v>90.183333333333337</v>
      </c>
      <c r="F109" s="316">
        <v>88.166666666666671</v>
      </c>
      <c r="G109" s="316">
        <v>86.283333333333331</v>
      </c>
      <c r="H109" s="316">
        <v>84.266666666666666</v>
      </c>
      <c r="I109" s="316">
        <v>92.066666666666677</v>
      </c>
      <c r="J109" s="316">
        <v>94.083333333333329</v>
      </c>
      <c r="K109" s="316">
        <v>95.966666666666683</v>
      </c>
      <c r="L109" s="303">
        <v>92.2</v>
      </c>
      <c r="M109" s="303">
        <v>88.3</v>
      </c>
      <c r="N109" s="318">
        <v>58174200</v>
      </c>
      <c r="O109" s="319">
        <v>3.5091277890466531E-2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72.2</v>
      </c>
      <c r="E110" s="315">
        <v>72.683333333333337</v>
      </c>
      <c r="F110" s="316">
        <v>71.01666666666668</v>
      </c>
      <c r="G110" s="316">
        <v>69.833333333333343</v>
      </c>
      <c r="H110" s="316">
        <v>68.166666666666686</v>
      </c>
      <c r="I110" s="316">
        <v>73.866666666666674</v>
      </c>
      <c r="J110" s="316">
        <v>75.533333333333331</v>
      </c>
      <c r="K110" s="316">
        <v>76.716666666666669</v>
      </c>
      <c r="L110" s="303">
        <v>74.349999999999994</v>
      </c>
      <c r="M110" s="303">
        <v>71.5</v>
      </c>
      <c r="N110" s="318">
        <v>51736300</v>
      </c>
      <c r="O110" s="319">
        <v>6.9393601782587938E-2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21971.599999999999</v>
      </c>
      <c r="E111" s="315">
        <v>22150.25</v>
      </c>
      <c r="F111" s="316">
        <v>21551.55</v>
      </c>
      <c r="G111" s="316">
        <v>21131.5</v>
      </c>
      <c r="H111" s="316">
        <v>20532.8</v>
      </c>
      <c r="I111" s="316">
        <v>22570.3</v>
      </c>
      <c r="J111" s="316">
        <v>23168.999999999996</v>
      </c>
      <c r="K111" s="316">
        <v>23589.05</v>
      </c>
      <c r="L111" s="303">
        <v>22748.95</v>
      </c>
      <c r="M111" s="303">
        <v>21730.2</v>
      </c>
      <c r="N111" s="318">
        <v>113850</v>
      </c>
      <c r="O111" s="319">
        <v>7.1656050955414014E-3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1395.85</v>
      </c>
      <c r="E112" s="315">
        <v>1412.3166666666666</v>
      </c>
      <c r="F112" s="316">
        <v>1368.7333333333331</v>
      </c>
      <c r="G112" s="316">
        <v>1341.6166666666666</v>
      </c>
      <c r="H112" s="316">
        <v>1298.0333333333331</v>
      </c>
      <c r="I112" s="316">
        <v>1439.4333333333332</v>
      </c>
      <c r="J112" s="316">
        <v>1483.0166666666667</v>
      </c>
      <c r="K112" s="316">
        <v>1510.1333333333332</v>
      </c>
      <c r="L112" s="303">
        <v>1455.9</v>
      </c>
      <c r="M112" s="303">
        <v>1385.2</v>
      </c>
      <c r="N112" s="318">
        <v>3056900</v>
      </c>
      <c r="O112" s="319">
        <v>9.9945484281301102E-3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246.7</v>
      </c>
      <c r="E113" s="315">
        <v>249.26666666666665</v>
      </c>
      <c r="F113" s="316">
        <v>243.1333333333333</v>
      </c>
      <c r="G113" s="316">
        <v>239.56666666666663</v>
      </c>
      <c r="H113" s="316">
        <v>233.43333333333328</v>
      </c>
      <c r="I113" s="316">
        <v>252.83333333333331</v>
      </c>
      <c r="J113" s="316">
        <v>258.96666666666664</v>
      </c>
      <c r="K113" s="316">
        <v>262.5333333333333</v>
      </c>
      <c r="L113" s="303">
        <v>255.4</v>
      </c>
      <c r="M113" s="303">
        <v>245.7</v>
      </c>
      <c r="N113" s="318">
        <v>12534000</v>
      </c>
      <c r="O113" s="319">
        <v>1.3585638039786511E-2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104.85</v>
      </c>
      <c r="E114" s="315">
        <v>105.11666666666667</v>
      </c>
      <c r="F114" s="316">
        <v>103.08333333333334</v>
      </c>
      <c r="G114" s="316">
        <v>101.31666666666666</v>
      </c>
      <c r="H114" s="316">
        <v>99.283333333333331</v>
      </c>
      <c r="I114" s="316">
        <v>106.88333333333335</v>
      </c>
      <c r="J114" s="316">
        <v>108.91666666666669</v>
      </c>
      <c r="K114" s="316">
        <v>110.68333333333337</v>
      </c>
      <c r="L114" s="303">
        <v>107.15</v>
      </c>
      <c r="M114" s="303">
        <v>103.35</v>
      </c>
      <c r="N114" s="318">
        <v>48670000</v>
      </c>
      <c r="O114" s="319">
        <v>3.7262156448202959E-2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1562.15</v>
      </c>
      <c r="E115" s="315">
        <v>1568.9000000000003</v>
      </c>
      <c r="F115" s="316">
        <v>1548.9000000000005</v>
      </c>
      <c r="G115" s="316">
        <v>1535.6500000000003</v>
      </c>
      <c r="H115" s="316">
        <v>1515.6500000000005</v>
      </c>
      <c r="I115" s="316">
        <v>1582.1500000000005</v>
      </c>
      <c r="J115" s="316">
        <v>1602.15</v>
      </c>
      <c r="K115" s="316">
        <v>1615.4000000000005</v>
      </c>
      <c r="L115" s="303">
        <v>1588.9</v>
      </c>
      <c r="M115" s="303">
        <v>1555.65</v>
      </c>
      <c r="N115" s="318">
        <v>3128000</v>
      </c>
      <c r="O115" s="319">
        <v>9.1950314566865629E-3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30.05</v>
      </c>
      <c r="E116" s="315">
        <v>30.266666666666666</v>
      </c>
      <c r="F116" s="316">
        <v>29.533333333333331</v>
      </c>
      <c r="G116" s="316">
        <v>29.016666666666666</v>
      </c>
      <c r="H116" s="316">
        <v>28.283333333333331</v>
      </c>
      <c r="I116" s="316">
        <v>30.783333333333331</v>
      </c>
      <c r="J116" s="316">
        <v>31.516666666666666</v>
      </c>
      <c r="K116" s="316">
        <v>32.033333333333331</v>
      </c>
      <c r="L116" s="303">
        <v>31</v>
      </c>
      <c r="M116" s="303">
        <v>29.75</v>
      </c>
      <c r="N116" s="318">
        <v>76818000</v>
      </c>
      <c r="O116" s="319">
        <v>-8.8559834840179402E-2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190.15</v>
      </c>
      <c r="E117" s="315">
        <v>188.93333333333331</v>
      </c>
      <c r="F117" s="316">
        <v>181.41666666666663</v>
      </c>
      <c r="G117" s="316">
        <v>172.68333333333331</v>
      </c>
      <c r="H117" s="316">
        <v>165.16666666666663</v>
      </c>
      <c r="I117" s="316">
        <v>197.66666666666663</v>
      </c>
      <c r="J117" s="316">
        <v>205.18333333333334</v>
      </c>
      <c r="K117" s="316">
        <v>213.91666666666663</v>
      </c>
      <c r="L117" s="303">
        <v>196.45</v>
      </c>
      <c r="M117" s="303">
        <v>180.2</v>
      </c>
      <c r="N117" s="318">
        <v>16600000</v>
      </c>
      <c r="O117" s="319">
        <v>2.545095132196689E-2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1289.0999999999999</v>
      </c>
      <c r="E118" s="315">
        <v>1286.2333333333333</v>
      </c>
      <c r="F118" s="316">
        <v>1257.8666666666668</v>
      </c>
      <c r="G118" s="316">
        <v>1226.6333333333334</v>
      </c>
      <c r="H118" s="316">
        <v>1198.2666666666669</v>
      </c>
      <c r="I118" s="316">
        <v>1317.4666666666667</v>
      </c>
      <c r="J118" s="316">
        <v>1345.833333333333</v>
      </c>
      <c r="K118" s="316">
        <v>1377.0666666666666</v>
      </c>
      <c r="L118" s="303">
        <v>1314.6</v>
      </c>
      <c r="M118" s="303">
        <v>1255</v>
      </c>
      <c r="N118" s="318">
        <v>1855920</v>
      </c>
      <c r="O118" s="319">
        <v>6.8666510428872743E-2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861.45</v>
      </c>
      <c r="E119" s="315">
        <v>867.31666666666661</v>
      </c>
      <c r="F119" s="316">
        <v>852.13333333333321</v>
      </c>
      <c r="G119" s="316">
        <v>842.81666666666661</v>
      </c>
      <c r="H119" s="316">
        <v>827.63333333333321</v>
      </c>
      <c r="I119" s="316">
        <v>876.63333333333321</v>
      </c>
      <c r="J119" s="316">
        <v>891.81666666666661</v>
      </c>
      <c r="K119" s="316">
        <v>901.13333333333321</v>
      </c>
      <c r="L119" s="303">
        <v>882.5</v>
      </c>
      <c r="M119" s="303">
        <v>858</v>
      </c>
      <c r="N119" s="318">
        <v>1314100</v>
      </c>
      <c r="O119" s="319">
        <v>-2.4605678233438486E-2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211.65</v>
      </c>
      <c r="E120" s="315">
        <v>212.93333333333331</v>
      </c>
      <c r="F120" s="316">
        <v>205.21666666666661</v>
      </c>
      <c r="G120" s="316">
        <v>198.7833333333333</v>
      </c>
      <c r="H120" s="316">
        <v>191.06666666666661</v>
      </c>
      <c r="I120" s="316">
        <v>219.36666666666662</v>
      </c>
      <c r="J120" s="316">
        <v>227.08333333333331</v>
      </c>
      <c r="K120" s="316">
        <v>233.51666666666662</v>
      </c>
      <c r="L120" s="303">
        <v>220.65</v>
      </c>
      <c r="M120" s="303">
        <v>206.5</v>
      </c>
      <c r="N120" s="318">
        <v>23349400</v>
      </c>
      <c r="O120" s="319">
        <v>-0.11336330634749457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114.85</v>
      </c>
      <c r="E121" s="315">
        <v>115.64999999999999</v>
      </c>
      <c r="F121" s="316">
        <v>112.94999999999999</v>
      </c>
      <c r="G121" s="316">
        <v>111.05</v>
      </c>
      <c r="H121" s="316">
        <v>108.35</v>
      </c>
      <c r="I121" s="316">
        <v>117.54999999999998</v>
      </c>
      <c r="J121" s="316">
        <v>120.25</v>
      </c>
      <c r="K121" s="316">
        <v>122.14999999999998</v>
      </c>
      <c r="L121" s="303">
        <v>118.35</v>
      </c>
      <c r="M121" s="303">
        <v>113.75</v>
      </c>
      <c r="N121" s="318">
        <v>26502000</v>
      </c>
      <c r="O121" s="319">
        <v>5.4632369679034828E-3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1976.65</v>
      </c>
      <c r="E122" s="315">
        <v>1987.2166666666665</v>
      </c>
      <c r="F122" s="316">
        <v>1961.4333333333329</v>
      </c>
      <c r="G122" s="316">
        <v>1946.2166666666665</v>
      </c>
      <c r="H122" s="316">
        <v>1920.4333333333329</v>
      </c>
      <c r="I122" s="316">
        <v>2002.4333333333329</v>
      </c>
      <c r="J122" s="316">
        <v>2028.2166666666662</v>
      </c>
      <c r="K122" s="316">
        <v>2043.4333333333329</v>
      </c>
      <c r="L122" s="303">
        <v>2013</v>
      </c>
      <c r="M122" s="303">
        <v>1972</v>
      </c>
      <c r="N122" s="318">
        <v>36617010</v>
      </c>
      <c r="O122" s="319">
        <v>8.7683508486385061E-3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39.85</v>
      </c>
      <c r="E123" s="315">
        <v>40</v>
      </c>
      <c r="F123" s="316">
        <v>39.35</v>
      </c>
      <c r="G123" s="316">
        <v>38.85</v>
      </c>
      <c r="H123" s="316">
        <v>38.200000000000003</v>
      </c>
      <c r="I123" s="316">
        <v>40.5</v>
      </c>
      <c r="J123" s="316">
        <v>41.150000000000006</v>
      </c>
      <c r="K123" s="316">
        <v>41.65</v>
      </c>
      <c r="L123" s="303">
        <v>40.65</v>
      </c>
      <c r="M123" s="303">
        <v>39.5</v>
      </c>
      <c r="N123" s="318">
        <v>51471000</v>
      </c>
      <c r="O123" s="319">
        <v>-2.9727793696275071E-2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846.7</v>
      </c>
      <c r="E124" s="315">
        <v>849.58333333333337</v>
      </c>
      <c r="F124" s="316">
        <v>835.41666666666674</v>
      </c>
      <c r="G124" s="316">
        <v>824.13333333333333</v>
      </c>
      <c r="H124" s="316">
        <v>809.9666666666667</v>
      </c>
      <c r="I124" s="316">
        <v>860.86666666666679</v>
      </c>
      <c r="J124" s="316">
        <v>875.03333333333353</v>
      </c>
      <c r="K124" s="316">
        <v>886.31666666666683</v>
      </c>
      <c r="L124" s="303">
        <v>863.75</v>
      </c>
      <c r="M124" s="303">
        <v>838.3</v>
      </c>
      <c r="N124" s="318">
        <v>5176500</v>
      </c>
      <c r="O124" s="319">
        <v>-1.018213107701133E-2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240.35</v>
      </c>
      <c r="E125" s="315">
        <v>243.71666666666667</v>
      </c>
      <c r="F125" s="316">
        <v>235.63333333333333</v>
      </c>
      <c r="G125" s="316">
        <v>230.91666666666666</v>
      </c>
      <c r="H125" s="316">
        <v>222.83333333333331</v>
      </c>
      <c r="I125" s="316">
        <v>248.43333333333334</v>
      </c>
      <c r="J125" s="316">
        <v>256.51666666666665</v>
      </c>
      <c r="K125" s="316">
        <v>261.23333333333335</v>
      </c>
      <c r="L125" s="303">
        <v>251.8</v>
      </c>
      <c r="M125" s="303">
        <v>239</v>
      </c>
      <c r="N125" s="318">
        <v>105858000</v>
      </c>
      <c r="O125" s="319">
        <v>-6.1467670292842516E-2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23715.45</v>
      </c>
      <c r="E126" s="315">
        <v>23875.516666666663</v>
      </c>
      <c r="F126" s="316">
        <v>23441.033333333326</v>
      </c>
      <c r="G126" s="316">
        <v>23166.616666666661</v>
      </c>
      <c r="H126" s="316">
        <v>22732.133333333324</v>
      </c>
      <c r="I126" s="316">
        <v>24149.933333333327</v>
      </c>
      <c r="J126" s="316">
        <v>24584.416666666664</v>
      </c>
      <c r="K126" s="316">
        <v>24858.833333333328</v>
      </c>
      <c r="L126" s="303">
        <v>24310</v>
      </c>
      <c r="M126" s="303">
        <v>23601.1</v>
      </c>
      <c r="N126" s="318">
        <v>127300</v>
      </c>
      <c r="O126" s="319">
        <v>-2.7501909854851032E-2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1425.05</v>
      </c>
      <c r="E127" s="315">
        <v>1428.4833333333333</v>
      </c>
      <c r="F127" s="316">
        <v>1410.3666666666668</v>
      </c>
      <c r="G127" s="316">
        <v>1395.6833333333334</v>
      </c>
      <c r="H127" s="316">
        <v>1377.5666666666668</v>
      </c>
      <c r="I127" s="316">
        <v>1443.1666666666667</v>
      </c>
      <c r="J127" s="316">
        <v>1461.2833333333331</v>
      </c>
      <c r="K127" s="316">
        <v>1475.9666666666667</v>
      </c>
      <c r="L127" s="303">
        <v>1446.6</v>
      </c>
      <c r="M127" s="303">
        <v>1413.8</v>
      </c>
      <c r="N127" s="318">
        <v>1805100</v>
      </c>
      <c r="O127" s="319">
        <v>1.7674418604651163E-2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5066.55</v>
      </c>
      <c r="E128" s="315">
        <v>5091.4666666666672</v>
      </c>
      <c r="F128" s="316">
        <v>4950.3833333333341</v>
      </c>
      <c r="G128" s="316">
        <v>4834.2166666666672</v>
      </c>
      <c r="H128" s="316">
        <v>4693.1333333333341</v>
      </c>
      <c r="I128" s="316">
        <v>5207.6333333333341</v>
      </c>
      <c r="J128" s="316">
        <v>5348.7166666666662</v>
      </c>
      <c r="K128" s="316">
        <v>5464.8833333333341</v>
      </c>
      <c r="L128" s="303">
        <v>5232.55</v>
      </c>
      <c r="M128" s="303">
        <v>4975.3</v>
      </c>
      <c r="N128" s="318">
        <v>572625</v>
      </c>
      <c r="O128" s="319">
        <v>2.3229841411659593E-2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910.45</v>
      </c>
      <c r="E129" s="315">
        <v>937.80000000000007</v>
      </c>
      <c r="F129" s="316">
        <v>874.80000000000018</v>
      </c>
      <c r="G129" s="316">
        <v>839.15000000000009</v>
      </c>
      <c r="H129" s="316">
        <v>776.1500000000002</v>
      </c>
      <c r="I129" s="316">
        <v>973.45000000000016</v>
      </c>
      <c r="J129" s="316">
        <v>1036.4499999999998</v>
      </c>
      <c r="K129" s="316">
        <v>1072.1000000000001</v>
      </c>
      <c r="L129" s="303">
        <v>1000.8</v>
      </c>
      <c r="M129" s="303">
        <v>902.15</v>
      </c>
      <c r="N129" s="318">
        <v>3872467</v>
      </c>
      <c r="O129" s="319">
        <v>-2.0217469298199005E-2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509</v>
      </c>
      <c r="E130" s="315">
        <v>511.16666666666669</v>
      </c>
      <c r="F130" s="316">
        <v>504.63333333333333</v>
      </c>
      <c r="G130" s="316">
        <v>500.26666666666665</v>
      </c>
      <c r="H130" s="316">
        <v>493.73333333333329</v>
      </c>
      <c r="I130" s="316">
        <v>515.5333333333333</v>
      </c>
      <c r="J130" s="316">
        <v>522.06666666666683</v>
      </c>
      <c r="K130" s="316">
        <v>526.43333333333339</v>
      </c>
      <c r="L130" s="303">
        <v>517.70000000000005</v>
      </c>
      <c r="M130" s="303">
        <v>506.8</v>
      </c>
      <c r="N130" s="318">
        <v>42046200</v>
      </c>
      <c r="O130" s="319">
        <v>1.5006002400960385E-3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421.4</v>
      </c>
      <c r="E131" s="315">
        <v>417.59999999999997</v>
      </c>
      <c r="F131" s="316">
        <v>410.79999999999995</v>
      </c>
      <c r="G131" s="316">
        <v>400.2</v>
      </c>
      <c r="H131" s="316">
        <v>393.4</v>
      </c>
      <c r="I131" s="316">
        <v>428.19999999999993</v>
      </c>
      <c r="J131" s="316">
        <v>435</v>
      </c>
      <c r="K131" s="316">
        <v>445.59999999999991</v>
      </c>
      <c r="L131" s="303">
        <v>424.4</v>
      </c>
      <c r="M131" s="303">
        <v>407</v>
      </c>
      <c r="N131" s="318">
        <v>5746500</v>
      </c>
      <c r="O131" s="319">
        <v>-1.567317574511819E-2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354.4</v>
      </c>
      <c r="E132" s="315">
        <v>346.8</v>
      </c>
      <c r="F132" s="316">
        <v>333.1</v>
      </c>
      <c r="G132" s="316">
        <v>311.8</v>
      </c>
      <c r="H132" s="316">
        <v>298.10000000000002</v>
      </c>
      <c r="I132" s="316">
        <v>368.1</v>
      </c>
      <c r="J132" s="316">
        <v>381.79999999999995</v>
      </c>
      <c r="K132" s="316">
        <v>403.1</v>
      </c>
      <c r="L132" s="303">
        <v>360.5</v>
      </c>
      <c r="M132" s="303">
        <v>325.5</v>
      </c>
      <c r="N132" s="318">
        <v>5658000</v>
      </c>
      <c r="O132" s="319">
        <v>0.16756087494841107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515.65</v>
      </c>
      <c r="E133" s="315">
        <v>518.85</v>
      </c>
      <c r="F133" s="316">
        <v>509.1</v>
      </c>
      <c r="G133" s="316">
        <v>502.54999999999995</v>
      </c>
      <c r="H133" s="316">
        <v>492.79999999999995</v>
      </c>
      <c r="I133" s="316">
        <v>525.40000000000009</v>
      </c>
      <c r="J133" s="316">
        <v>535.15000000000009</v>
      </c>
      <c r="K133" s="316">
        <v>541.70000000000016</v>
      </c>
      <c r="L133" s="303">
        <v>528.6</v>
      </c>
      <c r="M133" s="303">
        <v>512.29999999999995</v>
      </c>
      <c r="N133" s="318">
        <v>16735950</v>
      </c>
      <c r="O133" s="319">
        <v>-2.6617462311557788E-2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168.2</v>
      </c>
      <c r="E134" s="315">
        <v>170.56666666666666</v>
      </c>
      <c r="F134" s="316">
        <v>164.63333333333333</v>
      </c>
      <c r="G134" s="316">
        <v>161.06666666666666</v>
      </c>
      <c r="H134" s="316">
        <v>155.13333333333333</v>
      </c>
      <c r="I134" s="316">
        <v>174.13333333333333</v>
      </c>
      <c r="J134" s="316">
        <v>180.06666666666666</v>
      </c>
      <c r="K134" s="316">
        <v>183.63333333333333</v>
      </c>
      <c r="L134" s="303">
        <v>176.5</v>
      </c>
      <c r="M134" s="303">
        <v>167</v>
      </c>
      <c r="N134" s="318">
        <v>91342500</v>
      </c>
      <c r="O134" s="319">
        <v>-1.9637831885476568E-2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59.25</v>
      </c>
      <c r="E135" s="315">
        <v>59.883333333333333</v>
      </c>
      <c r="F135" s="316">
        <v>58.266666666666666</v>
      </c>
      <c r="G135" s="316">
        <v>57.283333333333331</v>
      </c>
      <c r="H135" s="316">
        <v>55.666666666666664</v>
      </c>
      <c r="I135" s="316">
        <v>60.866666666666667</v>
      </c>
      <c r="J135" s="316">
        <v>62.483333333333327</v>
      </c>
      <c r="K135" s="316">
        <v>63.466666666666669</v>
      </c>
      <c r="L135" s="303">
        <v>61.5</v>
      </c>
      <c r="M135" s="303">
        <v>58.9</v>
      </c>
      <c r="N135" s="318">
        <v>96363000</v>
      </c>
      <c r="O135" s="319">
        <v>-1.8696728072587297E-2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523.1</v>
      </c>
      <c r="E136" s="315">
        <v>523.71666666666658</v>
      </c>
      <c r="F136" s="316">
        <v>511.93333333333317</v>
      </c>
      <c r="G136" s="316">
        <v>500.76666666666654</v>
      </c>
      <c r="H136" s="316">
        <v>488.98333333333312</v>
      </c>
      <c r="I136" s="316">
        <v>534.88333333333321</v>
      </c>
      <c r="J136" s="316">
        <v>546.66666666666674</v>
      </c>
      <c r="K136" s="316">
        <v>557.83333333333326</v>
      </c>
      <c r="L136" s="303">
        <v>535.5</v>
      </c>
      <c r="M136" s="303">
        <v>512.54999999999995</v>
      </c>
      <c r="N136" s="318">
        <v>35030200</v>
      </c>
      <c r="O136" s="319">
        <v>-4.5665061133753244E-2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2642.5</v>
      </c>
      <c r="E137" s="315">
        <v>2652.4500000000003</v>
      </c>
      <c r="F137" s="316">
        <v>2625.3000000000006</v>
      </c>
      <c r="G137" s="316">
        <v>2608.1000000000004</v>
      </c>
      <c r="H137" s="316">
        <v>2580.9500000000007</v>
      </c>
      <c r="I137" s="316">
        <v>2669.6500000000005</v>
      </c>
      <c r="J137" s="316">
        <v>2696.8</v>
      </c>
      <c r="K137" s="316">
        <v>2714.0000000000005</v>
      </c>
      <c r="L137" s="303">
        <v>2679.6</v>
      </c>
      <c r="M137" s="303">
        <v>2635.25</v>
      </c>
      <c r="N137" s="318">
        <v>7602300</v>
      </c>
      <c r="O137" s="319">
        <v>3.3693656944727715E-2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825.8</v>
      </c>
      <c r="E138" s="315">
        <v>832.9666666666667</v>
      </c>
      <c r="F138" s="316">
        <v>815.43333333333339</v>
      </c>
      <c r="G138" s="316">
        <v>805.06666666666672</v>
      </c>
      <c r="H138" s="316">
        <v>787.53333333333342</v>
      </c>
      <c r="I138" s="316">
        <v>843.33333333333337</v>
      </c>
      <c r="J138" s="316">
        <v>860.86666666666667</v>
      </c>
      <c r="K138" s="316">
        <v>871.23333333333335</v>
      </c>
      <c r="L138" s="303">
        <v>850.5</v>
      </c>
      <c r="M138" s="303">
        <v>822.6</v>
      </c>
      <c r="N138" s="318">
        <v>10742400</v>
      </c>
      <c r="O138" s="319">
        <v>8.9713937918441872E-2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1296.1500000000001</v>
      </c>
      <c r="E139" s="315">
        <v>1306.0666666666668</v>
      </c>
      <c r="F139" s="316">
        <v>1264.6833333333336</v>
      </c>
      <c r="G139" s="316">
        <v>1233.2166666666667</v>
      </c>
      <c r="H139" s="316">
        <v>1191.8333333333335</v>
      </c>
      <c r="I139" s="316">
        <v>1337.5333333333338</v>
      </c>
      <c r="J139" s="316">
        <v>1378.916666666667</v>
      </c>
      <c r="K139" s="316">
        <v>1410.3833333333339</v>
      </c>
      <c r="L139" s="303">
        <v>1347.45</v>
      </c>
      <c r="M139" s="303">
        <v>1274.5999999999999</v>
      </c>
      <c r="N139" s="318">
        <v>5866500</v>
      </c>
      <c r="O139" s="319">
        <v>3.7675776067922523E-2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2645.3</v>
      </c>
      <c r="E140" s="315">
        <v>2661.2833333333333</v>
      </c>
      <c r="F140" s="316">
        <v>2615.5666666666666</v>
      </c>
      <c r="G140" s="316">
        <v>2585.8333333333335</v>
      </c>
      <c r="H140" s="316">
        <v>2540.1166666666668</v>
      </c>
      <c r="I140" s="316">
        <v>2691.0166666666664</v>
      </c>
      <c r="J140" s="316">
        <v>2736.7333333333327</v>
      </c>
      <c r="K140" s="316">
        <v>2766.4666666666662</v>
      </c>
      <c r="L140" s="303">
        <v>2707</v>
      </c>
      <c r="M140" s="303">
        <v>2631.55</v>
      </c>
      <c r="N140" s="318">
        <v>879250</v>
      </c>
      <c r="O140" s="319">
        <v>-1.759776536312849E-2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305.64999999999998</v>
      </c>
      <c r="E141" s="315">
        <v>305.91666666666669</v>
      </c>
      <c r="F141" s="316">
        <v>302.83333333333337</v>
      </c>
      <c r="G141" s="316">
        <v>300.01666666666671</v>
      </c>
      <c r="H141" s="316">
        <v>296.93333333333339</v>
      </c>
      <c r="I141" s="316">
        <v>308.73333333333335</v>
      </c>
      <c r="J141" s="316">
        <v>311.81666666666672</v>
      </c>
      <c r="K141" s="316">
        <v>314.63333333333333</v>
      </c>
      <c r="L141" s="303">
        <v>309</v>
      </c>
      <c r="M141" s="303">
        <v>303.10000000000002</v>
      </c>
      <c r="N141" s="318">
        <v>3348000</v>
      </c>
      <c r="O141" s="319">
        <v>0.12613521695257315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475.85</v>
      </c>
      <c r="E142" s="315">
        <v>480.23333333333335</v>
      </c>
      <c r="F142" s="316">
        <v>468.9666666666667</v>
      </c>
      <c r="G142" s="316">
        <v>462.08333333333337</v>
      </c>
      <c r="H142" s="316">
        <v>450.81666666666672</v>
      </c>
      <c r="I142" s="316">
        <v>487.11666666666667</v>
      </c>
      <c r="J142" s="316">
        <v>498.38333333333333</v>
      </c>
      <c r="K142" s="316">
        <v>505.26666666666665</v>
      </c>
      <c r="L142" s="303">
        <v>491.5</v>
      </c>
      <c r="M142" s="303">
        <v>473.35</v>
      </c>
      <c r="N142" s="318">
        <v>5755400</v>
      </c>
      <c r="O142" s="319">
        <v>8.0922020598332509E-3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1055.0999999999999</v>
      </c>
      <c r="E143" s="315">
        <v>1055.6499999999999</v>
      </c>
      <c r="F143" s="316">
        <v>1032.9999999999998</v>
      </c>
      <c r="G143" s="316">
        <v>1010.8999999999999</v>
      </c>
      <c r="H143" s="316">
        <v>988.24999999999977</v>
      </c>
      <c r="I143" s="316">
        <v>1077.7499999999998</v>
      </c>
      <c r="J143" s="316">
        <v>1100.3999999999999</v>
      </c>
      <c r="K143" s="316">
        <v>1122.4999999999998</v>
      </c>
      <c r="L143" s="303">
        <v>1078.3</v>
      </c>
      <c r="M143" s="303">
        <v>1033.55</v>
      </c>
      <c r="N143" s="318">
        <v>1661800</v>
      </c>
      <c r="O143" s="319">
        <v>4.9977885891198587E-2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4793.45</v>
      </c>
      <c r="E144" s="315">
        <v>4827.3666666666659</v>
      </c>
      <c r="F144" s="316">
        <v>4740.8333333333321</v>
      </c>
      <c r="G144" s="316">
        <v>4688.2166666666662</v>
      </c>
      <c r="H144" s="316">
        <v>4601.6833333333325</v>
      </c>
      <c r="I144" s="316">
        <v>4879.9833333333318</v>
      </c>
      <c r="J144" s="316">
        <v>4966.5166666666664</v>
      </c>
      <c r="K144" s="316">
        <v>5019.1333333333314</v>
      </c>
      <c r="L144" s="303">
        <v>4913.8999999999996</v>
      </c>
      <c r="M144" s="303">
        <v>4774.75</v>
      </c>
      <c r="N144" s="318">
        <v>1882000</v>
      </c>
      <c r="O144" s="319">
        <v>2.7629136179971606E-2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417.25</v>
      </c>
      <c r="E145" s="315">
        <v>420.09999999999997</v>
      </c>
      <c r="F145" s="316">
        <v>413.29999999999995</v>
      </c>
      <c r="G145" s="316">
        <v>409.34999999999997</v>
      </c>
      <c r="H145" s="316">
        <v>402.54999999999995</v>
      </c>
      <c r="I145" s="316">
        <v>424.04999999999995</v>
      </c>
      <c r="J145" s="316">
        <v>430.85</v>
      </c>
      <c r="K145" s="316">
        <v>434.79999999999995</v>
      </c>
      <c r="L145" s="303">
        <v>426.9</v>
      </c>
      <c r="M145" s="303">
        <v>416.15</v>
      </c>
      <c r="N145" s="318">
        <v>22503000</v>
      </c>
      <c r="O145" s="319">
        <v>5.6325135778360895E-2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112.55</v>
      </c>
      <c r="E146" s="315">
        <v>113.34999999999998</v>
      </c>
      <c r="F146" s="316">
        <v>109.54999999999995</v>
      </c>
      <c r="G146" s="316">
        <v>106.54999999999997</v>
      </c>
      <c r="H146" s="316">
        <v>102.74999999999994</v>
      </c>
      <c r="I146" s="316">
        <v>116.34999999999997</v>
      </c>
      <c r="J146" s="316">
        <v>120.15</v>
      </c>
      <c r="K146" s="316">
        <v>123.14999999999998</v>
      </c>
      <c r="L146" s="303">
        <v>117.15</v>
      </c>
      <c r="M146" s="303">
        <v>110.35</v>
      </c>
      <c r="N146" s="318">
        <v>89162200</v>
      </c>
      <c r="O146" s="319">
        <v>5.4634790261073631E-2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774.65</v>
      </c>
      <c r="E147" s="315">
        <v>776.4</v>
      </c>
      <c r="F147" s="316">
        <v>765.25</v>
      </c>
      <c r="G147" s="316">
        <v>755.85</v>
      </c>
      <c r="H147" s="316">
        <v>744.7</v>
      </c>
      <c r="I147" s="316">
        <v>785.8</v>
      </c>
      <c r="J147" s="316">
        <v>796.94999999999982</v>
      </c>
      <c r="K147" s="316">
        <v>806.34999999999991</v>
      </c>
      <c r="L147" s="303">
        <v>787.55</v>
      </c>
      <c r="M147" s="303">
        <v>767</v>
      </c>
      <c r="N147" s="318">
        <v>3264000</v>
      </c>
      <c r="O147" s="319">
        <v>-1.8050541516245487E-2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343.65</v>
      </c>
      <c r="E148" s="315">
        <v>345.61666666666662</v>
      </c>
      <c r="F148" s="316">
        <v>340.93333333333322</v>
      </c>
      <c r="G148" s="316">
        <v>338.21666666666658</v>
      </c>
      <c r="H148" s="316">
        <v>333.53333333333319</v>
      </c>
      <c r="I148" s="316">
        <v>348.33333333333326</v>
      </c>
      <c r="J148" s="316">
        <v>353.01666666666665</v>
      </c>
      <c r="K148" s="316">
        <v>355.73333333333329</v>
      </c>
      <c r="L148" s="303">
        <v>350.3</v>
      </c>
      <c r="M148" s="303">
        <v>342.9</v>
      </c>
      <c r="N148" s="318">
        <v>29862400</v>
      </c>
      <c r="O148" s="319">
        <v>1.0716964955524595E-4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186.95</v>
      </c>
      <c r="E149" s="315">
        <v>188.36666666666667</v>
      </c>
      <c r="F149" s="316">
        <v>184.23333333333335</v>
      </c>
      <c r="G149" s="316">
        <v>181.51666666666668</v>
      </c>
      <c r="H149" s="316">
        <v>177.38333333333335</v>
      </c>
      <c r="I149" s="316">
        <v>191.08333333333334</v>
      </c>
      <c r="J149" s="316">
        <v>195.21666666666667</v>
      </c>
      <c r="K149" s="316">
        <v>197.93333333333334</v>
      </c>
      <c r="L149" s="303">
        <v>192.5</v>
      </c>
      <c r="M149" s="303">
        <v>185.65</v>
      </c>
      <c r="N149" s="318">
        <v>33918000</v>
      </c>
      <c r="O149" s="319">
        <v>2.8847028847028847E-2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A8" sqref="A8:A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44155</v>
      </c>
    </row>
    <row r="7" spans="1:15">
      <c r="A7"/>
    </row>
    <row r="8" spans="1:15" ht="28.5" customHeight="1">
      <c r="A8" s="587" t="s">
        <v>16</v>
      </c>
      <c r="B8" s="588" t="s">
        <v>18</v>
      </c>
      <c r="C8" s="586" t="s">
        <v>19</v>
      </c>
      <c r="D8" s="586" t="s">
        <v>20</v>
      </c>
      <c r="E8" s="586" t="s">
        <v>21</v>
      </c>
      <c r="F8" s="586"/>
      <c r="G8" s="586"/>
      <c r="H8" s="586" t="s">
        <v>22</v>
      </c>
      <c r="I8" s="586"/>
      <c r="J8" s="586"/>
      <c r="K8" s="273"/>
      <c r="L8" s="281"/>
      <c r="M8" s="281"/>
    </row>
    <row r="9" spans="1:15" ht="36" customHeight="1">
      <c r="A9" s="582"/>
      <c r="B9" s="584"/>
      <c r="C9" s="589" t="s">
        <v>23</v>
      </c>
      <c r="D9" s="589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12771.7</v>
      </c>
      <c r="D10" s="302">
        <v>12826.816666666666</v>
      </c>
      <c r="E10" s="302">
        <v>12690.633333333331</v>
      </c>
      <c r="F10" s="302">
        <v>12609.566666666666</v>
      </c>
      <c r="G10" s="302">
        <v>12473.383333333331</v>
      </c>
      <c r="H10" s="302">
        <v>12907.883333333331</v>
      </c>
      <c r="I10" s="302">
        <v>13044.066666666666</v>
      </c>
      <c r="J10" s="302">
        <v>13125.133333333331</v>
      </c>
      <c r="K10" s="301">
        <v>12963</v>
      </c>
      <c r="L10" s="301">
        <v>12745.75</v>
      </c>
      <c r="M10" s="306"/>
    </row>
    <row r="11" spans="1:15">
      <c r="A11" s="300">
        <v>2</v>
      </c>
      <c r="B11" s="276" t="s">
        <v>220</v>
      </c>
      <c r="C11" s="303">
        <v>28903.05</v>
      </c>
      <c r="D11" s="278">
        <v>29116.600000000002</v>
      </c>
      <c r="E11" s="278">
        <v>28606.000000000004</v>
      </c>
      <c r="F11" s="278">
        <v>28308.95</v>
      </c>
      <c r="G11" s="278">
        <v>27798.350000000002</v>
      </c>
      <c r="H11" s="278">
        <v>29413.650000000005</v>
      </c>
      <c r="I11" s="278">
        <v>29924.250000000004</v>
      </c>
      <c r="J11" s="278">
        <v>30221.300000000007</v>
      </c>
      <c r="K11" s="303">
        <v>29627.200000000001</v>
      </c>
      <c r="L11" s="303">
        <v>28819.55</v>
      </c>
      <c r="M11" s="306"/>
    </row>
    <row r="12" spans="1:15">
      <c r="A12" s="300">
        <v>3</v>
      </c>
      <c r="B12" s="284" t="s">
        <v>221</v>
      </c>
      <c r="C12" s="303">
        <v>1443.3</v>
      </c>
      <c r="D12" s="278">
        <v>1442.8833333333332</v>
      </c>
      <c r="E12" s="278">
        <v>1410.2666666666664</v>
      </c>
      <c r="F12" s="278">
        <v>1377.2333333333331</v>
      </c>
      <c r="G12" s="278">
        <v>1344.6166666666663</v>
      </c>
      <c r="H12" s="278">
        <v>1475.9166666666665</v>
      </c>
      <c r="I12" s="278">
        <v>1508.5333333333333</v>
      </c>
      <c r="J12" s="278">
        <v>1541.5666666666666</v>
      </c>
      <c r="K12" s="303">
        <v>1475.5</v>
      </c>
      <c r="L12" s="303">
        <v>1409.85</v>
      </c>
      <c r="M12" s="306"/>
    </row>
    <row r="13" spans="1:15">
      <c r="A13" s="300">
        <v>4</v>
      </c>
      <c r="B13" s="276" t="s">
        <v>222</v>
      </c>
      <c r="C13" s="303">
        <v>3390.05</v>
      </c>
      <c r="D13" s="278">
        <v>3408.0166666666664</v>
      </c>
      <c r="E13" s="278">
        <v>3361.9333333333329</v>
      </c>
      <c r="F13" s="278">
        <v>3333.8166666666666</v>
      </c>
      <c r="G13" s="278">
        <v>3287.7333333333331</v>
      </c>
      <c r="H13" s="278">
        <v>3436.1333333333328</v>
      </c>
      <c r="I13" s="278">
        <v>3482.2166666666667</v>
      </c>
      <c r="J13" s="278">
        <v>3510.3333333333326</v>
      </c>
      <c r="K13" s="303">
        <v>3454.1</v>
      </c>
      <c r="L13" s="303">
        <v>3379.9</v>
      </c>
      <c r="M13" s="306"/>
    </row>
    <row r="14" spans="1:15">
      <c r="A14" s="300">
        <v>5</v>
      </c>
      <c r="B14" s="276" t="s">
        <v>223</v>
      </c>
      <c r="C14" s="303">
        <v>21114.45</v>
      </c>
      <c r="D14" s="278">
        <v>21212.166666666668</v>
      </c>
      <c r="E14" s="278">
        <v>20972.533333333336</v>
      </c>
      <c r="F14" s="278">
        <v>20830.616666666669</v>
      </c>
      <c r="G14" s="278">
        <v>20590.983333333337</v>
      </c>
      <c r="H14" s="278">
        <v>21354.083333333336</v>
      </c>
      <c r="I14" s="278">
        <v>21593.716666666667</v>
      </c>
      <c r="J14" s="278">
        <v>21735.633333333335</v>
      </c>
      <c r="K14" s="303">
        <v>21451.8</v>
      </c>
      <c r="L14" s="303">
        <v>21070.25</v>
      </c>
      <c r="M14" s="306"/>
    </row>
    <row r="15" spans="1:15">
      <c r="A15" s="300">
        <v>6</v>
      </c>
      <c r="B15" s="276" t="s">
        <v>224</v>
      </c>
      <c r="C15" s="303">
        <v>2510.1999999999998</v>
      </c>
      <c r="D15" s="278">
        <v>2513.7166666666667</v>
      </c>
      <c r="E15" s="278">
        <v>2465.9833333333336</v>
      </c>
      <c r="F15" s="278">
        <v>2421.7666666666669</v>
      </c>
      <c r="G15" s="278">
        <v>2374.0333333333338</v>
      </c>
      <c r="H15" s="278">
        <v>2557.9333333333334</v>
      </c>
      <c r="I15" s="278">
        <v>2605.6666666666661</v>
      </c>
      <c r="J15" s="278">
        <v>2649.8833333333332</v>
      </c>
      <c r="K15" s="303">
        <v>2561.4499999999998</v>
      </c>
      <c r="L15" s="303">
        <v>2469.5</v>
      </c>
      <c r="M15" s="306"/>
    </row>
    <row r="16" spans="1:15">
      <c r="A16" s="300">
        <v>7</v>
      </c>
      <c r="B16" s="276" t="s">
        <v>225</v>
      </c>
      <c r="C16" s="303">
        <v>5245.8</v>
      </c>
      <c r="D16" s="278">
        <v>5282.166666666667</v>
      </c>
      <c r="E16" s="278">
        <v>5186.8833333333341</v>
      </c>
      <c r="F16" s="278">
        <v>5127.9666666666672</v>
      </c>
      <c r="G16" s="278">
        <v>5032.6833333333343</v>
      </c>
      <c r="H16" s="278">
        <v>5341.0833333333339</v>
      </c>
      <c r="I16" s="278">
        <v>5436.3666666666668</v>
      </c>
      <c r="J16" s="278">
        <v>5495.2833333333338</v>
      </c>
      <c r="K16" s="303">
        <v>5377.45</v>
      </c>
      <c r="L16" s="303">
        <v>5223.25</v>
      </c>
      <c r="M16" s="306"/>
    </row>
    <row r="17" spans="1:13">
      <c r="A17" s="300">
        <v>8</v>
      </c>
      <c r="B17" s="276" t="s">
        <v>802</v>
      </c>
      <c r="C17" s="276">
        <v>1148.0999999999999</v>
      </c>
      <c r="D17" s="278">
        <v>1144.6666666666667</v>
      </c>
      <c r="E17" s="278">
        <v>1134.8833333333334</v>
      </c>
      <c r="F17" s="278">
        <v>1121.6666666666667</v>
      </c>
      <c r="G17" s="278">
        <v>1111.8833333333334</v>
      </c>
      <c r="H17" s="278">
        <v>1157.8833333333334</v>
      </c>
      <c r="I17" s="278">
        <v>1167.6666666666667</v>
      </c>
      <c r="J17" s="278">
        <v>1180.8833333333334</v>
      </c>
      <c r="K17" s="276">
        <v>1154.45</v>
      </c>
      <c r="L17" s="276">
        <v>1131.45</v>
      </c>
      <c r="M17" s="276">
        <v>4.5166500000000003</v>
      </c>
    </row>
    <row r="18" spans="1:13">
      <c r="A18" s="300">
        <v>9</v>
      </c>
      <c r="B18" s="276" t="s">
        <v>295</v>
      </c>
      <c r="C18" s="276">
        <v>15238.65</v>
      </c>
      <c r="D18" s="278">
        <v>15212.550000000001</v>
      </c>
      <c r="E18" s="278">
        <v>15126.100000000002</v>
      </c>
      <c r="F18" s="278">
        <v>15013.550000000001</v>
      </c>
      <c r="G18" s="278">
        <v>14927.100000000002</v>
      </c>
      <c r="H18" s="278">
        <v>15325.100000000002</v>
      </c>
      <c r="I18" s="278">
        <v>15411.550000000003</v>
      </c>
      <c r="J18" s="278">
        <v>15524.100000000002</v>
      </c>
      <c r="K18" s="276">
        <v>15299</v>
      </c>
      <c r="L18" s="276">
        <v>15100</v>
      </c>
      <c r="M18" s="276">
        <v>9.4729999999999995E-2</v>
      </c>
    </row>
    <row r="19" spans="1:13">
      <c r="A19" s="300">
        <v>10</v>
      </c>
      <c r="B19" s="276" t="s">
        <v>227</v>
      </c>
      <c r="C19" s="276">
        <v>80.2</v>
      </c>
      <c r="D19" s="278">
        <v>80.916666666666671</v>
      </c>
      <c r="E19" s="278">
        <v>78.283333333333346</v>
      </c>
      <c r="F19" s="278">
        <v>76.366666666666674</v>
      </c>
      <c r="G19" s="278">
        <v>73.733333333333348</v>
      </c>
      <c r="H19" s="278">
        <v>82.833333333333343</v>
      </c>
      <c r="I19" s="278">
        <v>85.466666666666669</v>
      </c>
      <c r="J19" s="278">
        <v>87.38333333333334</v>
      </c>
      <c r="K19" s="276">
        <v>83.55</v>
      </c>
      <c r="L19" s="276">
        <v>79</v>
      </c>
      <c r="M19" s="276">
        <v>38.38514</v>
      </c>
    </row>
    <row r="20" spans="1:13">
      <c r="A20" s="300">
        <v>11</v>
      </c>
      <c r="B20" s="276" t="s">
        <v>228</v>
      </c>
      <c r="C20" s="276">
        <v>158.80000000000001</v>
      </c>
      <c r="D20" s="278">
        <v>159.43333333333334</v>
      </c>
      <c r="E20" s="278">
        <v>156.36666666666667</v>
      </c>
      <c r="F20" s="278">
        <v>153.93333333333334</v>
      </c>
      <c r="G20" s="278">
        <v>150.86666666666667</v>
      </c>
      <c r="H20" s="278">
        <v>161.86666666666667</v>
      </c>
      <c r="I20" s="278">
        <v>164.93333333333334</v>
      </c>
      <c r="J20" s="278">
        <v>167.36666666666667</v>
      </c>
      <c r="K20" s="276">
        <v>162.5</v>
      </c>
      <c r="L20" s="276">
        <v>157</v>
      </c>
      <c r="M20" s="276">
        <v>31.33203</v>
      </c>
    </row>
    <row r="21" spans="1:13">
      <c r="A21" s="300">
        <v>12</v>
      </c>
      <c r="B21" s="276" t="s">
        <v>38</v>
      </c>
      <c r="C21" s="276">
        <v>1679.8</v>
      </c>
      <c r="D21" s="278">
        <v>1688.7333333333336</v>
      </c>
      <c r="E21" s="278">
        <v>1658.4666666666672</v>
      </c>
      <c r="F21" s="278">
        <v>1637.1333333333337</v>
      </c>
      <c r="G21" s="278">
        <v>1606.8666666666672</v>
      </c>
      <c r="H21" s="278">
        <v>1710.0666666666671</v>
      </c>
      <c r="I21" s="278">
        <v>1740.3333333333335</v>
      </c>
      <c r="J21" s="278">
        <v>1761.666666666667</v>
      </c>
      <c r="K21" s="276">
        <v>1719</v>
      </c>
      <c r="L21" s="276">
        <v>1667.4</v>
      </c>
      <c r="M21" s="276">
        <v>13.82091</v>
      </c>
    </row>
    <row r="22" spans="1:13">
      <c r="A22" s="300">
        <v>13</v>
      </c>
      <c r="B22" s="276" t="s">
        <v>296</v>
      </c>
      <c r="C22" s="276">
        <v>331.7</v>
      </c>
      <c r="D22" s="278">
        <v>330.21666666666664</v>
      </c>
      <c r="E22" s="278">
        <v>313.63333333333327</v>
      </c>
      <c r="F22" s="278">
        <v>295.56666666666661</v>
      </c>
      <c r="G22" s="278">
        <v>278.98333333333323</v>
      </c>
      <c r="H22" s="278">
        <v>348.2833333333333</v>
      </c>
      <c r="I22" s="278">
        <v>364.86666666666667</v>
      </c>
      <c r="J22" s="278">
        <v>382.93333333333334</v>
      </c>
      <c r="K22" s="276">
        <v>346.8</v>
      </c>
      <c r="L22" s="276">
        <v>312.14999999999998</v>
      </c>
      <c r="M22" s="276">
        <v>94.873249999999999</v>
      </c>
    </row>
    <row r="23" spans="1:13">
      <c r="A23" s="300">
        <v>14</v>
      </c>
      <c r="B23" s="276" t="s">
        <v>41</v>
      </c>
      <c r="C23" s="276">
        <v>381.9</v>
      </c>
      <c r="D23" s="278">
        <v>384.73333333333329</v>
      </c>
      <c r="E23" s="278">
        <v>376.76666666666659</v>
      </c>
      <c r="F23" s="278">
        <v>371.63333333333333</v>
      </c>
      <c r="G23" s="278">
        <v>363.66666666666663</v>
      </c>
      <c r="H23" s="278">
        <v>389.86666666666656</v>
      </c>
      <c r="I23" s="278">
        <v>397.83333333333326</v>
      </c>
      <c r="J23" s="278">
        <v>402.96666666666653</v>
      </c>
      <c r="K23" s="276">
        <v>392.7</v>
      </c>
      <c r="L23" s="276">
        <v>379.6</v>
      </c>
      <c r="M23" s="276">
        <v>68.944310000000002</v>
      </c>
    </row>
    <row r="24" spans="1:13">
      <c r="A24" s="300">
        <v>15</v>
      </c>
      <c r="B24" s="276" t="s">
        <v>43</v>
      </c>
      <c r="C24" s="276">
        <v>38.299999999999997</v>
      </c>
      <c r="D24" s="278">
        <v>38.800000000000004</v>
      </c>
      <c r="E24" s="278">
        <v>37.600000000000009</v>
      </c>
      <c r="F24" s="278">
        <v>36.900000000000006</v>
      </c>
      <c r="G24" s="278">
        <v>35.70000000000001</v>
      </c>
      <c r="H24" s="278">
        <v>39.500000000000007</v>
      </c>
      <c r="I24" s="278">
        <v>40.70000000000001</v>
      </c>
      <c r="J24" s="278">
        <v>41.400000000000006</v>
      </c>
      <c r="K24" s="276">
        <v>40</v>
      </c>
      <c r="L24" s="276">
        <v>38.1</v>
      </c>
      <c r="M24" s="276">
        <v>106.55687</v>
      </c>
    </row>
    <row r="25" spans="1:13">
      <c r="A25" s="300">
        <v>16</v>
      </c>
      <c r="B25" s="276" t="s">
        <v>298</v>
      </c>
      <c r="C25" s="276">
        <v>375.7</v>
      </c>
      <c r="D25" s="278">
        <v>376.9666666666667</v>
      </c>
      <c r="E25" s="278">
        <v>368.93333333333339</v>
      </c>
      <c r="F25" s="278">
        <v>362.16666666666669</v>
      </c>
      <c r="G25" s="278">
        <v>354.13333333333338</v>
      </c>
      <c r="H25" s="278">
        <v>383.73333333333341</v>
      </c>
      <c r="I25" s="278">
        <v>391.76666666666671</v>
      </c>
      <c r="J25" s="278">
        <v>398.53333333333342</v>
      </c>
      <c r="K25" s="276">
        <v>385</v>
      </c>
      <c r="L25" s="276">
        <v>370.2</v>
      </c>
      <c r="M25" s="276">
        <v>8.1989699999999992</v>
      </c>
    </row>
    <row r="26" spans="1:13">
      <c r="A26" s="300">
        <v>17</v>
      </c>
      <c r="B26" s="276" t="s">
        <v>229</v>
      </c>
      <c r="C26" s="276">
        <v>1535.2</v>
      </c>
      <c r="D26" s="278">
        <v>1543.3666666666668</v>
      </c>
      <c r="E26" s="278">
        <v>1521.8333333333335</v>
      </c>
      <c r="F26" s="278">
        <v>1508.4666666666667</v>
      </c>
      <c r="G26" s="278">
        <v>1486.9333333333334</v>
      </c>
      <c r="H26" s="278">
        <v>1556.7333333333336</v>
      </c>
      <c r="I26" s="278">
        <v>1578.2666666666669</v>
      </c>
      <c r="J26" s="278">
        <v>1591.6333333333337</v>
      </c>
      <c r="K26" s="276">
        <v>1564.9</v>
      </c>
      <c r="L26" s="276">
        <v>1530</v>
      </c>
      <c r="M26" s="276">
        <v>0.71736999999999995</v>
      </c>
    </row>
    <row r="27" spans="1:13">
      <c r="A27" s="300">
        <v>18</v>
      </c>
      <c r="B27" s="276" t="s">
        <v>230</v>
      </c>
      <c r="C27" s="276">
        <v>2684.6</v>
      </c>
      <c r="D27" s="278">
        <v>2681.7166666666667</v>
      </c>
      <c r="E27" s="278">
        <v>2664.4333333333334</v>
      </c>
      <c r="F27" s="278">
        <v>2644.2666666666669</v>
      </c>
      <c r="G27" s="278">
        <v>2626.9833333333336</v>
      </c>
      <c r="H27" s="278">
        <v>2701.8833333333332</v>
      </c>
      <c r="I27" s="278">
        <v>2719.166666666667</v>
      </c>
      <c r="J27" s="278">
        <v>2739.333333333333</v>
      </c>
      <c r="K27" s="276">
        <v>2699</v>
      </c>
      <c r="L27" s="276">
        <v>2661.55</v>
      </c>
      <c r="M27" s="276">
        <v>1.75695</v>
      </c>
    </row>
    <row r="28" spans="1:13">
      <c r="A28" s="300">
        <v>19</v>
      </c>
      <c r="B28" s="276" t="s">
        <v>45</v>
      </c>
      <c r="C28" s="276">
        <v>838.35</v>
      </c>
      <c r="D28" s="278">
        <v>838.06666666666661</v>
      </c>
      <c r="E28" s="278">
        <v>826.28333333333319</v>
      </c>
      <c r="F28" s="278">
        <v>814.21666666666658</v>
      </c>
      <c r="G28" s="278">
        <v>802.43333333333317</v>
      </c>
      <c r="H28" s="278">
        <v>850.13333333333321</v>
      </c>
      <c r="I28" s="278">
        <v>861.91666666666652</v>
      </c>
      <c r="J28" s="278">
        <v>873.98333333333323</v>
      </c>
      <c r="K28" s="276">
        <v>849.85</v>
      </c>
      <c r="L28" s="276">
        <v>826</v>
      </c>
      <c r="M28" s="276">
        <v>7.2165400000000002</v>
      </c>
    </row>
    <row r="29" spans="1:13">
      <c r="A29" s="300">
        <v>20</v>
      </c>
      <c r="B29" s="276" t="s">
        <v>46</v>
      </c>
      <c r="C29" s="276">
        <v>258.7</v>
      </c>
      <c r="D29" s="278">
        <v>260.33333333333331</v>
      </c>
      <c r="E29" s="278">
        <v>254.81666666666661</v>
      </c>
      <c r="F29" s="278">
        <v>250.93333333333328</v>
      </c>
      <c r="G29" s="278">
        <v>245.41666666666657</v>
      </c>
      <c r="H29" s="278">
        <v>264.21666666666664</v>
      </c>
      <c r="I29" s="278">
        <v>269.73333333333341</v>
      </c>
      <c r="J29" s="278">
        <v>273.61666666666667</v>
      </c>
      <c r="K29" s="276">
        <v>265.85000000000002</v>
      </c>
      <c r="L29" s="276">
        <v>256.45</v>
      </c>
      <c r="M29" s="276">
        <v>72.974260000000001</v>
      </c>
    </row>
    <row r="30" spans="1:13">
      <c r="A30" s="300">
        <v>21</v>
      </c>
      <c r="B30" s="276" t="s">
        <v>47</v>
      </c>
      <c r="C30" s="276">
        <v>2299.0500000000002</v>
      </c>
      <c r="D30" s="278">
        <v>2330.35</v>
      </c>
      <c r="E30" s="278">
        <v>2245.6999999999998</v>
      </c>
      <c r="F30" s="278">
        <v>2192.35</v>
      </c>
      <c r="G30" s="278">
        <v>2107.6999999999998</v>
      </c>
      <c r="H30" s="278">
        <v>2383.6999999999998</v>
      </c>
      <c r="I30" s="278">
        <v>2468.3500000000004</v>
      </c>
      <c r="J30" s="278">
        <v>2521.6999999999998</v>
      </c>
      <c r="K30" s="276">
        <v>2415</v>
      </c>
      <c r="L30" s="276">
        <v>2277</v>
      </c>
      <c r="M30" s="276">
        <v>25.846540000000001</v>
      </c>
    </row>
    <row r="31" spans="1:13">
      <c r="A31" s="300">
        <v>22</v>
      </c>
      <c r="B31" s="276" t="s">
        <v>48</v>
      </c>
      <c r="C31" s="276">
        <v>173.2</v>
      </c>
      <c r="D31" s="278">
        <v>174.04999999999998</v>
      </c>
      <c r="E31" s="278">
        <v>170.99999999999997</v>
      </c>
      <c r="F31" s="278">
        <v>168.79999999999998</v>
      </c>
      <c r="G31" s="278">
        <v>165.74999999999997</v>
      </c>
      <c r="H31" s="278">
        <v>176.24999999999997</v>
      </c>
      <c r="I31" s="278">
        <v>179.29999999999998</v>
      </c>
      <c r="J31" s="278">
        <v>181.49999999999997</v>
      </c>
      <c r="K31" s="276">
        <v>177.1</v>
      </c>
      <c r="L31" s="276">
        <v>171.85</v>
      </c>
      <c r="M31" s="276">
        <v>58.351329999999997</v>
      </c>
    </row>
    <row r="32" spans="1:13">
      <c r="A32" s="300">
        <v>23</v>
      </c>
      <c r="B32" s="276" t="s">
        <v>49</v>
      </c>
      <c r="C32" s="276">
        <v>94.8</v>
      </c>
      <c r="D32" s="278">
        <v>95.416666666666671</v>
      </c>
      <c r="E32" s="278">
        <v>93.033333333333346</v>
      </c>
      <c r="F32" s="278">
        <v>91.26666666666668</v>
      </c>
      <c r="G32" s="278">
        <v>88.883333333333354</v>
      </c>
      <c r="H32" s="278">
        <v>97.183333333333337</v>
      </c>
      <c r="I32" s="278">
        <v>99.566666666666663</v>
      </c>
      <c r="J32" s="278">
        <v>101.33333333333333</v>
      </c>
      <c r="K32" s="276">
        <v>97.8</v>
      </c>
      <c r="L32" s="276">
        <v>93.65</v>
      </c>
      <c r="M32" s="276">
        <v>426.23559</v>
      </c>
    </row>
    <row r="33" spans="1:13">
      <c r="A33" s="300">
        <v>24</v>
      </c>
      <c r="B33" s="276" t="s">
        <v>51</v>
      </c>
      <c r="C33" s="276">
        <v>2161.6999999999998</v>
      </c>
      <c r="D33" s="278">
        <v>2171.1333333333332</v>
      </c>
      <c r="E33" s="278">
        <v>2147.2666666666664</v>
      </c>
      <c r="F33" s="278">
        <v>2132.833333333333</v>
      </c>
      <c r="G33" s="278">
        <v>2108.9666666666662</v>
      </c>
      <c r="H33" s="278">
        <v>2185.5666666666666</v>
      </c>
      <c r="I33" s="278">
        <v>2209.4333333333334</v>
      </c>
      <c r="J33" s="278">
        <v>2223.8666666666668</v>
      </c>
      <c r="K33" s="276">
        <v>2195</v>
      </c>
      <c r="L33" s="276">
        <v>2156.6999999999998</v>
      </c>
      <c r="M33" s="276">
        <v>26.695219999999999</v>
      </c>
    </row>
    <row r="34" spans="1:13">
      <c r="A34" s="300">
        <v>25</v>
      </c>
      <c r="B34" s="276" t="s">
        <v>226</v>
      </c>
      <c r="C34" s="276">
        <v>883.9</v>
      </c>
      <c r="D34" s="278">
        <v>887.61666666666667</v>
      </c>
      <c r="E34" s="278">
        <v>862.43333333333339</v>
      </c>
      <c r="F34" s="278">
        <v>840.9666666666667</v>
      </c>
      <c r="G34" s="278">
        <v>815.78333333333342</v>
      </c>
      <c r="H34" s="278">
        <v>909.08333333333337</v>
      </c>
      <c r="I34" s="278">
        <v>934.26666666666654</v>
      </c>
      <c r="J34" s="278">
        <v>955.73333333333335</v>
      </c>
      <c r="K34" s="276">
        <v>912.8</v>
      </c>
      <c r="L34" s="276">
        <v>866.15</v>
      </c>
      <c r="M34" s="276">
        <v>5.7885400000000002</v>
      </c>
    </row>
    <row r="35" spans="1:13">
      <c r="A35" s="300">
        <v>26</v>
      </c>
      <c r="B35" s="276" t="s">
        <v>53</v>
      </c>
      <c r="C35" s="276">
        <v>830.15</v>
      </c>
      <c r="D35" s="278">
        <v>838.03333333333342</v>
      </c>
      <c r="E35" s="278">
        <v>814.06666666666683</v>
      </c>
      <c r="F35" s="278">
        <v>797.98333333333346</v>
      </c>
      <c r="G35" s="278">
        <v>774.01666666666688</v>
      </c>
      <c r="H35" s="278">
        <v>854.11666666666679</v>
      </c>
      <c r="I35" s="278">
        <v>878.08333333333326</v>
      </c>
      <c r="J35" s="278">
        <v>894.16666666666674</v>
      </c>
      <c r="K35" s="276">
        <v>862</v>
      </c>
      <c r="L35" s="276">
        <v>821.95</v>
      </c>
      <c r="M35" s="276">
        <v>35.078690000000002</v>
      </c>
    </row>
    <row r="36" spans="1:13">
      <c r="A36" s="300">
        <v>27</v>
      </c>
      <c r="B36" s="276" t="s">
        <v>55</v>
      </c>
      <c r="C36" s="276">
        <v>611.5</v>
      </c>
      <c r="D36" s="278">
        <v>617.85</v>
      </c>
      <c r="E36" s="278">
        <v>602.70000000000005</v>
      </c>
      <c r="F36" s="278">
        <v>593.9</v>
      </c>
      <c r="G36" s="278">
        <v>578.75</v>
      </c>
      <c r="H36" s="278">
        <v>626.65000000000009</v>
      </c>
      <c r="I36" s="278">
        <v>641.79999999999995</v>
      </c>
      <c r="J36" s="278">
        <v>650.60000000000014</v>
      </c>
      <c r="K36" s="276">
        <v>633</v>
      </c>
      <c r="L36" s="276">
        <v>609.04999999999995</v>
      </c>
      <c r="M36" s="276">
        <v>265.25371000000001</v>
      </c>
    </row>
    <row r="37" spans="1:13">
      <c r="A37" s="300">
        <v>28</v>
      </c>
      <c r="B37" s="276" t="s">
        <v>56</v>
      </c>
      <c r="C37" s="276">
        <v>3034.25</v>
      </c>
      <c r="D37" s="278">
        <v>3033.5833333333335</v>
      </c>
      <c r="E37" s="278">
        <v>3010.666666666667</v>
      </c>
      <c r="F37" s="278">
        <v>2987.0833333333335</v>
      </c>
      <c r="G37" s="278">
        <v>2964.166666666667</v>
      </c>
      <c r="H37" s="278">
        <v>3057.166666666667</v>
      </c>
      <c r="I37" s="278">
        <v>3080.0833333333339</v>
      </c>
      <c r="J37" s="278">
        <v>3103.666666666667</v>
      </c>
      <c r="K37" s="276">
        <v>3056.5</v>
      </c>
      <c r="L37" s="276">
        <v>3010</v>
      </c>
      <c r="M37" s="276">
        <v>8.8840599999999998</v>
      </c>
    </row>
    <row r="38" spans="1:13">
      <c r="A38" s="300">
        <v>29</v>
      </c>
      <c r="B38" s="276" t="s">
        <v>58</v>
      </c>
      <c r="C38" s="276">
        <v>7823.4</v>
      </c>
      <c r="D38" s="278">
        <v>7924.4333333333334</v>
      </c>
      <c r="E38" s="278">
        <v>7648.9666666666672</v>
      </c>
      <c r="F38" s="278">
        <v>7474.5333333333338</v>
      </c>
      <c r="G38" s="278">
        <v>7199.0666666666675</v>
      </c>
      <c r="H38" s="278">
        <v>8098.8666666666668</v>
      </c>
      <c r="I38" s="278">
        <v>8374.3333333333321</v>
      </c>
      <c r="J38" s="278">
        <v>8548.7666666666664</v>
      </c>
      <c r="K38" s="276">
        <v>8199.9</v>
      </c>
      <c r="L38" s="276">
        <v>7750</v>
      </c>
      <c r="M38" s="276">
        <v>33.870399999999997</v>
      </c>
    </row>
    <row r="39" spans="1:13">
      <c r="A39" s="300">
        <v>30</v>
      </c>
      <c r="B39" s="276" t="s">
        <v>232</v>
      </c>
      <c r="C39" s="276">
        <v>2878.85</v>
      </c>
      <c r="D39" s="278">
        <v>2876.2833333333333</v>
      </c>
      <c r="E39" s="278">
        <v>2753.5666666666666</v>
      </c>
      <c r="F39" s="278">
        <v>2628.2833333333333</v>
      </c>
      <c r="G39" s="278">
        <v>2505.5666666666666</v>
      </c>
      <c r="H39" s="278">
        <v>3001.5666666666666</v>
      </c>
      <c r="I39" s="278">
        <v>3124.2833333333328</v>
      </c>
      <c r="J39" s="278">
        <v>3249.5666666666666</v>
      </c>
      <c r="K39" s="276">
        <v>2999</v>
      </c>
      <c r="L39" s="276">
        <v>2751</v>
      </c>
      <c r="M39" s="276">
        <v>3.7115800000000001</v>
      </c>
    </row>
    <row r="40" spans="1:13">
      <c r="A40" s="300">
        <v>31</v>
      </c>
      <c r="B40" s="276" t="s">
        <v>59</v>
      </c>
      <c r="C40" s="276">
        <v>4536.55</v>
      </c>
      <c r="D40" s="278">
        <v>4611.3666666666659</v>
      </c>
      <c r="E40" s="278">
        <v>4437.7333333333318</v>
      </c>
      <c r="F40" s="278">
        <v>4338.9166666666661</v>
      </c>
      <c r="G40" s="278">
        <v>4165.2833333333319</v>
      </c>
      <c r="H40" s="278">
        <v>4710.1833333333316</v>
      </c>
      <c r="I40" s="278">
        <v>4883.8166666666648</v>
      </c>
      <c r="J40" s="278">
        <v>4982.6333333333314</v>
      </c>
      <c r="K40" s="276">
        <v>4785</v>
      </c>
      <c r="L40" s="276">
        <v>4512.55</v>
      </c>
      <c r="M40" s="276">
        <v>83.510050000000007</v>
      </c>
    </row>
    <row r="41" spans="1:13">
      <c r="A41" s="300">
        <v>32</v>
      </c>
      <c r="B41" s="276" t="s">
        <v>60</v>
      </c>
      <c r="C41" s="276">
        <v>1596</v>
      </c>
      <c r="D41" s="278">
        <v>1622.0833333333333</v>
      </c>
      <c r="E41" s="278">
        <v>1559.1666666666665</v>
      </c>
      <c r="F41" s="278">
        <v>1522.3333333333333</v>
      </c>
      <c r="G41" s="278">
        <v>1459.4166666666665</v>
      </c>
      <c r="H41" s="278">
        <v>1658.9166666666665</v>
      </c>
      <c r="I41" s="278">
        <v>1721.833333333333</v>
      </c>
      <c r="J41" s="278">
        <v>1758.6666666666665</v>
      </c>
      <c r="K41" s="276">
        <v>1685</v>
      </c>
      <c r="L41" s="276">
        <v>1585.25</v>
      </c>
      <c r="M41" s="276">
        <v>10.985150000000001</v>
      </c>
    </row>
    <row r="42" spans="1:13">
      <c r="A42" s="300">
        <v>33</v>
      </c>
      <c r="B42" s="276" t="s">
        <v>233</v>
      </c>
      <c r="C42" s="276">
        <v>352.6</v>
      </c>
      <c r="D42" s="278">
        <v>356.70000000000005</v>
      </c>
      <c r="E42" s="278">
        <v>347.10000000000008</v>
      </c>
      <c r="F42" s="278">
        <v>341.6</v>
      </c>
      <c r="G42" s="278">
        <v>332.00000000000006</v>
      </c>
      <c r="H42" s="278">
        <v>362.2000000000001</v>
      </c>
      <c r="I42" s="278">
        <v>371.8</v>
      </c>
      <c r="J42" s="278">
        <v>377.30000000000013</v>
      </c>
      <c r="K42" s="276">
        <v>366.3</v>
      </c>
      <c r="L42" s="276">
        <v>351.2</v>
      </c>
      <c r="M42" s="276">
        <v>137.64095</v>
      </c>
    </row>
    <row r="43" spans="1:13">
      <c r="A43" s="300">
        <v>34</v>
      </c>
      <c r="B43" s="276" t="s">
        <v>61</v>
      </c>
      <c r="C43" s="276">
        <v>47.95</v>
      </c>
      <c r="D43" s="278">
        <v>48.31666666666667</v>
      </c>
      <c r="E43" s="278">
        <v>47.283333333333339</v>
      </c>
      <c r="F43" s="278">
        <v>46.616666666666667</v>
      </c>
      <c r="G43" s="278">
        <v>45.583333333333336</v>
      </c>
      <c r="H43" s="278">
        <v>48.983333333333341</v>
      </c>
      <c r="I43" s="278">
        <v>50.016666666666673</v>
      </c>
      <c r="J43" s="278">
        <v>50.683333333333344</v>
      </c>
      <c r="K43" s="276">
        <v>49.35</v>
      </c>
      <c r="L43" s="276">
        <v>47.65</v>
      </c>
      <c r="M43" s="276">
        <v>278.80376999999999</v>
      </c>
    </row>
    <row r="44" spans="1:13">
      <c r="A44" s="300">
        <v>35</v>
      </c>
      <c r="B44" s="276" t="s">
        <v>62</v>
      </c>
      <c r="C44" s="276">
        <v>41.35</v>
      </c>
      <c r="D44" s="278">
        <v>41.666666666666664</v>
      </c>
      <c r="E44" s="278">
        <v>40.783333333333331</v>
      </c>
      <c r="F44" s="278">
        <v>40.216666666666669</v>
      </c>
      <c r="G44" s="278">
        <v>39.333333333333336</v>
      </c>
      <c r="H44" s="278">
        <v>42.233333333333327</v>
      </c>
      <c r="I44" s="278">
        <v>43.116666666666667</v>
      </c>
      <c r="J44" s="278">
        <v>43.683333333333323</v>
      </c>
      <c r="K44" s="276">
        <v>42.55</v>
      </c>
      <c r="L44" s="276">
        <v>41.1</v>
      </c>
      <c r="M44" s="276">
        <v>35.526299999999999</v>
      </c>
    </row>
    <row r="45" spans="1:13">
      <c r="A45" s="300">
        <v>36</v>
      </c>
      <c r="B45" s="276" t="s">
        <v>63</v>
      </c>
      <c r="C45" s="276">
        <v>1499.45</v>
      </c>
      <c r="D45" s="278">
        <v>1479.7833333333335</v>
      </c>
      <c r="E45" s="278">
        <v>1454.5666666666671</v>
      </c>
      <c r="F45" s="278">
        <v>1409.6833333333336</v>
      </c>
      <c r="G45" s="278">
        <v>1384.4666666666672</v>
      </c>
      <c r="H45" s="278">
        <v>1524.666666666667</v>
      </c>
      <c r="I45" s="278">
        <v>1549.8833333333337</v>
      </c>
      <c r="J45" s="278">
        <v>1594.7666666666669</v>
      </c>
      <c r="K45" s="276">
        <v>1505</v>
      </c>
      <c r="L45" s="276">
        <v>1434.9</v>
      </c>
      <c r="M45" s="276">
        <v>34.173050000000003</v>
      </c>
    </row>
    <row r="46" spans="1:13">
      <c r="A46" s="300">
        <v>37</v>
      </c>
      <c r="B46" s="276" t="s">
        <v>234</v>
      </c>
      <c r="C46" s="276">
        <v>1286.2</v>
      </c>
      <c r="D46" s="278">
        <v>1297.9666666666665</v>
      </c>
      <c r="E46" s="278">
        <v>1263.9333333333329</v>
      </c>
      <c r="F46" s="278">
        <v>1241.6666666666665</v>
      </c>
      <c r="G46" s="278">
        <v>1207.633333333333</v>
      </c>
      <c r="H46" s="278">
        <v>1320.2333333333329</v>
      </c>
      <c r="I46" s="278">
        <v>1354.2666666666662</v>
      </c>
      <c r="J46" s="278">
        <v>1376.5333333333328</v>
      </c>
      <c r="K46" s="276">
        <v>1332</v>
      </c>
      <c r="L46" s="276">
        <v>1275.7</v>
      </c>
      <c r="M46" s="276">
        <v>1.02895</v>
      </c>
    </row>
    <row r="47" spans="1:13">
      <c r="A47" s="300">
        <v>38</v>
      </c>
      <c r="B47" s="276" t="s">
        <v>65</v>
      </c>
      <c r="C47" s="276">
        <v>103.1</v>
      </c>
      <c r="D47" s="278">
        <v>102.35000000000001</v>
      </c>
      <c r="E47" s="278">
        <v>96.450000000000017</v>
      </c>
      <c r="F47" s="278">
        <v>89.800000000000011</v>
      </c>
      <c r="G47" s="278">
        <v>83.90000000000002</v>
      </c>
      <c r="H47" s="278">
        <v>109.00000000000001</v>
      </c>
      <c r="I47" s="278">
        <v>114.90000000000002</v>
      </c>
      <c r="J47" s="278">
        <v>121.55000000000001</v>
      </c>
      <c r="K47" s="276">
        <v>108.25</v>
      </c>
      <c r="L47" s="276">
        <v>95.7</v>
      </c>
      <c r="M47" s="276">
        <v>424.10527999999999</v>
      </c>
    </row>
    <row r="48" spans="1:13">
      <c r="A48" s="300">
        <v>39</v>
      </c>
      <c r="B48" s="276" t="s">
        <v>66</v>
      </c>
      <c r="C48" s="276">
        <v>636.79999999999995</v>
      </c>
      <c r="D48" s="278">
        <v>642.1</v>
      </c>
      <c r="E48" s="278">
        <v>629.70000000000005</v>
      </c>
      <c r="F48" s="278">
        <v>622.6</v>
      </c>
      <c r="G48" s="278">
        <v>610.20000000000005</v>
      </c>
      <c r="H48" s="278">
        <v>649.20000000000005</v>
      </c>
      <c r="I48" s="278">
        <v>661.59999999999991</v>
      </c>
      <c r="J48" s="278">
        <v>668.7</v>
      </c>
      <c r="K48" s="276">
        <v>654.5</v>
      </c>
      <c r="L48" s="276">
        <v>635</v>
      </c>
      <c r="M48" s="276">
        <v>11.4071</v>
      </c>
    </row>
    <row r="49" spans="1:13">
      <c r="A49" s="300">
        <v>40</v>
      </c>
      <c r="B49" s="276" t="s">
        <v>67</v>
      </c>
      <c r="C49" s="276">
        <v>510</v>
      </c>
      <c r="D49" s="278">
        <v>507.90000000000003</v>
      </c>
      <c r="E49" s="278">
        <v>499.30000000000007</v>
      </c>
      <c r="F49" s="278">
        <v>488.6</v>
      </c>
      <c r="G49" s="278">
        <v>480.00000000000006</v>
      </c>
      <c r="H49" s="278">
        <v>518.60000000000014</v>
      </c>
      <c r="I49" s="278">
        <v>527.20000000000005</v>
      </c>
      <c r="J49" s="278">
        <v>537.90000000000009</v>
      </c>
      <c r="K49" s="276">
        <v>516.5</v>
      </c>
      <c r="L49" s="276">
        <v>497.2</v>
      </c>
      <c r="M49" s="276">
        <v>44.843980000000002</v>
      </c>
    </row>
    <row r="50" spans="1:13">
      <c r="A50" s="300">
        <v>41</v>
      </c>
      <c r="B50" s="276" t="s">
        <v>69</v>
      </c>
      <c r="C50" s="276">
        <v>468.55</v>
      </c>
      <c r="D50" s="278">
        <v>472.33333333333331</v>
      </c>
      <c r="E50" s="278">
        <v>463.21666666666664</v>
      </c>
      <c r="F50" s="278">
        <v>457.88333333333333</v>
      </c>
      <c r="G50" s="278">
        <v>448.76666666666665</v>
      </c>
      <c r="H50" s="278">
        <v>477.66666666666663</v>
      </c>
      <c r="I50" s="278">
        <v>486.7833333333333</v>
      </c>
      <c r="J50" s="278">
        <v>492.11666666666662</v>
      </c>
      <c r="K50" s="276">
        <v>481.45</v>
      </c>
      <c r="L50" s="276">
        <v>467</v>
      </c>
      <c r="M50" s="276">
        <v>113.29235</v>
      </c>
    </row>
    <row r="51" spans="1:13">
      <c r="A51" s="300">
        <v>42</v>
      </c>
      <c r="B51" s="276" t="s">
        <v>70</v>
      </c>
      <c r="C51" s="276">
        <v>29.15</v>
      </c>
      <c r="D51" s="278">
        <v>29.183333333333334</v>
      </c>
      <c r="E51" s="278">
        <v>28.166666666666668</v>
      </c>
      <c r="F51" s="278">
        <v>27.183333333333334</v>
      </c>
      <c r="G51" s="278">
        <v>26.166666666666668</v>
      </c>
      <c r="H51" s="278">
        <v>30.166666666666668</v>
      </c>
      <c r="I51" s="278">
        <v>31.183333333333334</v>
      </c>
      <c r="J51" s="278">
        <v>32.166666666666671</v>
      </c>
      <c r="K51" s="276">
        <v>30.2</v>
      </c>
      <c r="L51" s="276">
        <v>28.2</v>
      </c>
      <c r="M51" s="276">
        <v>837.53489000000002</v>
      </c>
    </row>
    <row r="52" spans="1:13">
      <c r="A52" s="300">
        <v>43</v>
      </c>
      <c r="B52" s="276" t="s">
        <v>71</v>
      </c>
      <c r="C52" s="276">
        <v>422.75</v>
      </c>
      <c r="D52" s="278">
        <v>423.3</v>
      </c>
      <c r="E52" s="278">
        <v>419.8</v>
      </c>
      <c r="F52" s="278">
        <v>416.85</v>
      </c>
      <c r="G52" s="278">
        <v>413.35</v>
      </c>
      <c r="H52" s="278">
        <v>426.25</v>
      </c>
      <c r="I52" s="278">
        <v>429.75</v>
      </c>
      <c r="J52" s="278">
        <v>432.7</v>
      </c>
      <c r="K52" s="276">
        <v>426.8</v>
      </c>
      <c r="L52" s="276">
        <v>420.35</v>
      </c>
      <c r="M52" s="276">
        <v>28.359310000000001</v>
      </c>
    </row>
    <row r="53" spans="1:13">
      <c r="A53" s="300">
        <v>44</v>
      </c>
      <c r="B53" s="276" t="s">
        <v>72</v>
      </c>
      <c r="C53" s="276">
        <v>11927.55</v>
      </c>
      <c r="D53" s="278">
        <v>11783.166666666666</v>
      </c>
      <c r="E53" s="278">
        <v>11586.383333333331</v>
      </c>
      <c r="F53" s="278">
        <v>11245.216666666665</v>
      </c>
      <c r="G53" s="278">
        <v>11048.433333333331</v>
      </c>
      <c r="H53" s="278">
        <v>12124.333333333332</v>
      </c>
      <c r="I53" s="278">
        <v>12321.116666666669</v>
      </c>
      <c r="J53" s="278">
        <v>12662.283333333333</v>
      </c>
      <c r="K53" s="276">
        <v>11979.95</v>
      </c>
      <c r="L53" s="276">
        <v>11442</v>
      </c>
      <c r="M53" s="276">
        <v>1.2942499999999999</v>
      </c>
    </row>
    <row r="54" spans="1:13">
      <c r="A54" s="300">
        <v>45</v>
      </c>
      <c r="B54" s="276" t="s">
        <v>74</v>
      </c>
      <c r="C54" s="276">
        <v>383.7</v>
      </c>
      <c r="D54" s="278">
        <v>387.08333333333331</v>
      </c>
      <c r="E54" s="278">
        <v>378.66666666666663</v>
      </c>
      <c r="F54" s="278">
        <v>373.63333333333333</v>
      </c>
      <c r="G54" s="278">
        <v>365.21666666666664</v>
      </c>
      <c r="H54" s="278">
        <v>392.11666666666662</v>
      </c>
      <c r="I54" s="278">
        <v>400.53333333333325</v>
      </c>
      <c r="J54" s="278">
        <v>405.56666666666661</v>
      </c>
      <c r="K54" s="276">
        <v>395.5</v>
      </c>
      <c r="L54" s="276">
        <v>382.05</v>
      </c>
      <c r="M54" s="276">
        <v>165.90718000000001</v>
      </c>
    </row>
    <row r="55" spans="1:13">
      <c r="A55" s="300">
        <v>46</v>
      </c>
      <c r="B55" s="276" t="s">
        <v>75</v>
      </c>
      <c r="C55" s="276">
        <v>3511.35</v>
      </c>
      <c r="D55" s="278">
        <v>3513.4500000000003</v>
      </c>
      <c r="E55" s="278">
        <v>3477.9000000000005</v>
      </c>
      <c r="F55" s="278">
        <v>3444.4500000000003</v>
      </c>
      <c r="G55" s="278">
        <v>3408.9000000000005</v>
      </c>
      <c r="H55" s="278">
        <v>3546.9000000000005</v>
      </c>
      <c r="I55" s="278">
        <v>3582.4500000000007</v>
      </c>
      <c r="J55" s="278">
        <v>3615.9000000000005</v>
      </c>
      <c r="K55" s="276">
        <v>3549</v>
      </c>
      <c r="L55" s="276">
        <v>3480</v>
      </c>
      <c r="M55" s="276">
        <v>7.3906700000000001</v>
      </c>
    </row>
    <row r="56" spans="1:13">
      <c r="A56" s="300">
        <v>47</v>
      </c>
      <c r="B56" s="276" t="s">
        <v>76</v>
      </c>
      <c r="C56" s="276">
        <v>430.7</v>
      </c>
      <c r="D56" s="278">
        <v>432.2166666666667</v>
      </c>
      <c r="E56" s="278">
        <v>425.58333333333337</v>
      </c>
      <c r="F56" s="278">
        <v>420.4666666666667</v>
      </c>
      <c r="G56" s="278">
        <v>413.83333333333337</v>
      </c>
      <c r="H56" s="278">
        <v>437.33333333333337</v>
      </c>
      <c r="I56" s="278">
        <v>443.9666666666667</v>
      </c>
      <c r="J56" s="278">
        <v>449.08333333333337</v>
      </c>
      <c r="K56" s="276">
        <v>438.85</v>
      </c>
      <c r="L56" s="276">
        <v>427.1</v>
      </c>
      <c r="M56" s="276">
        <v>36.146079999999998</v>
      </c>
    </row>
    <row r="57" spans="1:13">
      <c r="A57" s="300">
        <v>48</v>
      </c>
      <c r="B57" s="276" t="s">
        <v>77</v>
      </c>
      <c r="C57" s="276">
        <v>93.3</v>
      </c>
      <c r="D57" s="278">
        <v>93.866666666666674</v>
      </c>
      <c r="E57" s="278">
        <v>92.433333333333351</v>
      </c>
      <c r="F57" s="278">
        <v>91.566666666666677</v>
      </c>
      <c r="G57" s="278">
        <v>90.133333333333354</v>
      </c>
      <c r="H57" s="278">
        <v>94.733333333333348</v>
      </c>
      <c r="I57" s="278">
        <v>96.166666666666686</v>
      </c>
      <c r="J57" s="278">
        <v>97.033333333333346</v>
      </c>
      <c r="K57" s="276">
        <v>95.3</v>
      </c>
      <c r="L57" s="276">
        <v>93</v>
      </c>
      <c r="M57" s="276">
        <v>68.870559999999998</v>
      </c>
    </row>
    <row r="58" spans="1:13">
      <c r="A58" s="300">
        <v>49</v>
      </c>
      <c r="B58" s="276" t="s">
        <v>78</v>
      </c>
      <c r="C58" s="276">
        <v>118.5</v>
      </c>
      <c r="D58" s="278">
        <v>118.43333333333334</v>
      </c>
      <c r="E58" s="278">
        <v>115.86666666666667</v>
      </c>
      <c r="F58" s="278">
        <v>113.23333333333333</v>
      </c>
      <c r="G58" s="278">
        <v>110.66666666666667</v>
      </c>
      <c r="H58" s="278">
        <v>121.06666666666668</v>
      </c>
      <c r="I58" s="278">
        <v>123.63333333333334</v>
      </c>
      <c r="J58" s="278">
        <v>126.26666666666668</v>
      </c>
      <c r="K58" s="276">
        <v>121</v>
      </c>
      <c r="L58" s="276">
        <v>115.8</v>
      </c>
      <c r="M58" s="276">
        <v>25.728770000000001</v>
      </c>
    </row>
    <row r="59" spans="1:13">
      <c r="A59" s="300">
        <v>50</v>
      </c>
      <c r="B59" s="276" t="s">
        <v>81</v>
      </c>
      <c r="C59" s="276">
        <v>580.79999999999995</v>
      </c>
      <c r="D59" s="278">
        <v>582.66666666666663</v>
      </c>
      <c r="E59" s="278">
        <v>576.68333333333328</v>
      </c>
      <c r="F59" s="278">
        <v>572.56666666666661</v>
      </c>
      <c r="G59" s="278">
        <v>566.58333333333326</v>
      </c>
      <c r="H59" s="278">
        <v>586.7833333333333</v>
      </c>
      <c r="I59" s="278">
        <v>592.76666666666665</v>
      </c>
      <c r="J59" s="278">
        <v>596.88333333333333</v>
      </c>
      <c r="K59" s="276">
        <v>588.65</v>
      </c>
      <c r="L59" s="276">
        <v>578.54999999999995</v>
      </c>
      <c r="M59" s="276">
        <v>1.52241</v>
      </c>
    </row>
    <row r="60" spans="1:13">
      <c r="A60" s="300">
        <v>51</v>
      </c>
      <c r="B60" s="276" t="s">
        <v>82</v>
      </c>
      <c r="C60" s="276">
        <v>332.4</v>
      </c>
      <c r="D60" s="278">
        <v>334.58333333333331</v>
      </c>
      <c r="E60" s="278">
        <v>326.16666666666663</v>
      </c>
      <c r="F60" s="278">
        <v>319.93333333333334</v>
      </c>
      <c r="G60" s="278">
        <v>311.51666666666665</v>
      </c>
      <c r="H60" s="278">
        <v>340.81666666666661</v>
      </c>
      <c r="I60" s="278">
        <v>349.23333333333323</v>
      </c>
      <c r="J60" s="278">
        <v>355.46666666666658</v>
      </c>
      <c r="K60" s="276">
        <v>343</v>
      </c>
      <c r="L60" s="276">
        <v>328.35</v>
      </c>
      <c r="M60" s="276">
        <v>78.032200000000003</v>
      </c>
    </row>
    <row r="61" spans="1:13">
      <c r="A61" s="300">
        <v>52</v>
      </c>
      <c r="B61" s="276" t="s">
        <v>83</v>
      </c>
      <c r="C61" s="276">
        <v>742.1</v>
      </c>
      <c r="D61" s="278">
        <v>743.98333333333323</v>
      </c>
      <c r="E61" s="278">
        <v>736.06666666666649</v>
      </c>
      <c r="F61" s="278">
        <v>730.0333333333333</v>
      </c>
      <c r="G61" s="278">
        <v>722.11666666666656</v>
      </c>
      <c r="H61" s="278">
        <v>750.01666666666642</v>
      </c>
      <c r="I61" s="278">
        <v>757.93333333333317</v>
      </c>
      <c r="J61" s="278">
        <v>763.96666666666636</v>
      </c>
      <c r="K61" s="276">
        <v>751.9</v>
      </c>
      <c r="L61" s="276">
        <v>737.95</v>
      </c>
      <c r="M61" s="276">
        <v>58.042299999999997</v>
      </c>
    </row>
    <row r="62" spans="1:13">
      <c r="A62" s="300">
        <v>53</v>
      </c>
      <c r="B62" s="276" t="s">
        <v>84</v>
      </c>
      <c r="C62" s="276">
        <v>122.05</v>
      </c>
      <c r="D62" s="278">
        <v>122.39999999999999</v>
      </c>
      <c r="E62" s="278">
        <v>120.49999999999999</v>
      </c>
      <c r="F62" s="278">
        <v>118.94999999999999</v>
      </c>
      <c r="G62" s="278">
        <v>117.04999999999998</v>
      </c>
      <c r="H62" s="278">
        <v>123.94999999999999</v>
      </c>
      <c r="I62" s="278">
        <v>125.85</v>
      </c>
      <c r="J62" s="278">
        <v>127.39999999999999</v>
      </c>
      <c r="K62" s="276">
        <v>124.3</v>
      </c>
      <c r="L62" s="276">
        <v>120.85</v>
      </c>
      <c r="M62" s="276">
        <v>291.86698999999999</v>
      </c>
    </row>
    <row r="63" spans="1:13">
      <c r="A63" s="300">
        <v>54</v>
      </c>
      <c r="B63" s="276" t="s">
        <v>3634</v>
      </c>
      <c r="C63" s="276">
        <v>2331.4</v>
      </c>
      <c r="D63" s="278">
        <v>2343.7999999999997</v>
      </c>
      <c r="E63" s="278">
        <v>2297.5999999999995</v>
      </c>
      <c r="F63" s="278">
        <v>2263.7999999999997</v>
      </c>
      <c r="G63" s="278">
        <v>2217.5999999999995</v>
      </c>
      <c r="H63" s="278">
        <v>2377.5999999999995</v>
      </c>
      <c r="I63" s="278">
        <v>2423.7999999999993</v>
      </c>
      <c r="J63" s="278">
        <v>2457.5999999999995</v>
      </c>
      <c r="K63" s="276">
        <v>2390</v>
      </c>
      <c r="L63" s="276">
        <v>2310</v>
      </c>
      <c r="M63" s="276">
        <v>7.0180499999999997</v>
      </c>
    </row>
    <row r="64" spans="1:13">
      <c r="A64" s="300">
        <v>55</v>
      </c>
      <c r="B64" s="276" t="s">
        <v>85</v>
      </c>
      <c r="C64" s="276">
        <v>1516.8</v>
      </c>
      <c r="D64" s="278">
        <v>1510.4333333333332</v>
      </c>
      <c r="E64" s="278">
        <v>1494.5166666666664</v>
      </c>
      <c r="F64" s="278">
        <v>1472.2333333333333</v>
      </c>
      <c r="G64" s="278">
        <v>1456.3166666666666</v>
      </c>
      <c r="H64" s="278">
        <v>1532.7166666666662</v>
      </c>
      <c r="I64" s="278">
        <v>1548.6333333333328</v>
      </c>
      <c r="J64" s="278">
        <v>1570.9166666666661</v>
      </c>
      <c r="K64" s="276">
        <v>1526.35</v>
      </c>
      <c r="L64" s="276">
        <v>1488.15</v>
      </c>
      <c r="M64" s="276">
        <v>9.4352199999999993</v>
      </c>
    </row>
    <row r="65" spans="1:13">
      <c r="A65" s="300">
        <v>56</v>
      </c>
      <c r="B65" s="276" t="s">
        <v>86</v>
      </c>
      <c r="C65" s="276">
        <v>408.25</v>
      </c>
      <c r="D65" s="278">
        <v>408.9666666666667</v>
      </c>
      <c r="E65" s="278">
        <v>402.93333333333339</v>
      </c>
      <c r="F65" s="278">
        <v>397.61666666666667</v>
      </c>
      <c r="G65" s="278">
        <v>391.58333333333337</v>
      </c>
      <c r="H65" s="278">
        <v>414.28333333333342</v>
      </c>
      <c r="I65" s="278">
        <v>420.31666666666672</v>
      </c>
      <c r="J65" s="278">
        <v>425.63333333333344</v>
      </c>
      <c r="K65" s="276">
        <v>415</v>
      </c>
      <c r="L65" s="276">
        <v>403.65</v>
      </c>
      <c r="M65" s="276">
        <v>21.698450000000001</v>
      </c>
    </row>
    <row r="66" spans="1:13">
      <c r="A66" s="300">
        <v>57</v>
      </c>
      <c r="B66" s="276" t="s">
        <v>236</v>
      </c>
      <c r="C66" s="276">
        <v>758.9</v>
      </c>
      <c r="D66" s="278">
        <v>764.45000000000016</v>
      </c>
      <c r="E66" s="278">
        <v>743.90000000000032</v>
      </c>
      <c r="F66" s="278">
        <v>728.9000000000002</v>
      </c>
      <c r="G66" s="278">
        <v>708.35000000000036</v>
      </c>
      <c r="H66" s="278">
        <v>779.45000000000027</v>
      </c>
      <c r="I66" s="278">
        <v>800.00000000000023</v>
      </c>
      <c r="J66" s="278">
        <v>815.00000000000023</v>
      </c>
      <c r="K66" s="276">
        <v>785</v>
      </c>
      <c r="L66" s="276">
        <v>749.45</v>
      </c>
      <c r="M66" s="276">
        <v>2.4687899999999998</v>
      </c>
    </row>
    <row r="67" spans="1:13">
      <c r="A67" s="300">
        <v>58</v>
      </c>
      <c r="B67" s="276" t="s">
        <v>237</v>
      </c>
      <c r="C67" s="276">
        <v>298.60000000000002</v>
      </c>
      <c r="D67" s="278">
        <v>297.65000000000003</v>
      </c>
      <c r="E67" s="278">
        <v>293.50000000000006</v>
      </c>
      <c r="F67" s="278">
        <v>288.40000000000003</v>
      </c>
      <c r="G67" s="278">
        <v>284.25000000000006</v>
      </c>
      <c r="H67" s="278">
        <v>302.75000000000006</v>
      </c>
      <c r="I67" s="278">
        <v>306.90000000000003</v>
      </c>
      <c r="J67" s="278">
        <v>312.00000000000006</v>
      </c>
      <c r="K67" s="276">
        <v>301.8</v>
      </c>
      <c r="L67" s="276">
        <v>292.55</v>
      </c>
      <c r="M67" s="276">
        <v>16.009840000000001</v>
      </c>
    </row>
    <row r="68" spans="1:13">
      <c r="A68" s="300">
        <v>59</v>
      </c>
      <c r="B68" s="276" t="s">
        <v>235</v>
      </c>
      <c r="C68" s="276">
        <v>192.1</v>
      </c>
      <c r="D68" s="278">
        <v>193.31666666666669</v>
      </c>
      <c r="E68" s="278">
        <v>188.78333333333339</v>
      </c>
      <c r="F68" s="278">
        <v>185.4666666666667</v>
      </c>
      <c r="G68" s="278">
        <v>180.93333333333339</v>
      </c>
      <c r="H68" s="278">
        <v>196.63333333333338</v>
      </c>
      <c r="I68" s="278">
        <v>201.16666666666669</v>
      </c>
      <c r="J68" s="278">
        <v>204.48333333333338</v>
      </c>
      <c r="K68" s="276">
        <v>197.85</v>
      </c>
      <c r="L68" s="276">
        <v>190</v>
      </c>
      <c r="M68" s="276">
        <v>13.31297</v>
      </c>
    </row>
    <row r="69" spans="1:13">
      <c r="A69" s="300">
        <v>60</v>
      </c>
      <c r="B69" s="276" t="s">
        <v>87</v>
      </c>
      <c r="C69" s="276">
        <v>511.3</v>
      </c>
      <c r="D69" s="278">
        <v>507.0333333333333</v>
      </c>
      <c r="E69" s="278">
        <v>500.26666666666665</v>
      </c>
      <c r="F69" s="278">
        <v>489.23333333333335</v>
      </c>
      <c r="G69" s="278">
        <v>482.4666666666667</v>
      </c>
      <c r="H69" s="278">
        <v>518.06666666666661</v>
      </c>
      <c r="I69" s="278">
        <v>524.83333333333326</v>
      </c>
      <c r="J69" s="278">
        <v>535.86666666666656</v>
      </c>
      <c r="K69" s="276">
        <v>513.79999999999995</v>
      </c>
      <c r="L69" s="276">
        <v>496</v>
      </c>
      <c r="M69" s="276">
        <v>20.69434</v>
      </c>
    </row>
    <row r="70" spans="1:13">
      <c r="A70" s="300">
        <v>61</v>
      </c>
      <c r="B70" s="276" t="s">
        <v>88</v>
      </c>
      <c r="C70" s="276">
        <v>507.3</v>
      </c>
      <c r="D70" s="278">
        <v>505.7833333333333</v>
      </c>
      <c r="E70" s="278">
        <v>501.56666666666661</v>
      </c>
      <c r="F70" s="278">
        <v>495.83333333333331</v>
      </c>
      <c r="G70" s="278">
        <v>491.61666666666662</v>
      </c>
      <c r="H70" s="278">
        <v>511.51666666666659</v>
      </c>
      <c r="I70" s="278">
        <v>515.73333333333335</v>
      </c>
      <c r="J70" s="278">
        <v>521.46666666666658</v>
      </c>
      <c r="K70" s="276">
        <v>510</v>
      </c>
      <c r="L70" s="276">
        <v>500.05</v>
      </c>
      <c r="M70" s="276">
        <v>54.960079999999998</v>
      </c>
    </row>
    <row r="71" spans="1:13">
      <c r="A71" s="300">
        <v>62</v>
      </c>
      <c r="B71" s="276" t="s">
        <v>238</v>
      </c>
      <c r="C71" s="276">
        <v>977.55</v>
      </c>
      <c r="D71" s="278">
        <v>970.85</v>
      </c>
      <c r="E71" s="278">
        <v>951.7</v>
      </c>
      <c r="F71" s="278">
        <v>925.85</v>
      </c>
      <c r="G71" s="278">
        <v>906.7</v>
      </c>
      <c r="H71" s="278">
        <v>996.7</v>
      </c>
      <c r="I71" s="278">
        <v>1015.8499999999999</v>
      </c>
      <c r="J71" s="278">
        <v>1041.7</v>
      </c>
      <c r="K71" s="276">
        <v>990</v>
      </c>
      <c r="L71" s="276">
        <v>945</v>
      </c>
      <c r="M71" s="276">
        <v>1.7980100000000001</v>
      </c>
    </row>
    <row r="72" spans="1:13">
      <c r="A72" s="300">
        <v>63</v>
      </c>
      <c r="B72" s="276" t="s">
        <v>91</v>
      </c>
      <c r="C72" s="276">
        <v>3435.05</v>
      </c>
      <c r="D72" s="278">
        <v>3446.7833333333333</v>
      </c>
      <c r="E72" s="278">
        <v>3394.5666666666666</v>
      </c>
      <c r="F72" s="278">
        <v>3354.0833333333335</v>
      </c>
      <c r="G72" s="278">
        <v>3301.8666666666668</v>
      </c>
      <c r="H72" s="278">
        <v>3487.2666666666664</v>
      </c>
      <c r="I72" s="278">
        <v>3539.4833333333327</v>
      </c>
      <c r="J72" s="278">
        <v>3579.9666666666662</v>
      </c>
      <c r="K72" s="276">
        <v>3499</v>
      </c>
      <c r="L72" s="276">
        <v>3406.3</v>
      </c>
      <c r="M72" s="276">
        <v>11.30621</v>
      </c>
    </row>
    <row r="73" spans="1:13">
      <c r="A73" s="300">
        <v>64</v>
      </c>
      <c r="B73" s="276" t="s">
        <v>93</v>
      </c>
      <c r="C73" s="276">
        <v>184.9</v>
      </c>
      <c r="D73" s="278">
        <v>189.48333333333335</v>
      </c>
      <c r="E73" s="278">
        <v>178.1166666666667</v>
      </c>
      <c r="F73" s="278">
        <v>171.33333333333334</v>
      </c>
      <c r="G73" s="278">
        <v>159.9666666666667</v>
      </c>
      <c r="H73" s="278">
        <v>196.26666666666671</v>
      </c>
      <c r="I73" s="278">
        <v>207.63333333333338</v>
      </c>
      <c r="J73" s="278">
        <v>214.41666666666671</v>
      </c>
      <c r="K73" s="276">
        <v>200.85</v>
      </c>
      <c r="L73" s="276">
        <v>182.7</v>
      </c>
      <c r="M73" s="276">
        <v>326.76477</v>
      </c>
    </row>
    <row r="74" spans="1:13">
      <c r="A74" s="300">
        <v>65</v>
      </c>
      <c r="B74" s="276" t="s">
        <v>231</v>
      </c>
      <c r="C74" s="276">
        <v>2392.1999999999998</v>
      </c>
      <c r="D74" s="278">
        <v>2379.0666666666666</v>
      </c>
      <c r="E74" s="278">
        <v>2343.1333333333332</v>
      </c>
      <c r="F74" s="278">
        <v>2294.0666666666666</v>
      </c>
      <c r="G74" s="278">
        <v>2258.1333333333332</v>
      </c>
      <c r="H74" s="278">
        <v>2428.1333333333332</v>
      </c>
      <c r="I74" s="278">
        <v>2464.0666666666666</v>
      </c>
      <c r="J74" s="278">
        <v>2513.1333333333332</v>
      </c>
      <c r="K74" s="276">
        <v>2415</v>
      </c>
      <c r="L74" s="276">
        <v>2330</v>
      </c>
      <c r="M74" s="276">
        <v>4.6017900000000003</v>
      </c>
    </row>
    <row r="75" spans="1:13">
      <c r="A75" s="300">
        <v>66</v>
      </c>
      <c r="B75" s="276" t="s">
        <v>94</v>
      </c>
      <c r="C75" s="276">
        <v>4707.7</v>
      </c>
      <c r="D75" s="278">
        <v>4725.5</v>
      </c>
      <c r="E75" s="278">
        <v>4639.2</v>
      </c>
      <c r="F75" s="278">
        <v>4570.7</v>
      </c>
      <c r="G75" s="278">
        <v>4484.3999999999996</v>
      </c>
      <c r="H75" s="278">
        <v>4794</v>
      </c>
      <c r="I75" s="278">
        <v>4880.2999999999993</v>
      </c>
      <c r="J75" s="278">
        <v>4948.8</v>
      </c>
      <c r="K75" s="276">
        <v>4811.8</v>
      </c>
      <c r="L75" s="276">
        <v>4657</v>
      </c>
      <c r="M75" s="276">
        <v>17.672889999999999</v>
      </c>
    </row>
    <row r="76" spans="1:13">
      <c r="A76" s="300">
        <v>67</v>
      </c>
      <c r="B76" s="276" t="s">
        <v>239</v>
      </c>
      <c r="C76" s="276">
        <v>60.9</v>
      </c>
      <c r="D76" s="278">
        <v>61.083333333333336</v>
      </c>
      <c r="E76" s="278">
        <v>58.56666666666667</v>
      </c>
      <c r="F76" s="278">
        <v>56.233333333333334</v>
      </c>
      <c r="G76" s="278">
        <v>53.716666666666669</v>
      </c>
      <c r="H76" s="278">
        <v>63.416666666666671</v>
      </c>
      <c r="I76" s="278">
        <v>65.933333333333337</v>
      </c>
      <c r="J76" s="278">
        <v>68.26666666666668</v>
      </c>
      <c r="K76" s="276">
        <v>63.6</v>
      </c>
      <c r="L76" s="276">
        <v>58.75</v>
      </c>
      <c r="M76" s="276">
        <v>58.430799999999998</v>
      </c>
    </row>
    <row r="77" spans="1:13">
      <c r="A77" s="300">
        <v>68</v>
      </c>
      <c r="B77" s="276" t="s">
        <v>95</v>
      </c>
      <c r="C77" s="276">
        <v>2551.25</v>
      </c>
      <c r="D77" s="278">
        <v>2582.5833333333335</v>
      </c>
      <c r="E77" s="278">
        <v>2507.166666666667</v>
      </c>
      <c r="F77" s="278">
        <v>2463.0833333333335</v>
      </c>
      <c r="G77" s="278">
        <v>2387.666666666667</v>
      </c>
      <c r="H77" s="278">
        <v>2626.666666666667</v>
      </c>
      <c r="I77" s="278">
        <v>2702.0833333333339</v>
      </c>
      <c r="J77" s="278">
        <v>2746.166666666667</v>
      </c>
      <c r="K77" s="276">
        <v>2658</v>
      </c>
      <c r="L77" s="276">
        <v>2538.5</v>
      </c>
      <c r="M77" s="276">
        <v>24.334810000000001</v>
      </c>
    </row>
    <row r="78" spans="1:13">
      <c r="A78" s="300">
        <v>69</v>
      </c>
      <c r="B78" s="276" t="s">
        <v>240</v>
      </c>
      <c r="C78" s="276">
        <v>381.2</v>
      </c>
      <c r="D78" s="278">
        <v>382.48333333333335</v>
      </c>
      <c r="E78" s="278">
        <v>377.2166666666667</v>
      </c>
      <c r="F78" s="278">
        <v>373.23333333333335</v>
      </c>
      <c r="G78" s="278">
        <v>367.9666666666667</v>
      </c>
      <c r="H78" s="278">
        <v>386.4666666666667</v>
      </c>
      <c r="I78" s="278">
        <v>391.73333333333335</v>
      </c>
      <c r="J78" s="278">
        <v>395.7166666666667</v>
      </c>
      <c r="K78" s="276">
        <v>387.75</v>
      </c>
      <c r="L78" s="276">
        <v>378.5</v>
      </c>
      <c r="M78" s="276">
        <v>3.1469100000000001</v>
      </c>
    </row>
    <row r="79" spans="1:13">
      <c r="A79" s="300">
        <v>70</v>
      </c>
      <c r="B79" s="276" t="s">
        <v>241</v>
      </c>
      <c r="C79" s="276">
        <v>1043.55</v>
      </c>
      <c r="D79" s="278">
        <v>1042.8333333333333</v>
      </c>
      <c r="E79" s="278">
        <v>1028.7166666666665</v>
      </c>
      <c r="F79" s="278">
        <v>1013.8833333333332</v>
      </c>
      <c r="G79" s="278">
        <v>999.76666666666642</v>
      </c>
      <c r="H79" s="278">
        <v>1057.6666666666665</v>
      </c>
      <c r="I79" s="278">
        <v>1071.7833333333333</v>
      </c>
      <c r="J79" s="278">
        <v>1086.6166666666666</v>
      </c>
      <c r="K79" s="276">
        <v>1056.95</v>
      </c>
      <c r="L79" s="276">
        <v>1028</v>
      </c>
      <c r="M79" s="276">
        <v>0.80994999999999995</v>
      </c>
    </row>
    <row r="80" spans="1:13">
      <c r="A80" s="300">
        <v>71</v>
      </c>
      <c r="B80" s="276" t="s">
        <v>97</v>
      </c>
      <c r="C80" s="276">
        <v>1406.3</v>
      </c>
      <c r="D80" s="278">
        <v>1412.8</v>
      </c>
      <c r="E80" s="278">
        <v>1378.8</v>
      </c>
      <c r="F80" s="278">
        <v>1351.3</v>
      </c>
      <c r="G80" s="278">
        <v>1317.3</v>
      </c>
      <c r="H80" s="278">
        <v>1440.3</v>
      </c>
      <c r="I80" s="278">
        <v>1474.3</v>
      </c>
      <c r="J80" s="278">
        <v>1501.8</v>
      </c>
      <c r="K80" s="276">
        <v>1446.8</v>
      </c>
      <c r="L80" s="276">
        <v>1385.3</v>
      </c>
      <c r="M80" s="276">
        <v>18.136099999999999</v>
      </c>
    </row>
    <row r="81" spans="1:13">
      <c r="A81" s="300">
        <v>72</v>
      </c>
      <c r="B81" s="276" t="s">
        <v>98</v>
      </c>
      <c r="C81" s="276">
        <v>170.3</v>
      </c>
      <c r="D81" s="278">
        <v>170.21666666666667</v>
      </c>
      <c r="E81" s="278">
        <v>167.53333333333333</v>
      </c>
      <c r="F81" s="278">
        <v>164.76666666666665</v>
      </c>
      <c r="G81" s="278">
        <v>162.08333333333331</v>
      </c>
      <c r="H81" s="278">
        <v>172.98333333333335</v>
      </c>
      <c r="I81" s="278">
        <v>175.66666666666669</v>
      </c>
      <c r="J81" s="278">
        <v>178.43333333333337</v>
      </c>
      <c r="K81" s="276">
        <v>172.9</v>
      </c>
      <c r="L81" s="276">
        <v>167.45</v>
      </c>
      <c r="M81" s="276">
        <v>49.833260000000003</v>
      </c>
    </row>
    <row r="82" spans="1:13">
      <c r="A82" s="300">
        <v>73</v>
      </c>
      <c r="B82" s="276" t="s">
        <v>99</v>
      </c>
      <c r="C82" s="276">
        <v>58.6</v>
      </c>
      <c r="D82" s="278">
        <v>59.533333333333331</v>
      </c>
      <c r="E82" s="278">
        <v>57.166666666666664</v>
      </c>
      <c r="F82" s="278">
        <v>55.733333333333334</v>
      </c>
      <c r="G82" s="278">
        <v>53.366666666666667</v>
      </c>
      <c r="H82" s="278">
        <v>60.966666666666661</v>
      </c>
      <c r="I82" s="278">
        <v>63.333333333333336</v>
      </c>
      <c r="J82" s="278">
        <v>64.766666666666652</v>
      </c>
      <c r="K82" s="276">
        <v>61.9</v>
      </c>
      <c r="L82" s="276">
        <v>58.1</v>
      </c>
      <c r="M82" s="276">
        <v>543.52436</v>
      </c>
    </row>
    <row r="83" spans="1:13">
      <c r="A83" s="300">
        <v>74</v>
      </c>
      <c r="B83" s="276" t="s">
        <v>370</v>
      </c>
      <c r="C83" s="276">
        <v>137.15</v>
      </c>
      <c r="D83" s="278">
        <v>139.01666666666668</v>
      </c>
      <c r="E83" s="278">
        <v>134.63333333333335</v>
      </c>
      <c r="F83" s="278">
        <v>132.11666666666667</v>
      </c>
      <c r="G83" s="278">
        <v>127.73333333333335</v>
      </c>
      <c r="H83" s="278">
        <v>141.53333333333336</v>
      </c>
      <c r="I83" s="278">
        <v>145.91666666666669</v>
      </c>
      <c r="J83" s="278">
        <v>148.43333333333337</v>
      </c>
      <c r="K83" s="276">
        <v>143.4</v>
      </c>
      <c r="L83" s="276">
        <v>136.5</v>
      </c>
      <c r="M83" s="276">
        <v>11.47855</v>
      </c>
    </row>
    <row r="84" spans="1:13">
      <c r="A84" s="300">
        <v>75</v>
      </c>
      <c r="B84" s="276" t="s">
        <v>244</v>
      </c>
      <c r="C84" s="276">
        <v>71.599999999999994</v>
      </c>
      <c r="D84" s="278">
        <v>70.86666666666666</v>
      </c>
      <c r="E84" s="278">
        <v>68.333333333333314</v>
      </c>
      <c r="F84" s="278">
        <v>65.066666666666649</v>
      </c>
      <c r="G84" s="278">
        <v>62.533333333333303</v>
      </c>
      <c r="H84" s="278">
        <v>74.133333333333326</v>
      </c>
      <c r="I84" s="278">
        <v>76.666666666666657</v>
      </c>
      <c r="J84" s="278">
        <v>79.933333333333337</v>
      </c>
      <c r="K84" s="276">
        <v>73.400000000000006</v>
      </c>
      <c r="L84" s="276">
        <v>67.599999999999994</v>
      </c>
      <c r="M84" s="276">
        <v>138.83033</v>
      </c>
    </row>
    <row r="85" spans="1:13">
      <c r="A85" s="300">
        <v>76</v>
      </c>
      <c r="B85" s="276" t="s">
        <v>100</v>
      </c>
      <c r="C85" s="276">
        <v>93.65</v>
      </c>
      <c r="D85" s="278">
        <v>94.5</v>
      </c>
      <c r="E85" s="278">
        <v>92.15</v>
      </c>
      <c r="F85" s="278">
        <v>90.65</v>
      </c>
      <c r="G85" s="278">
        <v>88.300000000000011</v>
      </c>
      <c r="H85" s="278">
        <v>96</v>
      </c>
      <c r="I85" s="278">
        <v>98.35</v>
      </c>
      <c r="J85" s="278">
        <v>99.85</v>
      </c>
      <c r="K85" s="276">
        <v>96.85</v>
      </c>
      <c r="L85" s="276">
        <v>93</v>
      </c>
      <c r="M85" s="276">
        <v>178.94047</v>
      </c>
    </row>
    <row r="86" spans="1:13">
      <c r="A86" s="300">
        <v>77</v>
      </c>
      <c r="B86" s="276" t="s">
        <v>245</v>
      </c>
      <c r="C86" s="276">
        <v>125.4</v>
      </c>
      <c r="D86" s="278">
        <v>125.89999999999999</v>
      </c>
      <c r="E86" s="278">
        <v>124.04999999999998</v>
      </c>
      <c r="F86" s="278">
        <v>122.69999999999999</v>
      </c>
      <c r="G86" s="278">
        <v>120.84999999999998</v>
      </c>
      <c r="H86" s="278">
        <v>127.24999999999999</v>
      </c>
      <c r="I86" s="278">
        <v>129.09999999999997</v>
      </c>
      <c r="J86" s="278">
        <v>130.44999999999999</v>
      </c>
      <c r="K86" s="276">
        <v>127.75</v>
      </c>
      <c r="L86" s="276">
        <v>124.55</v>
      </c>
      <c r="M86" s="276">
        <v>3.7335600000000002</v>
      </c>
    </row>
    <row r="87" spans="1:13">
      <c r="A87" s="300">
        <v>78</v>
      </c>
      <c r="B87" s="276" t="s">
        <v>101</v>
      </c>
      <c r="C87" s="276">
        <v>482.7</v>
      </c>
      <c r="D87" s="278">
        <v>483</v>
      </c>
      <c r="E87" s="278">
        <v>477.7</v>
      </c>
      <c r="F87" s="278">
        <v>472.7</v>
      </c>
      <c r="G87" s="278">
        <v>467.4</v>
      </c>
      <c r="H87" s="278">
        <v>488</v>
      </c>
      <c r="I87" s="278">
        <v>493.29999999999995</v>
      </c>
      <c r="J87" s="278">
        <v>498.3</v>
      </c>
      <c r="K87" s="276">
        <v>488.3</v>
      </c>
      <c r="L87" s="276">
        <v>478</v>
      </c>
      <c r="M87" s="276">
        <v>11.27134</v>
      </c>
    </row>
    <row r="88" spans="1:13">
      <c r="A88" s="300">
        <v>79</v>
      </c>
      <c r="B88" s="276" t="s">
        <v>103</v>
      </c>
      <c r="C88" s="276">
        <v>25.1</v>
      </c>
      <c r="D88" s="278">
        <v>25.433333333333337</v>
      </c>
      <c r="E88" s="278">
        <v>24.566666666666674</v>
      </c>
      <c r="F88" s="278">
        <v>24.033333333333335</v>
      </c>
      <c r="G88" s="278">
        <v>23.166666666666671</v>
      </c>
      <c r="H88" s="278">
        <v>25.966666666666676</v>
      </c>
      <c r="I88" s="278">
        <v>26.833333333333336</v>
      </c>
      <c r="J88" s="278">
        <v>27.366666666666678</v>
      </c>
      <c r="K88" s="276">
        <v>26.3</v>
      </c>
      <c r="L88" s="276">
        <v>24.9</v>
      </c>
      <c r="M88" s="276">
        <v>213.40446</v>
      </c>
    </row>
    <row r="89" spans="1:13">
      <c r="A89" s="300">
        <v>80</v>
      </c>
      <c r="B89" s="276" t="s">
        <v>246</v>
      </c>
      <c r="C89" s="276">
        <v>515.1</v>
      </c>
      <c r="D89" s="278">
        <v>515.7833333333333</v>
      </c>
      <c r="E89" s="278">
        <v>507.56666666666661</v>
      </c>
      <c r="F89" s="278">
        <v>500.0333333333333</v>
      </c>
      <c r="G89" s="278">
        <v>491.81666666666661</v>
      </c>
      <c r="H89" s="278">
        <v>523.31666666666661</v>
      </c>
      <c r="I89" s="278">
        <v>531.5333333333333</v>
      </c>
      <c r="J89" s="278">
        <v>539.06666666666661</v>
      </c>
      <c r="K89" s="276">
        <v>524</v>
      </c>
      <c r="L89" s="276">
        <v>508.25</v>
      </c>
      <c r="M89" s="276">
        <v>2.24763</v>
      </c>
    </row>
    <row r="90" spans="1:13">
      <c r="A90" s="300">
        <v>81</v>
      </c>
      <c r="B90" s="276" t="s">
        <v>104</v>
      </c>
      <c r="C90" s="276">
        <v>684.9</v>
      </c>
      <c r="D90" s="278">
        <v>689.35</v>
      </c>
      <c r="E90" s="278">
        <v>675.7</v>
      </c>
      <c r="F90" s="278">
        <v>666.5</v>
      </c>
      <c r="G90" s="278">
        <v>652.85</v>
      </c>
      <c r="H90" s="278">
        <v>698.55000000000007</v>
      </c>
      <c r="I90" s="278">
        <v>712.19999999999993</v>
      </c>
      <c r="J90" s="278">
        <v>721.40000000000009</v>
      </c>
      <c r="K90" s="276">
        <v>703</v>
      </c>
      <c r="L90" s="276">
        <v>680.15</v>
      </c>
      <c r="M90" s="276">
        <v>20.135819999999999</v>
      </c>
    </row>
    <row r="91" spans="1:13">
      <c r="A91" s="300">
        <v>82</v>
      </c>
      <c r="B91" s="276" t="s">
        <v>247</v>
      </c>
      <c r="C91" s="276">
        <v>418.1</v>
      </c>
      <c r="D91" s="278">
        <v>415.68333333333334</v>
      </c>
      <c r="E91" s="278">
        <v>409.4666666666667</v>
      </c>
      <c r="F91" s="278">
        <v>400.83333333333337</v>
      </c>
      <c r="G91" s="278">
        <v>394.61666666666673</v>
      </c>
      <c r="H91" s="278">
        <v>424.31666666666666</v>
      </c>
      <c r="I91" s="278">
        <v>430.53333333333325</v>
      </c>
      <c r="J91" s="278">
        <v>439.16666666666663</v>
      </c>
      <c r="K91" s="276">
        <v>421.9</v>
      </c>
      <c r="L91" s="276">
        <v>407.05</v>
      </c>
      <c r="M91" s="276">
        <v>4.37331</v>
      </c>
    </row>
    <row r="92" spans="1:13">
      <c r="A92" s="300">
        <v>83</v>
      </c>
      <c r="B92" s="276" t="s">
        <v>248</v>
      </c>
      <c r="C92" s="276">
        <v>1040.25</v>
      </c>
      <c r="D92" s="278">
        <v>1064.2</v>
      </c>
      <c r="E92" s="278">
        <v>1006.4000000000001</v>
      </c>
      <c r="F92" s="278">
        <v>972.55</v>
      </c>
      <c r="G92" s="278">
        <v>914.75</v>
      </c>
      <c r="H92" s="278">
        <v>1098.0500000000002</v>
      </c>
      <c r="I92" s="278">
        <v>1155.8499999999999</v>
      </c>
      <c r="J92" s="278">
        <v>1189.7000000000003</v>
      </c>
      <c r="K92" s="276">
        <v>1122</v>
      </c>
      <c r="L92" s="276">
        <v>1030.3499999999999</v>
      </c>
      <c r="M92" s="276">
        <v>28.78847</v>
      </c>
    </row>
    <row r="93" spans="1:13">
      <c r="A93" s="300">
        <v>84</v>
      </c>
      <c r="B93" s="276" t="s">
        <v>105</v>
      </c>
      <c r="C93" s="276">
        <v>836.75</v>
      </c>
      <c r="D93" s="278">
        <v>843.55000000000007</v>
      </c>
      <c r="E93" s="278">
        <v>825.20000000000016</v>
      </c>
      <c r="F93" s="278">
        <v>813.65000000000009</v>
      </c>
      <c r="G93" s="278">
        <v>795.30000000000018</v>
      </c>
      <c r="H93" s="278">
        <v>855.10000000000014</v>
      </c>
      <c r="I93" s="278">
        <v>873.45</v>
      </c>
      <c r="J93" s="278">
        <v>885.00000000000011</v>
      </c>
      <c r="K93" s="276">
        <v>861.9</v>
      </c>
      <c r="L93" s="276">
        <v>832</v>
      </c>
      <c r="M93" s="276">
        <v>19.236830000000001</v>
      </c>
    </row>
    <row r="94" spans="1:13">
      <c r="A94" s="300">
        <v>85</v>
      </c>
      <c r="B94" s="276" t="s">
        <v>250</v>
      </c>
      <c r="C94" s="276">
        <v>193.65</v>
      </c>
      <c r="D94" s="278">
        <v>194</v>
      </c>
      <c r="E94" s="278">
        <v>189.75</v>
      </c>
      <c r="F94" s="278">
        <v>185.85</v>
      </c>
      <c r="G94" s="278">
        <v>181.6</v>
      </c>
      <c r="H94" s="278">
        <v>197.9</v>
      </c>
      <c r="I94" s="278">
        <v>202.15</v>
      </c>
      <c r="J94" s="278">
        <v>206.05</v>
      </c>
      <c r="K94" s="276">
        <v>198.25</v>
      </c>
      <c r="L94" s="276">
        <v>190.1</v>
      </c>
      <c r="M94" s="276">
        <v>9.6361399999999993</v>
      </c>
    </row>
    <row r="95" spans="1:13">
      <c r="A95" s="300">
        <v>86</v>
      </c>
      <c r="B95" s="276" t="s">
        <v>386</v>
      </c>
      <c r="C95" s="276">
        <v>318.45</v>
      </c>
      <c r="D95" s="278">
        <v>321.13333333333333</v>
      </c>
      <c r="E95" s="278">
        <v>313.31666666666666</v>
      </c>
      <c r="F95" s="278">
        <v>308.18333333333334</v>
      </c>
      <c r="G95" s="278">
        <v>300.36666666666667</v>
      </c>
      <c r="H95" s="278">
        <v>326.26666666666665</v>
      </c>
      <c r="I95" s="278">
        <v>334.08333333333326</v>
      </c>
      <c r="J95" s="278">
        <v>339.21666666666664</v>
      </c>
      <c r="K95" s="276">
        <v>328.95</v>
      </c>
      <c r="L95" s="276">
        <v>316</v>
      </c>
      <c r="M95" s="276">
        <v>10.459239999999999</v>
      </c>
    </row>
    <row r="96" spans="1:13">
      <c r="A96" s="300">
        <v>87</v>
      </c>
      <c r="B96" s="276" t="s">
        <v>106</v>
      </c>
      <c r="C96" s="276">
        <v>827.8</v>
      </c>
      <c r="D96" s="278">
        <v>834.81666666666661</v>
      </c>
      <c r="E96" s="278">
        <v>814.63333333333321</v>
      </c>
      <c r="F96" s="278">
        <v>801.46666666666658</v>
      </c>
      <c r="G96" s="278">
        <v>781.28333333333319</v>
      </c>
      <c r="H96" s="278">
        <v>847.98333333333323</v>
      </c>
      <c r="I96" s="278">
        <v>868.16666666666663</v>
      </c>
      <c r="J96" s="278">
        <v>881.33333333333326</v>
      </c>
      <c r="K96" s="276">
        <v>855</v>
      </c>
      <c r="L96" s="276">
        <v>821.65</v>
      </c>
      <c r="M96" s="276">
        <v>25.061679999999999</v>
      </c>
    </row>
    <row r="97" spans="1:13">
      <c r="A97" s="300">
        <v>88</v>
      </c>
      <c r="B97" s="276" t="s">
        <v>108</v>
      </c>
      <c r="C97" s="276">
        <v>804.55</v>
      </c>
      <c r="D97" s="278">
        <v>809.33333333333337</v>
      </c>
      <c r="E97" s="278">
        <v>798.2166666666667</v>
      </c>
      <c r="F97" s="278">
        <v>791.88333333333333</v>
      </c>
      <c r="G97" s="278">
        <v>780.76666666666665</v>
      </c>
      <c r="H97" s="278">
        <v>815.66666666666674</v>
      </c>
      <c r="I97" s="278">
        <v>826.7833333333333</v>
      </c>
      <c r="J97" s="278">
        <v>833.11666666666679</v>
      </c>
      <c r="K97" s="276">
        <v>820.45</v>
      </c>
      <c r="L97" s="276">
        <v>803</v>
      </c>
      <c r="M97" s="276">
        <v>71.703389999999999</v>
      </c>
    </row>
    <row r="98" spans="1:13">
      <c r="A98" s="300">
        <v>89</v>
      </c>
      <c r="B98" s="276" t="s">
        <v>109</v>
      </c>
      <c r="C98" s="276">
        <v>2324.6</v>
      </c>
      <c r="D98" s="278">
        <v>2329.1666666666665</v>
      </c>
      <c r="E98" s="278">
        <v>2306.4333333333329</v>
      </c>
      <c r="F98" s="278">
        <v>2288.2666666666664</v>
      </c>
      <c r="G98" s="278">
        <v>2265.5333333333328</v>
      </c>
      <c r="H98" s="278">
        <v>2347.333333333333</v>
      </c>
      <c r="I98" s="278">
        <v>2370.0666666666666</v>
      </c>
      <c r="J98" s="278">
        <v>2388.2333333333331</v>
      </c>
      <c r="K98" s="276">
        <v>2351.9</v>
      </c>
      <c r="L98" s="276">
        <v>2311</v>
      </c>
      <c r="M98" s="276">
        <v>69.368960000000001</v>
      </c>
    </row>
    <row r="99" spans="1:13">
      <c r="A99" s="300">
        <v>90</v>
      </c>
      <c r="B99" s="276" t="s">
        <v>252</v>
      </c>
      <c r="C99" s="276">
        <v>2424.75</v>
      </c>
      <c r="D99" s="278">
        <v>2433.0333333333333</v>
      </c>
      <c r="E99" s="278">
        <v>2401.7166666666667</v>
      </c>
      <c r="F99" s="278">
        <v>2378.6833333333334</v>
      </c>
      <c r="G99" s="278">
        <v>2347.3666666666668</v>
      </c>
      <c r="H99" s="278">
        <v>2456.0666666666666</v>
      </c>
      <c r="I99" s="278">
        <v>2487.3833333333332</v>
      </c>
      <c r="J99" s="278">
        <v>2510.4166666666665</v>
      </c>
      <c r="K99" s="276">
        <v>2464.35</v>
      </c>
      <c r="L99" s="276">
        <v>2410</v>
      </c>
      <c r="M99" s="276">
        <v>2.1274099999999998</v>
      </c>
    </row>
    <row r="100" spans="1:13">
      <c r="A100" s="300">
        <v>91</v>
      </c>
      <c r="B100" s="276" t="s">
        <v>110</v>
      </c>
      <c r="C100" s="276">
        <v>1374.35</v>
      </c>
      <c r="D100" s="278">
        <v>1380.6000000000001</v>
      </c>
      <c r="E100" s="278">
        <v>1361.7500000000002</v>
      </c>
      <c r="F100" s="278">
        <v>1349.15</v>
      </c>
      <c r="G100" s="278">
        <v>1330.3000000000002</v>
      </c>
      <c r="H100" s="278">
        <v>1393.2000000000003</v>
      </c>
      <c r="I100" s="278">
        <v>1412.0500000000002</v>
      </c>
      <c r="J100" s="278">
        <v>1424.6500000000003</v>
      </c>
      <c r="K100" s="276">
        <v>1399.45</v>
      </c>
      <c r="L100" s="276">
        <v>1368</v>
      </c>
      <c r="M100" s="276">
        <v>101.33441000000001</v>
      </c>
    </row>
    <row r="101" spans="1:13">
      <c r="A101" s="300">
        <v>92</v>
      </c>
      <c r="B101" s="276" t="s">
        <v>253</v>
      </c>
      <c r="C101" s="276">
        <v>646.04999999999995</v>
      </c>
      <c r="D101" s="278">
        <v>653.26666666666665</v>
      </c>
      <c r="E101" s="278">
        <v>635.7833333333333</v>
      </c>
      <c r="F101" s="278">
        <v>625.51666666666665</v>
      </c>
      <c r="G101" s="278">
        <v>608.0333333333333</v>
      </c>
      <c r="H101" s="278">
        <v>663.5333333333333</v>
      </c>
      <c r="I101" s="278">
        <v>681.01666666666665</v>
      </c>
      <c r="J101" s="278">
        <v>691.2833333333333</v>
      </c>
      <c r="K101" s="276">
        <v>670.75</v>
      </c>
      <c r="L101" s="276">
        <v>643</v>
      </c>
      <c r="M101" s="276">
        <v>42.121220000000001</v>
      </c>
    </row>
    <row r="102" spans="1:13">
      <c r="A102" s="300">
        <v>93</v>
      </c>
      <c r="B102" s="276" t="s">
        <v>111</v>
      </c>
      <c r="C102" s="276">
        <v>2988.5</v>
      </c>
      <c r="D102" s="278">
        <v>3033.4666666666667</v>
      </c>
      <c r="E102" s="278">
        <v>2930.1833333333334</v>
      </c>
      <c r="F102" s="278">
        <v>2871.8666666666668</v>
      </c>
      <c r="G102" s="278">
        <v>2768.5833333333335</v>
      </c>
      <c r="H102" s="278">
        <v>3091.7833333333333</v>
      </c>
      <c r="I102" s="278">
        <v>3195.0666666666671</v>
      </c>
      <c r="J102" s="278">
        <v>3253.3833333333332</v>
      </c>
      <c r="K102" s="276">
        <v>3136.75</v>
      </c>
      <c r="L102" s="276">
        <v>2975.15</v>
      </c>
      <c r="M102" s="276">
        <v>42.823990000000002</v>
      </c>
    </row>
    <row r="103" spans="1:13">
      <c r="A103" s="300">
        <v>94</v>
      </c>
      <c r="B103" s="276" t="s">
        <v>114</v>
      </c>
      <c r="C103" s="276">
        <v>213.85</v>
      </c>
      <c r="D103" s="278">
        <v>217.93333333333331</v>
      </c>
      <c r="E103" s="278">
        <v>208.61666666666662</v>
      </c>
      <c r="F103" s="278">
        <v>203.3833333333333</v>
      </c>
      <c r="G103" s="278">
        <v>194.06666666666661</v>
      </c>
      <c r="H103" s="278">
        <v>223.16666666666663</v>
      </c>
      <c r="I103" s="278">
        <v>232.48333333333329</v>
      </c>
      <c r="J103" s="278">
        <v>237.71666666666664</v>
      </c>
      <c r="K103" s="276">
        <v>227.25</v>
      </c>
      <c r="L103" s="276">
        <v>212.7</v>
      </c>
      <c r="M103" s="276">
        <v>285.76299</v>
      </c>
    </row>
    <row r="104" spans="1:13">
      <c r="A104" s="300">
        <v>95</v>
      </c>
      <c r="B104" s="276" t="s">
        <v>115</v>
      </c>
      <c r="C104" s="276">
        <v>213.35</v>
      </c>
      <c r="D104" s="278">
        <v>214.53333333333333</v>
      </c>
      <c r="E104" s="278">
        <v>210.81666666666666</v>
      </c>
      <c r="F104" s="278">
        <v>208.28333333333333</v>
      </c>
      <c r="G104" s="278">
        <v>204.56666666666666</v>
      </c>
      <c r="H104" s="278">
        <v>217.06666666666666</v>
      </c>
      <c r="I104" s="278">
        <v>220.7833333333333</v>
      </c>
      <c r="J104" s="278">
        <v>223.31666666666666</v>
      </c>
      <c r="K104" s="276">
        <v>218.25</v>
      </c>
      <c r="L104" s="276">
        <v>212</v>
      </c>
      <c r="M104" s="276">
        <v>75.769099999999995</v>
      </c>
    </row>
    <row r="105" spans="1:13">
      <c r="A105" s="300">
        <v>96</v>
      </c>
      <c r="B105" s="276" t="s">
        <v>116</v>
      </c>
      <c r="C105" s="276">
        <v>2130.75</v>
      </c>
      <c r="D105" s="278">
        <v>2130.8833333333332</v>
      </c>
      <c r="E105" s="278">
        <v>2114.3666666666663</v>
      </c>
      <c r="F105" s="278">
        <v>2097.9833333333331</v>
      </c>
      <c r="G105" s="278">
        <v>2081.4666666666662</v>
      </c>
      <c r="H105" s="278">
        <v>2147.2666666666664</v>
      </c>
      <c r="I105" s="278">
        <v>2163.7833333333328</v>
      </c>
      <c r="J105" s="278">
        <v>2180.1666666666665</v>
      </c>
      <c r="K105" s="276">
        <v>2147.4</v>
      </c>
      <c r="L105" s="276">
        <v>2114.5</v>
      </c>
      <c r="M105" s="276">
        <v>27.046500000000002</v>
      </c>
    </row>
    <row r="106" spans="1:13">
      <c r="A106" s="300">
        <v>97</v>
      </c>
      <c r="B106" s="276" t="s">
        <v>254</v>
      </c>
      <c r="C106" s="276">
        <v>224</v>
      </c>
      <c r="D106" s="278">
        <v>225.46666666666667</v>
      </c>
      <c r="E106" s="278">
        <v>221.03333333333333</v>
      </c>
      <c r="F106" s="278">
        <v>218.06666666666666</v>
      </c>
      <c r="G106" s="278">
        <v>213.63333333333333</v>
      </c>
      <c r="H106" s="278">
        <v>228.43333333333334</v>
      </c>
      <c r="I106" s="278">
        <v>232.86666666666667</v>
      </c>
      <c r="J106" s="278">
        <v>235.83333333333334</v>
      </c>
      <c r="K106" s="276">
        <v>229.9</v>
      </c>
      <c r="L106" s="276">
        <v>222.5</v>
      </c>
      <c r="M106" s="276">
        <v>7.0580100000000003</v>
      </c>
    </row>
    <row r="107" spans="1:13">
      <c r="A107" s="300">
        <v>98</v>
      </c>
      <c r="B107" s="276" t="s">
        <v>255</v>
      </c>
      <c r="C107" s="276">
        <v>32.799999999999997</v>
      </c>
      <c r="D107" s="278">
        <v>33.033333333333331</v>
      </c>
      <c r="E107" s="278">
        <v>32.36666666666666</v>
      </c>
      <c r="F107" s="278">
        <v>31.93333333333333</v>
      </c>
      <c r="G107" s="278">
        <v>31.266666666666659</v>
      </c>
      <c r="H107" s="278">
        <v>33.466666666666661</v>
      </c>
      <c r="I107" s="278">
        <v>34.133333333333333</v>
      </c>
      <c r="J107" s="278">
        <v>34.566666666666663</v>
      </c>
      <c r="K107" s="276">
        <v>33.700000000000003</v>
      </c>
      <c r="L107" s="276">
        <v>32.6</v>
      </c>
      <c r="M107" s="276">
        <v>11.15719</v>
      </c>
    </row>
    <row r="108" spans="1:13">
      <c r="A108" s="300">
        <v>99</v>
      </c>
      <c r="B108" s="276" t="s">
        <v>117</v>
      </c>
      <c r="C108" s="276">
        <v>176.8</v>
      </c>
      <c r="D108" s="278">
        <v>179.03333333333333</v>
      </c>
      <c r="E108" s="278">
        <v>173.26666666666665</v>
      </c>
      <c r="F108" s="278">
        <v>169.73333333333332</v>
      </c>
      <c r="G108" s="278">
        <v>163.96666666666664</v>
      </c>
      <c r="H108" s="278">
        <v>182.56666666666666</v>
      </c>
      <c r="I108" s="278">
        <v>188.33333333333337</v>
      </c>
      <c r="J108" s="278">
        <v>191.86666666666667</v>
      </c>
      <c r="K108" s="276">
        <v>184.8</v>
      </c>
      <c r="L108" s="276">
        <v>175.5</v>
      </c>
      <c r="M108" s="276">
        <v>115.52506</v>
      </c>
    </row>
    <row r="109" spans="1:13">
      <c r="A109" s="300">
        <v>100</v>
      </c>
      <c r="B109" s="276" t="s">
        <v>118</v>
      </c>
      <c r="C109" s="276">
        <v>478.75</v>
      </c>
      <c r="D109" s="278">
        <v>482.63333333333338</v>
      </c>
      <c r="E109" s="278">
        <v>471.91666666666674</v>
      </c>
      <c r="F109" s="278">
        <v>465.08333333333337</v>
      </c>
      <c r="G109" s="278">
        <v>454.36666666666673</v>
      </c>
      <c r="H109" s="278">
        <v>489.46666666666675</v>
      </c>
      <c r="I109" s="278">
        <v>500.18333333333334</v>
      </c>
      <c r="J109" s="278">
        <v>507.01666666666677</v>
      </c>
      <c r="K109" s="276">
        <v>493.35</v>
      </c>
      <c r="L109" s="276">
        <v>475.8</v>
      </c>
      <c r="M109" s="276">
        <v>318.96908000000002</v>
      </c>
    </row>
    <row r="110" spans="1:13">
      <c r="A110" s="300">
        <v>101</v>
      </c>
      <c r="B110" s="276" t="s">
        <v>256</v>
      </c>
      <c r="C110" s="276">
        <v>1296.45</v>
      </c>
      <c r="D110" s="278">
        <v>1310.1166666666666</v>
      </c>
      <c r="E110" s="278">
        <v>1271.4333333333332</v>
      </c>
      <c r="F110" s="278">
        <v>1246.4166666666665</v>
      </c>
      <c r="G110" s="278">
        <v>1207.7333333333331</v>
      </c>
      <c r="H110" s="278">
        <v>1335.1333333333332</v>
      </c>
      <c r="I110" s="278">
        <v>1373.8166666666666</v>
      </c>
      <c r="J110" s="278">
        <v>1398.8333333333333</v>
      </c>
      <c r="K110" s="276">
        <v>1348.8</v>
      </c>
      <c r="L110" s="276">
        <v>1285.0999999999999</v>
      </c>
      <c r="M110" s="276">
        <v>9.0312099999999997</v>
      </c>
    </row>
    <row r="111" spans="1:13">
      <c r="A111" s="300">
        <v>102</v>
      </c>
      <c r="B111" s="276" t="s">
        <v>119</v>
      </c>
      <c r="C111" s="276">
        <v>441.3</v>
      </c>
      <c r="D111" s="278">
        <v>446.88333333333338</v>
      </c>
      <c r="E111" s="278">
        <v>433.31666666666678</v>
      </c>
      <c r="F111" s="278">
        <v>425.33333333333337</v>
      </c>
      <c r="G111" s="278">
        <v>411.76666666666677</v>
      </c>
      <c r="H111" s="278">
        <v>454.86666666666679</v>
      </c>
      <c r="I111" s="278">
        <v>468.43333333333339</v>
      </c>
      <c r="J111" s="278">
        <v>476.4166666666668</v>
      </c>
      <c r="K111" s="276">
        <v>460.45</v>
      </c>
      <c r="L111" s="276">
        <v>438.9</v>
      </c>
      <c r="M111" s="276">
        <v>17.42869</v>
      </c>
    </row>
    <row r="112" spans="1:13">
      <c r="A112" s="300">
        <v>103</v>
      </c>
      <c r="B112" s="276" t="s">
        <v>257</v>
      </c>
      <c r="C112" s="276">
        <v>37.299999999999997</v>
      </c>
      <c r="D112" s="278">
        <v>37.43333333333333</v>
      </c>
      <c r="E112" s="278">
        <v>36.666666666666657</v>
      </c>
      <c r="F112" s="278">
        <v>36.033333333333324</v>
      </c>
      <c r="G112" s="278">
        <v>35.266666666666652</v>
      </c>
      <c r="H112" s="278">
        <v>38.066666666666663</v>
      </c>
      <c r="I112" s="278">
        <v>38.833333333333329</v>
      </c>
      <c r="J112" s="278">
        <v>39.466666666666669</v>
      </c>
      <c r="K112" s="276">
        <v>38.200000000000003</v>
      </c>
      <c r="L112" s="276">
        <v>36.799999999999997</v>
      </c>
      <c r="M112" s="276">
        <v>18.547499999999999</v>
      </c>
    </row>
    <row r="113" spans="1:13">
      <c r="A113" s="300">
        <v>104</v>
      </c>
      <c r="B113" s="276" t="s">
        <v>120</v>
      </c>
      <c r="C113" s="276">
        <v>9.25</v>
      </c>
      <c r="D113" s="278">
        <v>9.3000000000000007</v>
      </c>
      <c r="E113" s="278">
        <v>9.0000000000000018</v>
      </c>
      <c r="F113" s="278">
        <v>8.7500000000000018</v>
      </c>
      <c r="G113" s="278">
        <v>8.4500000000000028</v>
      </c>
      <c r="H113" s="278">
        <v>9.5500000000000007</v>
      </c>
      <c r="I113" s="278">
        <v>9.8499999999999979</v>
      </c>
      <c r="J113" s="278">
        <v>10.1</v>
      </c>
      <c r="K113" s="276">
        <v>9.6</v>
      </c>
      <c r="L113" s="276">
        <v>9.0500000000000007</v>
      </c>
      <c r="M113" s="276">
        <v>3035.24665</v>
      </c>
    </row>
    <row r="114" spans="1:13">
      <c r="A114" s="300">
        <v>105</v>
      </c>
      <c r="B114" s="276" t="s">
        <v>121</v>
      </c>
      <c r="C114" s="276">
        <v>33.4</v>
      </c>
      <c r="D114" s="278">
        <v>33.616666666666667</v>
      </c>
      <c r="E114" s="278">
        <v>32.833333333333336</v>
      </c>
      <c r="F114" s="278">
        <v>32.266666666666666</v>
      </c>
      <c r="G114" s="278">
        <v>31.483333333333334</v>
      </c>
      <c r="H114" s="278">
        <v>34.183333333333337</v>
      </c>
      <c r="I114" s="278">
        <v>34.966666666666669</v>
      </c>
      <c r="J114" s="278">
        <v>35.533333333333339</v>
      </c>
      <c r="K114" s="276">
        <v>34.4</v>
      </c>
      <c r="L114" s="276">
        <v>33.049999999999997</v>
      </c>
      <c r="M114" s="276">
        <v>270.47622000000001</v>
      </c>
    </row>
    <row r="115" spans="1:13">
      <c r="A115" s="300">
        <v>106</v>
      </c>
      <c r="B115" s="276" t="s">
        <v>122</v>
      </c>
      <c r="C115" s="276">
        <v>442.25</v>
      </c>
      <c r="D115" s="278">
        <v>447.25</v>
      </c>
      <c r="E115" s="278">
        <v>436.2</v>
      </c>
      <c r="F115" s="278">
        <v>430.15</v>
      </c>
      <c r="G115" s="278">
        <v>419.09999999999997</v>
      </c>
      <c r="H115" s="278">
        <v>453.3</v>
      </c>
      <c r="I115" s="278">
        <v>464.34999999999997</v>
      </c>
      <c r="J115" s="278">
        <v>470.40000000000003</v>
      </c>
      <c r="K115" s="276">
        <v>458.3</v>
      </c>
      <c r="L115" s="276">
        <v>441.2</v>
      </c>
      <c r="M115" s="276">
        <v>35.927</v>
      </c>
    </row>
    <row r="116" spans="1:13">
      <c r="A116" s="300">
        <v>107</v>
      </c>
      <c r="B116" s="276" t="s">
        <v>260</v>
      </c>
      <c r="C116" s="276">
        <v>114.7</v>
      </c>
      <c r="D116" s="278">
        <v>115.86666666666667</v>
      </c>
      <c r="E116" s="278">
        <v>112.83333333333334</v>
      </c>
      <c r="F116" s="278">
        <v>110.96666666666667</v>
      </c>
      <c r="G116" s="278">
        <v>107.93333333333334</v>
      </c>
      <c r="H116" s="278">
        <v>117.73333333333335</v>
      </c>
      <c r="I116" s="278">
        <v>120.76666666666668</v>
      </c>
      <c r="J116" s="278">
        <v>122.63333333333335</v>
      </c>
      <c r="K116" s="276">
        <v>118.9</v>
      </c>
      <c r="L116" s="276">
        <v>114</v>
      </c>
      <c r="M116" s="276">
        <v>33.511769999999999</v>
      </c>
    </row>
    <row r="117" spans="1:13">
      <c r="A117" s="300">
        <v>108</v>
      </c>
      <c r="B117" s="276" t="s">
        <v>123</v>
      </c>
      <c r="C117" s="276">
        <v>1687.95</v>
      </c>
      <c r="D117" s="278">
        <v>1699.6666666666667</v>
      </c>
      <c r="E117" s="278">
        <v>1664.4333333333334</v>
      </c>
      <c r="F117" s="278">
        <v>1640.9166666666667</v>
      </c>
      <c r="G117" s="278">
        <v>1605.6833333333334</v>
      </c>
      <c r="H117" s="278">
        <v>1723.1833333333334</v>
      </c>
      <c r="I117" s="278">
        <v>1758.4166666666665</v>
      </c>
      <c r="J117" s="278">
        <v>1781.9333333333334</v>
      </c>
      <c r="K117" s="276">
        <v>1734.9</v>
      </c>
      <c r="L117" s="276">
        <v>1676.15</v>
      </c>
      <c r="M117" s="276">
        <v>20.578990000000001</v>
      </c>
    </row>
    <row r="118" spans="1:13">
      <c r="A118" s="300">
        <v>109</v>
      </c>
      <c r="B118" s="276" t="s">
        <v>124</v>
      </c>
      <c r="C118" s="276">
        <v>818</v>
      </c>
      <c r="D118" s="278">
        <v>822.70000000000016</v>
      </c>
      <c r="E118" s="278">
        <v>799.50000000000034</v>
      </c>
      <c r="F118" s="278">
        <v>781.00000000000023</v>
      </c>
      <c r="G118" s="278">
        <v>757.80000000000041</v>
      </c>
      <c r="H118" s="278">
        <v>841.20000000000027</v>
      </c>
      <c r="I118" s="278">
        <v>864.40000000000009</v>
      </c>
      <c r="J118" s="278">
        <v>882.9000000000002</v>
      </c>
      <c r="K118" s="276">
        <v>845.9</v>
      </c>
      <c r="L118" s="276">
        <v>804.2</v>
      </c>
      <c r="M118" s="276">
        <v>297.97660999999999</v>
      </c>
    </row>
    <row r="119" spans="1:13">
      <c r="A119" s="300">
        <v>110</v>
      </c>
      <c r="B119" s="276" t="s">
        <v>125</v>
      </c>
      <c r="C119" s="276">
        <v>185.9</v>
      </c>
      <c r="D119" s="278">
        <v>188.05000000000004</v>
      </c>
      <c r="E119" s="278">
        <v>181.90000000000009</v>
      </c>
      <c r="F119" s="278">
        <v>177.90000000000006</v>
      </c>
      <c r="G119" s="278">
        <v>171.75000000000011</v>
      </c>
      <c r="H119" s="278">
        <v>192.05000000000007</v>
      </c>
      <c r="I119" s="278">
        <v>198.2</v>
      </c>
      <c r="J119" s="278">
        <v>202.20000000000005</v>
      </c>
      <c r="K119" s="276">
        <v>194.2</v>
      </c>
      <c r="L119" s="276">
        <v>184.05</v>
      </c>
      <c r="M119" s="276">
        <v>91.496639999999999</v>
      </c>
    </row>
    <row r="120" spans="1:13">
      <c r="A120" s="300">
        <v>111</v>
      </c>
      <c r="B120" s="276" t="s">
        <v>126</v>
      </c>
      <c r="C120" s="276">
        <v>1096.75</v>
      </c>
      <c r="D120" s="278">
        <v>1101.75</v>
      </c>
      <c r="E120" s="278">
        <v>1088.8</v>
      </c>
      <c r="F120" s="278">
        <v>1080.8499999999999</v>
      </c>
      <c r="G120" s="278">
        <v>1067.8999999999999</v>
      </c>
      <c r="H120" s="278">
        <v>1109.7</v>
      </c>
      <c r="I120" s="278">
        <v>1122.6499999999999</v>
      </c>
      <c r="J120" s="278">
        <v>1130.6000000000001</v>
      </c>
      <c r="K120" s="276">
        <v>1114.7</v>
      </c>
      <c r="L120" s="276">
        <v>1093.8</v>
      </c>
      <c r="M120" s="276">
        <v>100.92343</v>
      </c>
    </row>
    <row r="121" spans="1:13">
      <c r="A121" s="300">
        <v>112</v>
      </c>
      <c r="B121" s="276" t="s">
        <v>127</v>
      </c>
      <c r="C121" s="276">
        <v>84.7</v>
      </c>
      <c r="D121" s="278">
        <v>85.266666666666666</v>
      </c>
      <c r="E121" s="278">
        <v>83.933333333333337</v>
      </c>
      <c r="F121" s="278">
        <v>83.166666666666671</v>
      </c>
      <c r="G121" s="278">
        <v>81.833333333333343</v>
      </c>
      <c r="H121" s="278">
        <v>86.033333333333331</v>
      </c>
      <c r="I121" s="278">
        <v>87.366666666666674</v>
      </c>
      <c r="J121" s="278">
        <v>88.133333333333326</v>
      </c>
      <c r="K121" s="276">
        <v>86.6</v>
      </c>
      <c r="L121" s="276">
        <v>84.5</v>
      </c>
      <c r="M121" s="276">
        <v>154.20472000000001</v>
      </c>
    </row>
    <row r="122" spans="1:13">
      <c r="A122" s="300">
        <v>113</v>
      </c>
      <c r="B122" s="276" t="s">
        <v>262</v>
      </c>
      <c r="C122" s="276">
        <v>2060.15</v>
      </c>
      <c r="D122" s="278">
        <v>2075.0666666666671</v>
      </c>
      <c r="E122" s="278">
        <v>2032.1833333333343</v>
      </c>
      <c r="F122" s="278">
        <v>2004.2166666666672</v>
      </c>
      <c r="G122" s="278">
        <v>1961.3333333333344</v>
      </c>
      <c r="H122" s="278">
        <v>2103.0333333333342</v>
      </c>
      <c r="I122" s="278">
        <v>2145.9166666666665</v>
      </c>
      <c r="J122" s="278">
        <v>2173.8833333333341</v>
      </c>
      <c r="K122" s="276">
        <v>2117.9499999999998</v>
      </c>
      <c r="L122" s="276">
        <v>2047.1</v>
      </c>
      <c r="M122" s="276">
        <v>7.1207500000000001</v>
      </c>
    </row>
    <row r="123" spans="1:13">
      <c r="A123" s="300">
        <v>114</v>
      </c>
      <c r="B123" s="276" t="s">
        <v>2931</v>
      </c>
      <c r="C123" s="276">
        <v>1376.05</v>
      </c>
      <c r="D123" s="278">
        <v>1372.0166666666667</v>
      </c>
      <c r="E123" s="278">
        <v>1364.0333333333333</v>
      </c>
      <c r="F123" s="278">
        <v>1352.0166666666667</v>
      </c>
      <c r="G123" s="278">
        <v>1344.0333333333333</v>
      </c>
      <c r="H123" s="278">
        <v>1384.0333333333333</v>
      </c>
      <c r="I123" s="278">
        <v>1392.0166666666664</v>
      </c>
      <c r="J123" s="278">
        <v>1404.0333333333333</v>
      </c>
      <c r="K123" s="276">
        <v>1380</v>
      </c>
      <c r="L123" s="276">
        <v>1360</v>
      </c>
      <c r="M123" s="276">
        <v>2.2721</v>
      </c>
    </row>
    <row r="124" spans="1:13">
      <c r="A124" s="300">
        <v>115</v>
      </c>
      <c r="B124" s="276" t="s">
        <v>128</v>
      </c>
      <c r="C124" s="276">
        <v>187.9</v>
      </c>
      <c r="D124" s="278">
        <v>187.4666666666667</v>
      </c>
      <c r="E124" s="278">
        <v>183.13333333333338</v>
      </c>
      <c r="F124" s="278">
        <v>178.36666666666667</v>
      </c>
      <c r="G124" s="278">
        <v>174.03333333333336</v>
      </c>
      <c r="H124" s="278">
        <v>192.23333333333341</v>
      </c>
      <c r="I124" s="278">
        <v>196.56666666666672</v>
      </c>
      <c r="J124" s="278">
        <v>201.33333333333343</v>
      </c>
      <c r="K124" s="276">
        <v>191.8</v>
      </c>
      <c r="L124" s="276">
        <v>182.7</v>
      </c>
      <c r="M124" s="276">
        <v>489.84609999999998</v>
      </c>
    </row>
    <row r="125" spans="1:13">
      <c r="A125" s="300">
        <v>116</v>
      </c>
      <c r="B125" s="276" t="s">
        <v>129</v>
      </c>
      <c r="C125" s="276">
        <v>233.65</v>
      </c>
      <c r="D125" s="278">
        <v>231.1</v>
      </c>
      <c r="E125" s="278">
        <v>226.79999999999998</v>
      </c>
      <c r="F125" s="278">
        <v>219.95</v>
      </c>
      <c r="G125" s="278">
        <v>215.64999999999998</v>
      </c>
      <c r="H125" s="278">
        <v>237.95</v>
      </c>
      <c r="I125" s="278">
        <v>242.25</v>
      </c>
      <c r="J125" s="278">
        <v>249.1</v>
      </c>
      <c r="K125" s="276">
        <v>235.4</v>
      </c>
      <c r="L125" s="276">
        <v>224.25</v>
      </c>
      <c r="M125" s="276">
        <v>117.77158</v>
      </c>
    </row>
    <row r="126" spans="1:13">
      <c r="A126" s="300">
        <v>117</v>
      </c>
      <c r="B126" s="276" t="s">
        <v>263</v>
      </c>
      <c r="C126" s="276">
        <v>60.1</v>
      </c>
      <c r="D126" s="278">
        <v>60.616666666666674</v>
      </c>
      <c r="E126" s="278">
        <v>59.283333333333346</v>
      </c>
      <c r="F126" s="278">
        <v>58.466666666666669</v>
      </c>
      <c r="G126" s="278">
        <v>57.13333333333334</v>
      </c>
      <c r="H126" s="278">
        <v>61.433333333333351</v>
      </c>
      <c r="I126" s="278">
        <v>62.76666666666668</v>
      </c>
      <c r="J126" s="278">
        <v>63.583333333333357</v>
      </c>
      <c r="K126" s="276">
        <v>61.95</v>
      </c>
      <c r="L126" s="276">
        <v>59.8</v>
      </c>
      <c r="M126" s="276">
        <v>9.9815699999999996</v>
      </c>
    </row>
    <row r="127" spans="1:13">
      <c r="A127" s="300">
        <v>118</v>
      </c>
      <c r="B127" s="276" t="s">
        <v>130</v>
      </c>
      <c r="C127" s="276">
        <v>331.2</v>
      </c>
      <c r="D127" s="278">
        <v>335.56666666666666</v>
      </c>
      <c r="E127" s="278">
        <v>324.7833333333333</v>
      </c>
      <c r="F127" s="278">
        <v>318.36666666666662</v>
      </c>
      <c r="G127" s="278">
        <v>307.58333333333326</v>
      </c>
      <c r="H127" s="278">
        <v>341.98333333333335</v>
      </c>
      <c r="I127" s="278">
        <v>352.76666666666677</v>
      </c>
      <c r="J127" s="278">
        <v>359.18333333333339</v>
      </c>
      <c r="K127" s="276">
        <v>346.35</v>
      </c>
      <c r="L127" s="276">
        <v>329.15</v>
      </c>
      <c r="M127" s="276">
        <v>73.702650000000006</v>
      </c>
    </row>
    <row r="128" spans="1:13">
      <c r="A128" s="300">
        <v>119</v>
      </c>
      <c r="B128" s="276" t="s">
        <v>264</v>
      </c>
      <c r="C128" s="276">
        <v>696.6</v>
      </c>
      <c r="D128" s="278">
        <v>697.63333333333321</v>
      </c>
      <c r="E128" s="278">
        <v>692.26666666666642</v>
      </c>
      <c r="F128" s="278">
        <v>687.93333333333317</v>
      </c>
      <c r="G128" s="278">
        <v>682.56666666666638</v>
      </c>
      <c r="H128" s="278">
        <v>701.96666666666647</v>
      </c>
      <c r="I128" s="278">
        <v>707.33333333333326</v>
      </c>
      <c r="J128" s="278">
        <v>711.66666666666652</v>
      </c>
      <c r="K128" s="276">
        <v>703</v>
      </c>
      <c r="L128" s="276">
        <v>693.3</v>
      </c>
      <c r="M128" s="276">
        <v>1.3436399999999999</v>
      </c>
    </row>
    <row r="129" spans="1:13">
      <c r="A129" s="300">
        <v>120</v>
      </c>
      <c r="B129" s="276" t="s">
        <v>131</v>
      </c>
      <c r="C129" s="276">
        <v>2510.35</v>
      </c>
      <c r="D129" s="278">
        <v>2546.7833333333333</v>
      </c>
      <c r="E129" s="278">
        <v>2458.5666666666666</v>
      </c>
      <c r="F129" s="278">
        <v>2406.7833333333333</v>
      </c>
      <c r="G129" s="278">
        <v>2318.5666666666666</v>
      </c>
      <c r="H129" s="278">
        <v>2598.5666666666666</v>
      </c>
      <c r="I129" s="278">
        <v>2686.7833333333328</v>
      </c>
      <c r="J129" s="278">
        <v>2738.5666666666666</v>
      </c>
      <c r="K129" s="276">
        <v>2635</v>
      </c>
      <c r="L129" s="276">
        <v>2495</v>
      </c>
      <c r="M129" s="276">
        <v>9.72119</v>
      </c>
    </row>
    <row r="130" spans="1:13">
      <c r="A130" s="300">
        <v>121</v>
      </c>
      <c r="B130" s="276" t="s">
        <v>133</v>
      </c>
      <c r="C130" s="276">
        <v>1826.35</v>
      </c>
      <c r="D130" s="278">
        <v>1834.3666666666668</v>
      </c>
      <c r="E130" s="278">
        <v>1808.0333333333335</v>
      </c>
      <c r="F130" s="278">
        <v>1789.7166666666667</v>
      </c>
      <c r="G130" s="278">
        <v>1763.3833333333334</v>
      </c>
      <c r="H130" s="278">
        <v>1852.6833333333336</v>
      </c>
      <c r="I130" s="278">
        <v>1879.0166666666667</v>
      </c>
      <c r="J130" s="278">
        <v>1897.3333333333337</v>
      </c>
      <c r="K130" s="276">
        <v>1860.7</v>
      </c>
      <c r="L130" s="276">
        <v>1816.05</v>
      </c>
      <c r="M130" s="276">
        <v>87.177679999999995</v>
      </c>
    </row>
    <row r="131" spans="1:13">
      <c r="A131" s="300">
        <v>122</v>
      </c>
      <c r="B131" s="276" t="s">
        <v>134</v>
      </c>
      <c r="C131" s="276">
        <v>71.7</v>
      </c>
      <c r="D131" s="278">
        <v>73.45</v>
      </c>
      <c r="E131" s="278">
        <v>69.5</v>
      </c>
      <c r="F131" s="278">
        <v>67.3</v>
      </c>
      <c r="G131" s="278">
        <v>63.349999999999994</v>
      </c>
      <c r="H131" s="278">
        <v>75.650000000000006</v>
      </c>
      <c r="I131" s="278">
        <v>79.600000000000023</v>
      </c>
      <c r="J131" s="278">
        <v>81.800000000000011</v>
      </c>
      <c r="K131" s="276">
        <v>77.400000000000006</v>
      </c>
      <c r="L131" s="276">
        <v>71.25</v>
      </c>
      <c r="M131" s="276">
        <v>382.15674000000001</v>
      </c>
    </row>
    <row r="132" spans="1:13">
      <c r="A132" s="300">
        <v>123</v>
      </c>
      <c r="B132" s="276" t="s">
        <v>358</v>
      </c>
      <c r="C132" s="276">
        <v>2124.6999999999998</v>
      </c>
      <c r="D132" s="278">
        <v>2140.1</v>
      </c>
      <c r="E132" s="278">
        <v>2104.5499999999997</v>
      </c>
      <c r="F132" s="278">
        <v>2084.3999999999996</v>
      </c>
      <c r="G132" s="278">
        <v>2048.8499999999995</v>
      </c>
      <c r="H132" s="278">
        <v>2160.25</v>
      </c>
      <c r="I132" s="278">
        <v>2195.8000000000002</v>
      </c>
      <c r="J132" s="278">
        <v>2215.9500000000003</v>
      </c>
      <c r="K132" s="276">
        <v>2175.65</v>
      </c>
      <c r="L132" s="276">
        <v>2119.9499999999998</v>
      </c>
      <c r="M132" s="276">
        <v>0.83399000000000001</v>
      </c>
    </row>
    <row r="133" spans="1:13">
      <c r="A133" s="300">
        <v>124</v>
      </c>
      <c r="B133" s="276" t="s">
        <v>135</v>
      </c>
      <c r="C133" s="276">
        <v>328.85</v>
      </c>
      <c r="D133" s="278">
        <v>331.84999999999997</v>
      </c>
      <c r="E133" s="278">
        <v>317.99999999999994</v>
      </c>
      <c r="F133" s="278">
        <v>307.14999999999998</v>
      </c>
      <c r="G133" s="278">
        <v>293.29999999999995</v>
      </c>
      <c r="H133" s="278">
        <v>342.69999999999993</v>
      </c>
      <c r="I133" s="278">
        <v>356.54999999999995</v>
      </c>
      <c r="J133" s="278">
        <v>367.39999999999992</v>
      </c>
      <c r="K133" s="276">
        <v>345.7</v>
      </c>
      <c r="L133" s="276">
        <v>321</v>
      </c>
      <c r="M133" s="276">
        <v>147.05419000000001</v>
      </c>
    </row>
    <row r="134" spans="1:13">
      <c r="A134" s="300">
        <v>125</v>
      </c>
      <c r="B134" s="276" t="s">
        <v>136</v>
      </c>
      <c r="C134" s="276">
        <v>1134.25</v>
      </c>
      <c r="D134" s="278">
        <v>1139.6499999999999</v>
      </c>
      <c r="E134" s="278">
        <v>1102.2999999999997</v>
      </c>
      <c r="F134" s="278">
        <v>1070.3499999999999</v>
      </c>
      <c r="G134" s="278">
        <v>1032.9999999999998</v>
      </c>
      <c r="H134" s="278">
        <v>1171.5999999999997</v>
      </c>
      <c r="I134" s="278">
        <v>1208.9499999999996</v>
      </c>
      <c r="J134" s="278">
        <v>1240.8999999999996</v>
      </c>
      <c r="K134" s="276">
        <v>1177</v>
      </c>
      <c r="L134" s="276">
        <v>1107.7</v>
      </c>
      <c r="M134" s="276">
        <v>108.41151000000001</v>
      </c>
    </row>
    <row r="135" spans="1:13">
      <c r="A135" s="300">
        <v>126</v>
      </c>
      <c r="B135" s="276" t="s">
        <v>266</v>
      </c>
      <c r="C135" s="276">
        <v>2983</v>
      </c>
      <c r="D135" s="278">
        <v>2995.8166666666671</v>
      </c>
      <c r="E135" s="278">
        <v>2941.8333333333339</v>
      </c>
      <c r="F135" s="278">
        <v>2900.666666666667</v>
      </c>
      <c r="G135" s="278">
        <v>2846.6833333333338</v>
      </c>
      <c r="H135" s="278">
        <v>3036.983333333334</v>
      </c>
      <c r="I135" s="278">
        <v>3090.9666666666667</v>
      </c>
      <c r="J135" s="278">
        <v>3132.1333333333341</v>
      </c>
      <c r="K135" s="276">
        <v>3049.8</v>
      </c>
      <c r="L135" s="276">
        <v>2954.65</v>
      </c>
      <c r="M135" s="276">
        <v>2.7402799999999998</v>
      </c>
    </row>
    <row r="136" spans="1:13">
      <c r="A136" s="300">
        <v>127</v>
      </c>
      <c r="B136" s="276" t="s">
        <v>265</v>
      </c>
      <c r="C136" s="276">
        <v>1670</v>
      </c>
      <c r="D136" s="278">
        <v>1676.6166666666668</v>
      </c>
      <c r="E136" s="278">
        <v>1656.3833333333337</v>
      </c>
      <c r="F136" s="278">
        <v>1642.7666666666669</v>
      </c>
      <c r="G136" s="278">
        <v>1622.5333333333338</v>
      </c>
      <c r="H136" s="278">
        <v>1690.2333333333336</v>
      </c>
      <c r="I136" s="278">
        <v>1710.4666666666667</v>
      </c>
      <c r="J136" s="278">
        <v>1724.0833333333335</v>
      </c>
      <c r="K136" s="276">
        <v>1696.85</v>
      </c>
      <c r="L136" s="276">
        <v>1663</v>
      </c>
      <c r="M136" s="276">
        <v>0.45627000000000001</v>
      </c>
    </row>
    <row r="137" spans="1:13">
      <c r="A137" s="300">
        <v>128</v>
      </c>
      <c r="B137" s="276" t="s">
        <v>137</v>
      </c>
      <c r="C137" s="276">
        <v>884.4</v>
      </c>
      <c r="D137" s="278">
        <v>883.98333333333323</v>
      </c>
      <c r="E137" s="278">
        <v>876.51666666666642</v>
      </c>
      <c r="F137" s="278">
        <v>868.63333333333321</v>
      </c>
      <c r="G137" s="278">
        <v>861.1666666666664</v>
      </c>
      <c r="H137" s="278">
        <v>891.86666666666645</v>
      </c>
      <c r="I137" s="278">
        <v>899.33333333333337</v>
      </c>
      <c r="J137" s="278">
        <v>907.21666666666647</v>
      </c>
      <c r="K137" s="276">
        <v>891.45</v>
      </c>
      <c r="L137" s="276">
        <v>876.1</v>
      </c>
      <c r="M137" s="276">
        <v>21.735119999999998</v>
      </c>
    </row>
    <row r="138" spans="1:13">
      <c r="A138" s="300">
        <v>129</v>
      </c>
      <c r="B138" s="276" t="s">
        <v>138</v>
      </c>
      <c r="C138" s="276">
        <v>703.9</v>
      </c>
      <c r="D138" s="278">
        <v>708.19999999999993</v>
      </c>
      <c r="E138" s="278">
        <v>687.99999999999989</v>
      </c>
      <c r="F138" s="278">
        <v>672.09999999999991</v>
      </c>
      <c r="G138" s="278">
        <v>651.89999999999986</v>
      </c>
      <c r="H138" s="278">
        <v>724.09999999999991</v>
      </c>
      <c r="I138" s="278">
        <v>744.3</v>
      </c>
      <c r="J138" s="278">
        <v>760.19999999999993</v>
      </c>
      <c r="K138" s="276">
        <v>728.4</v>
      </c>
      <c r="L138" s="276">
        <v>692.3</v>
      </c>
      <c r="M138" s="276">
        <v>153.36768000000001</v>
      </c>
    </row>
    <row r="139" spans="1:13">
      <c r="A139" s="300">
        <v>130</v>
      </c>
      <c r="B139" s="276" t="s">
        <v>139</v>
      </c>
      <c r="C139" s="276">
        <v>155.55000000000001</v>
      </c>
      <c r="D139" s="278">
        <v>159.16666666666666</v>
      </c>
      <c r="E139" s="278">
        <v>149.38333333333333</v>
      </c>
      <c r="F139" s="278">
        <v>143.21666666666667</v>
      </c>
      <c r="G139" s="278">
        <v>133.43333333333334</v>
      </c>
      <c r="H139" s="278">
        <v>165.33333333333331</v>
      </c>
      <c r="I139" s="278">
        <v>175.11666666666667</v>
      </c>
      <c r="J139" s="278">
        <v>181.2833333333333</v>
      </c>
      <c r="K139" s="276">
        <v>168.95</v>
      </c>
      <c r="L139" s="276">
        <v>153</v>
      </c>
      <c r="M139" s="276">
        <v>247.80023</v>
      </c>
    </row>
    <row r="140" spans="1:13">
      <c r="A140" s="300">
        <v>131</v>
      </c>
      <c r="B140" s="276" t="s">
        <v>140</v>
      </c>
      <c r="C140" s="276">
        <v>163</v>
      </c>
      <c r="D140" s="278">
        <v>165.88333333333333</v>
      </c>
      <c r="E140" s="278">
        <v>159.06666666666666</v>
      </c>
      <c r="F140" s="278">
        <v>155.13333333333333</v>
      </c>
      <c r="G140" s="278">
        <v>148.31666666666666</v>
      </c>
      <c r="H140" s="278">
        <v>169.81666666666666</v>
      </c>
      <c r="I140" s="278">
        <v>176.63333333333333</v>
      </c>
      <c r="J140" s="278">
        <v>180.56666666666666</v>
      </c>
      <c r="K140" s="276">
        <v>172.7</v>
      </c>
      <c r="L140" s="276">
        <v>161.94999999999999</v>
      </c>
      <c r="M140" s="276">
        <v>156.71091999999999</v>
      </c>
    </row>
    <row r="141" spans="1:13">
      <c r="A141" s="300">
        <v>132</v>
      </c>
      <c r="B141" s="276" t="s">
        <v>141</v>
      </c>
      <c r="C141" s="276">
        <v>367.35</v>
      </c>
      <c r="D141" s="278">
        <v>370.86666666666662</v>
      </c>
      <c r="E141" s="278">
        <v>362.23333333333323</v>
      </c>
      <c r="F141" s="278">
        <v>357.11666666666662</v>
      </c>
      <c r="G141" s="278">
        <v>348.48333333333323</v>
      </c>
      <c r="H141" s="278">
        <v>375.98333333333323</v>
      </c>
      <c r="I141" s="278">
        <v>384.61666666666656</v>
      </c>
      <c r="J141" s="278">
        <v>389.73333333333323</v>
      </c>
      <c r="K141" s="276">
        <v>379.5</v>
      </c>
      <c r="L141" s="276">
        <v>365.75</v>
      </c>
      <c r="M141" s="276">
        <v>41.714329999999997</v>
      </c>
    </row>
    <row r="142" spans="1:13">
      <c r="A142" s="300">
        <v>133</v>
      </c>
      <c r="B142" s="276" t="s">
        <v>142</v>
      </c>
      <c r="C142" s="276">
        <v>6963.3</v>
      </c>
      <c r="D142" s="278">
        <v>7002.833333333333</v>
      </c>
      <c r="E142" s="278">
        <v>6875.6666666666661</v>
      </c>
      <c r="F142" s="278">
        <v>6788.0333333333328</v>
      </c>
      <c r="G142" s="278">
        <v>6660.8666666666659</v>
      </c>
      <c r="H142" s="278">
        <v>7090.4666666666662</v>
      </c>
      <c r="I142" s="278">
        <v>7217.6333333333323</v>
      </c>
      <c r="J142" s="278">
        <v>7305.2666666666664</v>
      </c>
      <c r="K142" s="276">
        <v>7130</v>
      </c>
      <c r="L142" s="276">
        <v>6915.2</v>
      </c>
      <c r="M142" s="276">
        <v>13.056950000000001</v>
      </c>
    </row>
    <row r="143" spans="1:13">
      <c r="A143" s="300">
        <v>134</v>
      </c>
      <c r="B143" s="276" t="s">
        <v>143</v>
      </c>
      <c r="C143" s="276">
        <v>572.04999999999995</v>
      </c>
      <c r="D143" s="278">
        <v>569.85</v>
      </c>
      <c r="E143" s="278">
        <v>561.95000000000005</v>
      </c>
      <c r="F143" s="278">
        <v>551.85</v>
      </c>
      <c r="G143" s="278">
        <v>543.95000000000005</v>
      </c>
      <c r="H143" s="278">
        <v>579.95000000000005</v>
      </c>
      <c r="I143" s="278">
        <v>587.84999999999991</v>
      </c>
      <c r="J143" s="278">
        <v>597.95000000000005</v>
      </c>
      <c r="K143" s="276">
        <v>577.75</v>
      </c>
      <c r="L143" s="276">
        <v>559.75</v>
      </c>
      <c r="M143" s="276">
        <v>37.916409999999999</v>
      </c>
    </row>
    <row r="144" spans="1:13">
      <c r="A144" s="300">
        <v>135</v>
      </c>
      <c r="B144" s="276" t="s">
        <v>144</v>
      </c>
      <c r="C144" s="276">
        <v>612.75</v>
      </c>
      <c r="D144" s="278">
        <v>615.6</v>
      </c>
      <c r="E144" s="278">
        <v>605.70000000000005</v>
      </c>
      <c r="F144" s="278">
        <v>598.65</v>
      </c>
      <c r="G144" s="278">
        <v>588.75</v>
      </c>
      <c r="H144" s="278">
        <v>622.65000000000009</v>
      </c>
      <c r="I144" s="278">
        <v>632.54999999999995</v>
      </c>
      <c r="J144" s="278">
        <v>639.60000000000014</v>
      </c>
      <c r="K144" s="276">
        <v>625.5</v>
      </c>
      <c r="L144" s="276">
        <v>608.54999999999995</v>
      </c>
      <c r="M144" s="276">
        <v>15.2174</v>
      </c>
    </row>
    <row r="145" spans="1:13">
      <c r="A145" s="300">
        <v>136</v>
      </c>
      <c r="B145" s="276" t="s">
        <v>145</v>
      </c>
      <c r="C145" s="276">
        <v>921.3</v>
      </c>
      <c r="D145" s="278">
        <v>922.36666666666667</v>
      </c>
      <c r="E145" s="278">
        <v>905.93333333333339</v>
      </c>
      <c r="F145" s="278">
        <v>890.56666666666672</v>
      </c>
      <c r="G145" s="278">
        <v>874.13333333333344</v>
      </c>
      <c r="H145" s="278">
        <v>937.73333333333335</v>
      </c>
      <c r="I145" s="278">
        <v>954.16666666666652</v>
      </c>
      <c r="J145" s="278">
        <v>969.5333333333333</v>
      </c>
      <c r="K145" s="276">
        <v>938.8</v>
      </c>
      <c r="L145" s="276">
        <v>907</v>
      </c>
      <c r="M145" s="276">
        <v>26.76032</v>
      </c>
    </row>
    <row r="146" spans="1:13">
      <c r="A146" s="300">
        <v>137</v>
      </c>
      <c r="B146" s="276" t="s">
        <v>146</v>
      </c>
      <c r="C146" s="276">
        <v>1319.3</v>
      </c>
      <c r="D146" s="278">
        <v>1327.9333333333334</v>
      </c>
      <c r="E146" s="278">
        <v>1306.3666666666668</v>
      </c>
      <c r="F146" s="278">
        <v>1293.4333333333334</v>
      </c>
      <c r="G146" s="278">
        <v>1271.8666666666668</v>
      </c>
      <c r="H146" s="278">
        <v>1340.8666666666668</v>
      </c>
      <c r="I146" s="278">
        <v>1362.4333333333334</v>
      </c>
      <c r="J146" s="278">
        <v>1375.3666666666668</v>
      </c>
      <c r="K146" s="276">
        <v>1349.5</v>
      </c>
      <c r="L146" s="276">
        <v>1315</v>
      </c>
      <c r="M146" s="276">
        <v>4.5411400000000004</v>
      </c>
    </row>
    <row r="147" spans="1:13">
      <c r="A147" s="300">
        <v>138</v>
      </c>
      <c r="B147" s="276" t="s">
        <v>147</v>
      </c>
      <c r="C147" s="276">
        <v>136.75</v>
      </c>
      <c r="D147" s="278">
        <v>137.16666666666666</v>
      </c>
      <c r="E147" s="278">
        <v>133.7833333333333</v>
      </c>
      <c r="F147" s="278">
        <v>130.81666666666663</v>
      </c>
      <c r="G147" s="278">
        <v>127.43333333333328</v>
      </c>
      <c r="H147" s="278">
        <v>140.13333333333333</v>
      </c>
      <c r="I147" s="278">
        <v>143.51666666666671</v>
      </c>
      <c r="J147" s="278">
        <v>146.48333333333335</v>
      </c>
      <c r="K147" s="276">
        <v>140.55000000000001</v>
      </c>
      <c r="L147" s="276">
        <v>134.19999999999999</v>
      </c>
      <c r="M147" s="276">
        <v>181.08088000000001</v>
      </c>
    </row>
    <row r="148" spans="1:13">
      <c r="A148" s="300">
        <v>139</v>
      </c>
      <c r="B148" s="276" t="s">
        <v>268</v>
      </c>
      <c r="C148" s="276">
        <v>1300.75</v>
      </c>
      <c r="D148" s="278">
        <v>1302.5833333333333</v>
      </c>
      <c r="E148" s="278">
        <v>1294.1666666666665</v>
      </c>
      <c r="F148" s="278">
        <v>1287.5833333333333</v>
      </c>
      <c r="G148" s="278">
        <v>1279.1666666666665</v>
      </c>
      <c r="H148" s="278">
        <v>1309.1666666666665</v>
      </c>
      <c r="I148" s="278">
        <v>1317.583333333333</v>
      </c>
      <c r="J148" s="278">
        <v>1324.1666666666665</v>
      </c>
      <c r="K148" s="276">
        <v>1311</v>
      </c>
      <c r="L148" s="276">
        <v>1296</v>
      </c>
      <c r="M148" s="276">
        <v>3.3306399999999998</v>
      </c>
    </row>
    <row r="149" spans="1:13">
      <c r="A149" s="300">
        <v>140</v>
      </c>
      <c r="B149" s="276" t="s">
        <v>148</v>
      </c>
      <c r="C149" s="276">
        <v>76831.350000000006</v>
      </c>
      <c r="D149" s="278">
        <v>76112.433333333334</v>
      </c>
      <c r="E149" s="278">
        <v>74825.866666666669</v>
      </c>
      <c r="F149" s="278">
        <v>72820.383333333331</v>
      </c>
      <c r="G149" s="278">
        <v>71533.816666666666</v>
      </c>
      <c r="H149" s="278">
        <v>78117.916666666672</v>
      </c>
      <c r="I149" s="278">
        <v>79404.483333333352</v>
      </c>
      <c r="J149" s="278">
        <v>81409.966666666674</v>
      </c>
      <c r="K149" s="276">
        <v>77399</v>
      </c>
      <c r="L149" s="276">
        <v>74106.95</v>
      </c>
      <c r="M149" s="276">
        <v>0.64112000000000002</v>
      </c>
    </row>
    <row r="150" spans="1:13">
      <c r="A150" s="300">
        <v>141</v>
      </c>
      <c r="B150" s="276" t="s">
        <v>267</v>
      </c>
      <c r="C150" s="276">
        <v>27.95</v>
      </c>
      <c r="D150" s="278">
        <v>28.099999999999998</v>
      </c>
      <c r="E150" s="278">
        <v>27.599999999999994</v>
      </c>
      <c r="F150" s="278">
        <v>27.249999999999996</v>
      </c>
      <c r="G150" s="278">
        <v>26.749999999999993</v>
      </c>
      <c r="H150" s="278">
        <v>28.449999999999996</v>
      </c>
      <c r="I150" s="278">
        <v>28.950000000000003</v>
      </c>
      <c r="J150" s="278">
        <v>29.299999999999997</v>
      </c>
      <c r="K150" s="276">
        <v>28.6</v>
      </c>
      <c r="L150" s="276">
        <v>27.75</v>
      </c>
      <c r="M150" s="276">
        <v>12.31668</v>
      </c>
    </row>
    <row r="151" spans="1:13">
      <c r="A151" s="300">
        <v>142</v>
      </c>
      <c r="B151" s="276" t="s">
        <v>149</v>
      </c>
      <c r="C151" s="276">
        <v>1169.6500000000001</v>
      </c>
      <c r="D151" s="278">
        <v>1182.9333333333334</v>
      </c>
      <c r="E151" s="278">
        <v>1148.8666666666668</v>
      </c>
      <c r="F151" s="278">
        <v>1128.0833333333335</v>
      </c>
      <c r="G151" s="278">
        <v>1094.0166666666669</v>
      </c>
      <c r="H151" s="278">
        <v>1203.7166666666667</v>
      </c>
      <c r="I151" s="278">
        <v>1237.7833333333333</v>
      </c>
      <c r="J151" s="278">
        <v>1258.5666666666666</v>
      </c>
      <c r="K151" s="276">
        <v>1217</v>
      </c>
      <c r="L151" s="276">
        <v>1162.1500000000001</v>
      </c>
      <c r="M151" s="276">
        <v>30.037479999999999</v>
      </c>
    </row>
    <row r="152" spans="1:13">
      <c r="A152" s="300">
        <v>143</v>
      </c>
      <c r="B152" s="276" t="s">
        <v>3161</v>
      </c>
      <c r="C152" s="276">
        <v>288.95</v>
      </c>
      <c r="D152" s="278">
        <v>293.41666666666669</v>
      </c>
      <c r="E152" s="278">
        <v>281.83333333333337</v>
      </c>
      <c r="F152" s="278">
        <v>274.7166666666667</v>
      </c>
      <c r="G152" s="278">
        <v>263.13333333333338</v>
      </c>
      <c r="H152" s="278">
        <v>300.53333333333336</v>
      </c>
      <c r="I152" s="278">
        <v>312.11666666666673</v>
      </c>
      <c r="J152" s="278">
        <v>319.23333333333335</v>
      </c>
      <c r="K152" s="276">
        <v>305</v>
      </c>
      <c r="L152" s="276">
        <v>286.3</v>
      </c>
      <c r="M152" s="276">
        <v>11.74372</v>
      </c>
    </row>
    <row r="153" spans="1:13">
      <c r="A153" s="300">
        <v>144</v>
      </c>
      <c r="B153" s="276" t="s">
        <v>269</v>
      </c>
      <c r="C153" s="276">
        <v>909.05</v>
      </c>
      <c r="D153" s="278">
        <v>906.2166666666667</v>
      </c>
      <c r="E153" s="278">
        <v>898.83333333333337</v>
      </c>
      <c r="F153" s="278">
        <v>888.61666666666667</v>
      </c>
      <c r="G153" s="278">
        <v>881.23333333333335</v>
      </c>
      <c r="H153" s="278">
        <v>916.43333333333339</v>
      </c>
      <c r="I153" s="278">
        <v>923.81666666666661</v>
      </c>
      <c r="J153" s="278">
        <v>934.03333333333342</v>
      </c>
      <c r="K153" s="276">
        <v>913.6</v>
      </c>
      <c r="L153" s="276">
        <v>896</v>
      </c>
      <c r="M153" s="276">
        <v>2.1701999999999999</v>
      </c>
    </row>
    <row r="154" spans="1:13">
      <c r="A154" s="300">
        <v>145</v>
      </c>
      <c r="B154" s="276" t="s">
        <v>150</v>
      </c>
      <c r="C154" s="276">
        <v>36.6</v>
      </c>
      <c r="D154" s="278">
        <v>36.683333333333337</v>
      </c>
      <c r="E154" s="278">
        <v>35.066666666666677</v>
      </c>
      <c r="F154" s="278">
        <v>33.533333333333339</v>
      </c>
      <c r="G154" s="278">
        <v>31.916666666666679</v>
      </c>
      <c r="H154" s="278">
        <v>38.216666666666676</v>
      </c>
      <c r="I154" s="278">
        <v>39.833333333333336</v>
      </c>
      <c r="J154" s="278">
        <v>41.366666666666674</v>
      </c>
      <c r="K154" s="276">
        <v>38.299999999999997</v>
      </c>
      <c r="L154" s="276">
        <v>35.15</v>
      </c>
      <c r="M154" s="276">
        <v>233.97649000000001</v>
      </c>
    </row>
    <row r="155" spans="1:13">
      <c r="A155" s="300">
        <v>146</v>
      </c>
      <c r="B155" s="276" t="s">
        <v>261</v>
      </c>
      <c r="C155" s="276">
        <v>3834.2</v>
      </c>
      <c r="D155" s="278">
        <v>3859.0666666666671</v>
      </c>
      <c r="E155" s="278">
        <v>3759.1333333333341</v>
      </c>
      <c r="F155" s="278">
        <v>3684.0666666666671</v>
      </c>
      <c r="G155" s="278">
        <v>3584.1333333333341</v>
      </c>
      <c r="H155" s="278">
        <v>3934.1333333333341</v>
      </c>
      <c r="I155" s="278">
        <v>4034.0666666666675</v>
      </c>
      <c r="J155" s="278">
        <v>4109.1333333333341</v>
      </c>
      <c r="K155" s="276">
        <v>3959</v>
      </c>
      <c r="L155" s="276">
        <v>3784</v>
      </c>
      <c r="M155" s="276">
        <v>5.2664200000000001</v>
      </c>
    </row>
    <row r="156" spans="1:13">
      <c r="A156" s="300">
        <v>147</v>
      </c>
      <c r="B156" s="276" t="s">
        <v>153</v>
      </c>
      <c r="C156" s="276">
        <v>16934.150000000001</v>
      </c>
      <c r="D156" s="278">
        <v>16973.399999999998</v>
      </c>
      <c r="E156" s="278">
        <v>16746.799999999996</v>
      </c>
      <c r="F156" s="278">
        <v>16559.449999999997</v>
      </c>
      <c r="G156" s="278">
        <v>16332.849999999995</v>
      </c>
      <c r="H156" s="278">
        <v>17160.749999999996</v>
      </c>
      <c r="I156" s="278">
        <v>17387.349999999995</v>
      </c>
      <c r="J156" s="278">
        <v>17574.699999999997</v>
      </c>
      <c r="K156" s="276">
        <v>17200</v>
      </c>
      <c r="L156" s="276">
        <v>16786.05</v>
      </c>
      <c r="M156" s="276">
        <v>1.8022199999999999</v>
      </c>
    </row>
    <row r="157" spans="1:13">
      <c r="A157" s="300">
        <v>148</v>
      </c>
      <c r="B157" s="276" t="s">
        <v>270</v>
      </c>
      <c r="C157" s="276">
        <v>20.55</v>
      </c>
      <c r="D157" s="278">
        <v>20.583333333333332</v>
      </c>
      <c r="E157" s="278">
        <v>20.366666666666664</v>
      </c>
      <c r="F157" s="278">
        <v>20.18333333333333</v>
      </c>
      <c r="G157" s="278">
        <v>19.966666666666661</v>
      </c>
      <c r="H157" s="278">
        <v>20.766666666666666</v>
      </c>
      <c r="I157" s="278">
        <v>20.983333333333334</v>
      </c>
      <c r="J157" s="278">
        <v>21.166666666666668</v>
      </c>
      <c r="K157" s="276">
        <v>20.8</v>
      </c>
      <c r="L157" s="276">
        <v>20.399999999999999</v>
      </c>
      <c r="M157" s="276">
        <v>46.148719999999997</v>
      </c>
    </row>
    <row r="158" spans="1:13">
      <c r="A158" s="300">
        <v>149</v>
      </c>
      <c r="B158" s="276" t="s">
        <v>155</v>
      </c>
      <c r="C158" s="276">
        <v>96.2</v>
      </c>
      <c r="D158" s="278">
        <v>97</v>
      </c>
      <c r="E158" s="278">
        <v>95</v>
      </c>
      <c r="F158" s="278">
        <v>93.8</v>
      </c>
      <c r="G158" s="278">
        <v>91.8</v>
      </c>
      <c r="H158" s="278">
        <v>98.2</v>
      </c>
      <c r="I158" s="278">
        <v>100.2</v>
      </c>
      <c r="J158" s="278">
        <v>101.4</v>
      </c>
      <c r="K158" s="276">
        <v>99</v>
      </c>
      <c r="L158" s="276">
        <v>95.8</v>
      </c>
      <c r="M158" s="276">
        <v>154.33591000000001</v>
      </c>
    </row>
    <row r="159" spans="1:13">
      <c r="A159" s="300">
        <v>150</v>
      </c>
      <c r="B159" s="276" t="s">
        <v>156</v>
      </c>
      <c r="C159" s="276">
        <v>89.8</v>
      </c>
      <c r="D159" s="278">
        <v>89.899999999999991</v>
      </c>
      <c r="E159" s="278">
        <v>87.899999999999977</v>
      </c>
      <c r="F159" s="278">
        <v>85.999999999999986</v>
      </c>
      <c r="G159" s="278">
        <v>83.999999999999972</v>
      </c>
      <c r="H159" s="278">
        <v>91.799999999999983</v>
      </c>
      <c r="I159" s="278">
        <v>93.800000000000011</v>
      </c>
      <c r="J159" s="278">
        <v>95.699999999999989</v>
      </c>
      <c r="K159" s="276">
        <v>91.9</v>
      </c>
      <c r="L159" s="276">
        <v>88</v>
      </c>
      <c r="M159" s="276">
        <v>551.96018000000004</v>
      </c>
    </row>
    <row r="160" spans="1:13">
      <c r="A160" s="300">
        <v>151</v>
      </c>
      <c r="B160" s="276" t="s">
        <v>271</v>
      </c>
      <c r="C160" s="276">
        <v>455.25</v>
      </c>
      <c r="D160" s="278">
        <v>453.5333333333333</v>
      </c>
      <c r="E160" s="278">
        <v>443.81666666666661</v>
      </c>
      <c r="F160" s="278">
        <v>432.38333333333333</v>
      </c>
      <c r="G160" s="278">
        <v>422.66666666666663</v>
      </c>
      <c r="H160" s="278">
        <v>464.96666666666658</v>
      </c>
      <c r="I160" s="278">
        <v>474.68333333333328</v>
      </c>
      <c r="J160" s="278">
        <v>486.11666666666656</v>
      </c>
      <c r="K160" s="276">
        <v>463.25</v>
      </c>
      <c r="L160" s="276">
        <v>442.1</v>
      </c>
      <c r="M160" s="276">
        <v>12.14748</v>
      </c>
    </row>
    <row r="161" spans="1:13">
      <c r="A161" s="300">
        <v>152</v>
      </c>
      <c r="B161" s="276" t="s">
        <v>272</v>
      </c>
      <c r="C161" s="276">
        <v>3052</v>
      </c>
      <c r="D161" s="278">
        <v>3062.1833333333329</v>
      </c>
      <c r="E161" s="278">
        <v>3034.8166666666657</v>
      </c>
      <c r="F161" s="278">
        <v>3017.6333333333328</v>
      </c>
      <c r="G161" s="278">
        <v>2990.2666666666655</v>
      </c>
      <c r="H161" s="278">
        <v>3079.3666666666659</v>
      </c>
      <c r="I161" s="278">
        <v>3106.7333333333336</v>
      </c>
      <c r="J161" s="278">
        <v>3123.9166666666661</v>
      </c>
      <c r="K161" s="276">
        <v>3089.55</v>
      </c>
      <c r="L161" s="276">
        <v>3045</v>
      </c>
      <c r="M161" s="276">
        <v>0.32608999999999999</v>
      </c>
    </row>
    <row r="162" spans="1:13">
      <c r="A162" s="300">
        <v>153</v>
      </c>
      <c r="B162" s="276" t="s">
        <v>157</v>
      </c>
      <c r="C162" s="276">
        <v>92</v>
      </c>
      <c r="D162" s="278">
        <v>92.333333333333329</v>
      </c>
      <c r="E162" s="278">
        <v>91.166666666666657</v>
      </c>
      <c r="F162" s="278">
        <v>90.333333333333329</v>
      </c>
      <c r="G162" s="278">
        <v>89.166666666666657</v>
      </c>
      <c r="H162" s="278">
        <v>93.166666666666657</v>
      </c>
      <c r="I162" s="278">
        <v>94.333333333333314</v>
      </c>
      <c r="J162" s="278">
        <v>95.166666666666657</v>
      </c>
      <c r="K162" s="276">
        <v>93.5</v>
      </c>
      <c r="L162" s="276">
        <v>91.5</v>
      </c>
      <c r="M162" s="276">
        <v>7.3851800000000001</v>
      </c>
    </row>
    <row r="163" spans="1:13">
      <c r="A163" s="300">
        <v>154</v>
      </c>
      <c r="B163" s="276" t="s">
        <v>158</v>
      </c>
      <c r="C163" s="276">
        <v>72.150000000000006</v>
      </c>
      <c r="D163" s="278">
        <v>72.600000000000009</v>
      </c>
      <c r="E163" s="278">
        <v>71.000000000000014</v>
      </c>
      <c r="F163" s="278">
        <v>69.850000000000009</v>
      </c>
      <c r="G163" s="278">
        <v>68.250000000000014</v>
      </c>
      <c r="H163" s="278">
        <v>73.750000000000014</v>
      </c>
      <c r="I163" s="278">
        <v>75.350000000000009</v>
      </c>
      <c r="J163" s="278">
        <v>76.500000000000014</v>
      </c>
      <c r="K163" s="276">
        <v>74.2</v>
      </c>
      <c r="L163" s="276">
        <v>71.45</v>
      </c>
      <c r="M163" s="276">
        <v>279.03903000000003</v>
      </c>
    </row>
    <row r="164" spans="1:13">
      <c r="A164" s="300">
        <v>155</v>
      </c>
      <c r="B164" s="276" t="s">
        <v>159</v>
      </c>
      <c r="C164" s="276">
        <v>21913.45</v>
      </c>
      <c r="D164" s="278">
        <v>22087.916666666668</v>
      </c>
      <c r="E164" s="278">
        <v>21485.833333333336</v>
      </c>
      <c r="F164" s="278">
        <v>21058.216666666667</v>
      </c>
      <c r="G164" s="278">
        <v>20456.133333333335</v>
      </c>
      <c r="H164" s="278">
        <v>22515.533333333336</v>
      </c>
      <c r="I164" s="278">
        <v>23117.616666666672</v>
      </c>
      <c r="J164" s="278">
        <v>23545.233333333337</v>
      </c>
      <c r="K164" s="276">
        <v>22690</v>
      </c>
      <c r="L164" s="276">
        <v>21660.3</v>
      </c>
      <c r="M164" s="276">
        <v>0.40095999999999998</v>
      </c>
    </row>
    <row r="165" spans="1:13">
      <c r="A165" s="300">
        <v>156</v>
      </c>
      <c r="B165" s="276" t="s">
        <v>160</v>
      </c>
      <c r="C165" s="276">
        <v>1393.05</v>
      </c>
      <c r="D165" s="278">
        <v>1410.0333333333335</v>
      </c>
      <c r="E165" s="278">
        <v>1368.0666666666671</v>
      </c>
      <c r="F165" s="278">
        <v>1343.0833333333335</v>
      </c>
      <c r="G165" s="278">
        <v>1301.116666666667</v>
      </c>
      <c r="H165" s="278">
        <v>1435.0166666666671</v>
      </c>
      <c r="I165" s="278">
        <v>1476.9833333333338</v>
      </c>
      <c r="J165" s="278">
        <v>1501.9666666666672</v>
      </c>
      <c r="K165" s="276">
        <v>1452</v>
      </c>
      <c r="L165" s="276">
        <v>1385.05</v>
      </c>
      <c r="M165" s="276">
        <v>12.674720000000001</v>
      </c>
    </row>
    <row r="166" spans="1:13">
      <c r="A166" s="300">
        <v>157</v>
      </c>
      <c r="B166" s="276" t="s">
        <v>161</v>
      </c>
      <c r="C166" s="276">
        <v>253.85</v>
      </c>
      <c r="D166" s="278">
        <v>256.48333333333335</v>
      </c>
      <c r="E166" s="278">
        <v>249.66666666666669</v>
      </c>
      <c r="F166" s="278">
        <v>245.48333333333335</v>
      </c>
      <c r="G166" s="278">
        <v>238.66666666666669</v>
      </c>
      <c r="H166" s="278">
        <v>260.66666666666669</v>
      </c>
      <c r="I166" s="278">
        <v>267.48333333333329</v>
      </c>
      <c r="J166" s="278">
        <v>271.66666666666669</v>
      </c>
      <c r="K166" s="276">
        <v>263.3</v>
      </c>
      <c r="L166" s="276">
        <v>252.3</v>
      </c>
      <c r="M166" s="276">
        <v>63.097499999999997</v>
      </c>
    </row>
    <row r="167" spans="1:13">
      <c r="A167" s="300">
        <v>158</v>
      </c>
      <c r="B167" s="276" t="s">
        <v>162</v>
      </c>
      <c r="C167" s="276">
        <v>104.7</v>
      </c>
      <c r="D167" s="278">
        <v>104.90000000000002</v>
      </c>
      <c r="E167" s="278">
        <v>102.90000000000003</v>
      </c>
      <c r="F167" s="278">
        <v>101.10000000000001</v>
      </c>
      <c r="G167" s="278">
        <v>99.100000000000023</v>
      </c>
      <c r="H167" s="278">
        <v>106.70000000000005</v>
      </c>
      <c r="I167" s="278">
        <v>108.70000000000002</v>
      </c>
      <c r="J167" s="278">
        <v>110.50000000000006</v>
      </c>
      <c r="K167" s="276">
        <v>106.9</v>
      </c>
      <c r="L167" s="276">
        <v>103.1</v>
      </c>
      <c r="M167" s="276">
        <v>82.606309999999993</v>
      </c>
    </row>
    <row r="168" spans="1:13">
      <c r="A168" s="300">
        <v>159</v>
      </c>
      <c r="B168" s="276" t="s">
        <v>275</v>
      </c>
      <c r="C168" s="276">
        <v>5058.8999999999996</v>
      </c>
      <c r="D168" s="278">
        <v>5106.3</v>
      </c>
      <c r="E168" s="278">
        <v>4994.6000000000004</v>
      </c>
      <c r="F168" s="278">
        <v>4930.3</v>
      </c>
      <c r="G168" s="278">
        <v>4818.6000000000004</v>
      </c>
      <c r="H168" s="278">
        <v>5170.6000000000004</v>
      </c>
      <c r="I168" s="278">
        <v>5282.2999999999993</v>
      </c>
      <c r="J168" s="278">
        <v>5346.6</v>
      </c>
      <c r="K168" s="276">
        <v>5218</v>
      </c>
      <c r="L168" s="276">
        <v>5042</v>
      </c>
      <c r="M168" s="276">
        <v>4.2809400000000002</v>
      </c>
    </row>
    <row r="169" spans="1:13">
      <c r="A169" s="300">
        <v>160</v>
      </c>
      <c r="B169" s="276" t="s">
        <v>277</v>
      </c>
      <c r="C169" s="276">
        <v>10482.75</v>
      </c>
      <c r="D169" s="278">
        <v>10545.316666666668</v>
      </c>
      <c r="E169" s="278">
        <v>10390.433333333334</v>
      </c>
      <c r="F169" s="278">
        <v>10298.116666666667</v>
      </c>
      <c r="G169" s="278">
        <v>10143.233333333334</v>
      </c>
      <c r="H169" s="278">
        <v>10637.633333333335</v>
      </c>
      <c r="I169" s="278">
        <v>10792.51666666667</v>
      </c>
      <c r="J169" s="278">
        <v>10884.833333333336</v>
      </c>
      <c r="K169" s="276">
        <v>10700.2</v>
      </c>
      <c r="L169" s="276">
        <v>10453</v>
      </c>
      <c r="M169" s="276">
        <v>3.7670000000000002E-2</v>
      </c>
    </row>
    <row r="170" spans="1:13">
      <c r="A170" s="300">
        <v>161</v>
      </c>
      <c r="B170" s="276" t="s">
        <v>163</v>
      </c>
      <c r="C170" s="276">
        <v>1558.4</v>
      </c>
      <c r="D170" s="278">
        <v>1566.1166666666668</v>
      </c>
      <c r="E170" s="278">
        <v>1546.2333333333336</v>
      </c>
      <c r="F170" s="278">
        <v>1534.0666666666668</v>
      </c>
      <c r="G170" s="278">
        <v>1514.1833333333336</v>
      </c>
      <c r="H170" s="278">
        <v>1578.2833333333335</v>
      </c>
      <c r="I170" s="278">
        <v>1598.1666666666667</v>
      </c>
      <c r="J170" s="278">
        <v>1610.3333333333335</v>
      </c>
      <c r="K170" s="276">
        <v>1586</v>
      </c>
      <c r="L170" s="276">
        <v>1553.95</v>
      </c>
      <c r="M170" s="276">
        <v>9.1480899999999998</v>
      </c>
    </row>
    <row r="171" spans="1:13">
      <c r="A171" s="300">
        <v>162</v>
      </c>
      <c r="B171" s="276" t="s">
        <v>273</v>
      </c>
      <c r="C171" s="276">
        <v>2350.8000000000002</v>
      </c>
      <c r="D171" s="278">
        <v>2388.5833333333335</v>
      </c>
      <c r="E171" s="278">
        <v>2302.3166666666671</v>
      </c>
      <c r="F171" s="278">
        <v>2253.8333333333335</v>
      </c>
      <c r="G171" s="278">
        <v>2167.5666666666671</v>
      </c>
      <c r="H171" s="278">
        <v>2437.0666666666671</v>
      </c>
      <c r="I171" s="278">
        <v>2523.3333333333335</v>
      </c>
      <c r="J171" s="278">
        <v>2571.8166666666671</v>
      </c>
      <c r="K171" s="276">
        <v>2474.85</v>
      </c>
      <c r="L171" s="276">
        <v>2340.1</v>
      </c>
      <c r="M171" s="276">
        <v>4.29833</v>
      </c>
    </row>
    <row r="172" spans="1:13">
      <c r="A172" s="300">
        <v>163</v>
      </c>
      <c r="B172" s="276" t="s">
        <v>164</v>
      </c>
      <c r="C172" s="276">
        <v>30</v>
      </c>
      <c r="D172" s="278">
        <v>30.2</v>
      </c>
      <c r="E172" s="278">
        <v>29.549999999999997</v>
      </c>
      <c r="F172" s="278">
        <v>29.099999999999998</v>
      </c>
      <c r="G172" s="278">
        <v>28.449999999999996</v>
      </c>
      <c r="H172" s="278">
        <v>30.65</v>
      </c>
      <c r="I172" s="278">
        <v>31.299999999999997</v>
      </c>
      <c r="J172" s="278">
        <v>31.75</v>
      </c>
      <c r="K172" s="276">
        <v>30.85</v>
      </c>
      <c r="L172" s="276">
        <v>29.75</v>
      </c>
      <c r="M172" s="276">
        <v>296.48439000000002</v>
      </c>
    </row>
    <row r="173" spans="1:13">
      <c r="A173" s="300">
        <v>164</v>
      </c>
      <c r="B173" s="276" t="s">
        <v>274</v>
      </c>
      <c r="C173" s="276">
        <v>377.1</v>
      </c>
      <c r="D173" s="278">
        <v>381.5333333333333</v>
      </c>
      <c r="E173" s="278">
        <v>369.56666666666661</v>
      </c>
      <c r="F173" s="278">
        <v>362.0333333333333</v>
      </c>
      <c r="G173" s="278">
        <v>350.06666666666661</v>
      </c>
      <c r="H173" s="278">
        <v>389.06666666666661</v>
      </c>
      <c r="I173" s="278">
        <v>401.0333333333333</v>
      </c>
      <c r="J173" s="278">
        <v>408.56666666666661</v>
      </c>
      <c r="K173" s="276">
        <v>393.5</v>
      </c>
      <c r="L173" s="276">
        <v>374</v>
      </c>
      <c r="M173" s="276">
        <v>2.0460400000000001</v>
      </c>
    </row>
    <row r="174" spans="1:13">
      <c r="A174" s="300">
        <v>165</v>
      </c>
      <c r="B174" s="276" t="s">
        <v>491</v>
      </c>
      <c r="C174" s="276">
        <v>936.6</v>
      </c>
      <c r="D174" s="278">
        <v>936.4</v>
      </c>
      <c r="E174" s="278">
        <v>925.8</v>
      </c>
      <c r="F174" s="278">
        <v>915</v>
      </c>
      <c r="G174" s="278">
        <v>904.4</v>
      </c>
      <c r="H174" s="278">
        <v>947.19999999999993</v>
      </c>
      <c r="I174" s="278">
        <v>957.80000000000007</v>
      </c>
      <c r="J174" s="278">
        <v>968.59999999999991</v>
      </c>
      <c r="K174" s="276">
        <v>947</v>
      </c>
      <c r="L174" s="276">
        <v>925.6</v>
      </c>
      <c r="M174" s="276">
        <v>8.3277199999999993</v>
      </c>
    </row>
    <row r="175" spans="1:13">
      <c r="A175" s="300">
        <v>166</v>
      </c>
      <c r="B175" s="276" t="s">
        <v>165</v>
      </c>
      <c r="C175" s="276">
        <v>189.8</v>
      </c>
      <c r="D175" s="278">
        <v>188.46666666666667</v>
      </c>
      <c r="E175" s="278">
        <v>179.73333333333335</v>
      </c>
      <c r="F175" s="278">
        <v>169.66666666666669</v>
      </c>
      <c r="G175" s="278">
        <v>160.93333333333337</v>
      </c>
      <c r="H175" s="278">
        <v>198.53333333333333</v>
      </c>
      <c r="I175" s="278">
        <v>207.26666666666662</v>
      </c>
      <c r="J175" s="278">
        <v>217.33333333333331</v>
      </c>
      <c r="K175" s="276">
        <v>197.2</v>
      </c>
      <c r="L175" s="276">
        <v>178.4</v>
      </c>
      <c r="M175" s="276">
        <v>364.68221</v>
      </c>
    </row>
    <row r="176" spans="1:13">
      <c r="A176" s="300">
        <v>167</v>
      </c>
      <c r="B176" s="276" t="s">
        <v>276</v>
      </c>
      <c r="C176" s="276">
        <v>277.39999999999998</v>
      </c>
      <c r="D176" s="278">
        <v>278.88333333333333</v>
      </c>
      <c r="E176" s="278">
        <v>268.76666666666665</v>
      </c>
      <c r="F176" s="278">
        <v>260.13333333333333</v>
      </c>
      <c r="G176" s="278">
        <v>250.01666666666665</v>
      </c>
      <c r="H176" s="278">
        <v>287.51666666666665</v>
      </c>
      <c r="I176" s="278">
        <v>297.63333333333333</v>
      </c>
      <c r="J176" s="278">
        <v>306.26666666666665</v>
      </c>
      <c r="K176" s="276">
        <v>289</v>
      </c>
      <c r="L176" s="276">
        <v>270.25</v>
      </c>
      <c r="M176" s="276">
        <v>16.741060000000001</v>
      </c>
    </row>
    <row r="177" spans="1:13">
      <c r="A177" s="300">
        <v>168</v>
      </c>
      <c r="B177" s="276" t="s">
        <v>278</v>
      </c>
      <c r="C177" s="276">
        <v>407.15</v>
      </c>
      <c r="D177" s="278">
        <v>408.58333333333331</v>
      </c>
      <c r="E177" s="278">
        <v>402.51666666666665</v>
      </c>
      <c r="F177" s="278">
        <v>397.88333333333333</v>
      </c>
      <c r="G177" s="278">
        <v>391.81666666666666</v>
      </c>
      <c r="H177" s="278">
        <v>413.21666666666664</v>
      </c>
      <c r="I177" s="278">
        <v>419.28333333333336</v>
      </c>
      <c r="J177" s="278">
        <v>423.91666666666663</v>
      </c>
      <c r="K177" s="276">
        <v>414.65</v>
      </c>
      <c r="L177" s="276">
        <v>403.95</v>
      </c>
      <c r="M177" s="276">
        <v>0.59384000000000003</v>
      </c>
    </row>
    <row r="178" spans="1:13">
      <c r="A178" s="300">
        <v>169</v>
      </c>
      <c r="B178" s="276" t="s">
        <v>279</v>
      </c>
      <c r="C178" s="276">
        <v>456.6</v>
      </c>
      <c r="D178" s="278">
        <v>457.86666666666662</v>
      </c>
      <c r="E178" s="278">
        <v>453.73333333333323</v>
      </c>
      <c r="F178" s="278">
        <v>450.86666666666662</v>
      </c>
      <c r="G178" s="278">
        <v>446.73333333333323</v>
      </c>
      <c r="H178" s="278">
        <v>460.73333333333323</v>
      </c>
      <c r="I178" s="278">
        <v>464.86666666666656</v>
      </c>
      <c r="J178" s="278">
        <v>467.73333333333323</v>
      </c>
      <c r="K178" s="276">
        <v>462</v>
      </c>
      <c r="L178" s="276">
        <v>455</v>
      </c>
      <c r="M178" s="276">
        <v>0.55852999999999997</v>
      </c>
    </row>
    <row r="179" spans="1:13">
      <c r="A179" s="300">
        <v>170</v>
      </c>
      <c r="B179" s="276" t="s">
        <v>167</v>
      </c>
      <c r="C179" s="276">
        <v>860.9</v>
      </c>
      <c r="D179" s="278">
        <v>866.56666666666661</v>
      </c>
      <c r="E179" s="278">
        <v>851.48333333333323</v>
      </c>
      <c r="F179" s="278">
        <v>842.06666666666661</v>
      </c>
      <c r="G179" s="278">
        <v>826.98333333333323</v>
      </c>
      <c r="H179" s="278">
        <v>875.98333333333323</v>
      </c>
      <c r="I179" s="278">
        <v>891.06666666666672</v>
      </c>
      <c r="J179" s="278">
        <v>900.48333333333323</v>
      </c>
      <c r="K179" s="276">
        <v>881.65</v>
      </c>
      <c r="L179" s="276">
        <v>857.15</v>
      </c>
      <c r="M179" s="276">
        <v>3.44354</v>
      </c>
    </row>
    <row r="180" spans="1:13">
      <c r="A180" s="300">
        <v>171</v>
      </c>
      <c r="B180" s="276" t="s">
        <v>168</v>
      </c>
      <c r="C180" s="276">
        <v>212</v>
      </c>
      <c r="D180" s="278">
        <v>213.79999999999998</v>
      </c>
      <c r="E180" s="278">
        <v>208.39999999999998</v>
      </c>
      <c r="F180" s="278">
        <v>204.79999999999998</v>
      </c>
      <c r="G180" s="278">
        <v>199.39999999999998</v>
      </c>
      <c r="H180" s="278">
        <v>217.39999999999998</v>
      </c>
      <c r="I180" s="278">
        <v>222.8</v>
      </c>
      <c r="J180" s="278">
        <v>226.39999999999998</v>
      </c>
      <c r="K180" s="276">
        <v>219.2</v>
      </c>
      <c r="L180" s="276">
        <v>210.2</v>
      </c>
      <c r="M180" s="276">
        <v>165.54590999999999</v>
      </c>
    </row>
    <row r="181" spans="1:13">
      <c r="A181" s="300">
        <v>172</v>
      </c>
      <c r="B181" s="276" t="s">
        <v>169</v>
      </c>
      <c r="C181" s="276">
        <v>114.4</v>
      </c>
      <c r="D181" s="278">
        <v>115.2</v>
      </c>
      <c r="E181" s="278">
        <v>112.4</v>
      </c>
      <c r="F181" s="278">
        <v>110.4</v>
      </c>
      <c r="G181" s="278">
        <v>107.60000000000001</v>
      </c>
      <c r="H181" s="278">
        <v>117.2</v>
      </c>
      <c r="I181" s="278">
        <v>119.99999999999999</v>
      </c>
      <c r="J181" s="278">
        <v>122</v>
      </c>
      <c r="K181" s="276">
        <v>118</v>
      </c>
      <c r="L181" s="276">
        <v>113.2</v>
      </c>
      <c r="M181" s="276">
        <v>110.48654999999999</v>
      </c>
    </row>
    <row r="182" spans="1:13">
      <c r="A182" s="300">
        <v>173</v>
      </c>
      <c r="B182" s="276" t="s">
        <v>170</v>
      </c>
      <c r="C182" s="276">
        <v>1973.15</v>
      </c>
      <c r="D182" s="278">
        <v>1983.9333333333334</v>
      </c>
      <c r="E182" s="278">
        <v>1957.4166666666667</v>
      </c>
      <c r="F182" s="278">
        <v>1941.6833333333334</v>
      </c>
      <c r="G182" s="278">
        <v>1915.1666666666667</v>
      </c>
      <c r="H182" s="278">
        <v>1999.6666666666667</v>
      </c>
      <c r="I182" s="278">
        <v>2026.1833333333332</v>
      </c>
      <c r="J182" s="278">
        <v>2041.9166666666667</v>
      </c>
      <c r="K182" s="276">
        <v>2010.45</v>
      </c>
      <c r="L182" s="276">
        <v>1968.2</v>
      </c>
      <c r="M182" s="276">
        <v>128.28008</v>
      </c>
    </row>
    <row r="183" spans="1:13">
      <c r="A183" s="300">
        <v>174</v>
      </c>
      <c r="B183" s="276" t="s">
        <v>171</v>
      </c>
      <c r="C183" s="276">
        <v>39.9</v>
      </c>
      <c r="D183" s="278">
        <v>40.033333333333331</v>
      </c>
      <c r="E183" s="278">
        <v>39.416666666666664</v>
      </c>
      <c r="F183" s="278">
        <v>38.93333333333333</v>
      </c>
      <c r="G183" s="278">
        <v>38.316666666666663</v>
      </c>
      <c r="H183" s="278">
        <v>40.516666666666666</v>
      </c>
      <c r="I183" s="278">
        <v>41.13333333333334</v>
      </c>
      <c r="J183" s="278">
        <v>41.616666666666667</v>
      </c>
      <c r="K183" s="276">
        <v>40.65</v>
      </c>
      <c r="L183" s="276">
        <v>39.549999999999997</v>
      </c>
      <c r="M183" s="276">
        <v>176.08908</v>
      </c>
    </row>
    <row r="184" spans="1:13">
      <c r="A184" s="300">
        <v>175</v>
      </c>
      <c r="B184" s="276" t="s">
        <v>3523</v>
      </c>
      <c r="C184" s="276">
        <v>806.85</v>
      </c>
      <c r="D184" s="278">
        <v>813.44999999999993</v>
      </c>
      <c r="E184" s="278">
        <v>794.89999999999986</v>
      </c>
      <c r="F184" s="278">
        <v>782.94999999999993</v>
      </c>
      <c r="G184" s="278">
        <v>764.39999999999986</v>
      </c>
      <c r="H184" s="278">
        <v>825.39999999999986</v>
      </c>
      <c r="I184" s="278">
        <v>843.94999999999982</v>
      </c>
      <c r="J184" s="278">
        <v>855.89999999999986</v>
      </c>
      <c r="K184" s="276">
        <v>832</v>
      </c>
      <c r="L184" s="276">
        <v>801.5</v>
      </c>
      <c r="M184" s="276">
        <v>24.223680000000002</v>
      </c>
    </row>
    <row r="185" spans="1:13">
      <c r="A185" s="300">
        <v>176</v>
      </c>
      <c r="B185" s="276" t="s">
        <v>280</v>
      </c>
      <c r="C185" s="276">
        <v>846.75</v>
      </c>
      <c r="D185" s="278">
        <v>849.18333333333339</v>
      </c>
      <c r="E185" s="278">
        <v>835.56666666666683</v>
      </c>
      <c r="F185" s="278">
        <v>824.38333333333344</v>
      </c>
      <c r="G185" s="278">
        <v>810.76666666666688</v>
      </c>
      <c r="H185" s="278">
        <v>860.36666666666679</v>
      </c>
      <c r="I185" s="278">
        <v>873.98333333333335</v>
      </c>
      <c r="J185" s="278">
        <v>885.16666666666674</v>
      </c>
      <c r="K185" s="276">
        <v>862.8</v>
      </c>
      <c r="L185" s="276">
        <v>838</v>
      </c>
      <c r="M185" s="276">
        <v>14.66056</v>
      </c>
    </row>
    <row r="186" spans="1:13">
      <c r="A186" s="300">
        <v>177</v>
      </c>
      <c r="B186" s="276" t="s">
        <v>172</v>
      </c>
      <c r="C186" s="276">
        <v>239.75</v>
      </c>
      <c r="D186" s="278">
        <v>243.51666666666665</v>
      </c>
      <c r="E186" s="278">
        <v>235.23333333333329</v>
      </c>
      <c r="F186" s="278">
        <v>230.71666666666664</v>
      </c>
      <c r="G186" s="278">
        <v>222.43333333333328</v>
      </c>
      <c r="H186" s="278">
        <v>248.0333333333333</v>
      </c>
      <c r="I186" s="278">
        <v>256.31666666666666</v>
      </c>
      <c r="J186" s="278">
        <v>260.83333333333331</v>
      </c>
      <c r="K186" s="276">
        <v>251.8</v>
      </c>
      <c r="L186" s="276">
        <v>239</v>
      </c>
      <c r="M186" s="276">
        <v>822.84277999999995</v>
      </c>
    </row>
    <row r="187" spans="1:13">
      <c r="A187" s="300">
        <v>178</v>
      </c>
      <c r="B187" s="276" t="s">
        <v>173</v>
      </c>
      <c r="C187" s="276">
        <v>23661.65</v>
      </c>
      <c r="D187" s="278">
        <v>23817.416666666668</v>
      </c>
      <c r="E187" s="278">
        <v>23347.833333333336</v>
      </c>
      <c r="F187" s="278">
        <v>23034.016666666666</v>
      </c>
      <c r="G187" s="278">
        <v>22564.433333333334</v>
      </c>
      <c r="H187" s="278">
        <v>24131.233333333337</v>
      </c>
      <c r="I187" s="278">
        <v>24600.816666666673</v>
      </c>
      <c r="J187" s="278">
        <v>24914.633333333339</v>
      </c>
      <c r="K187" s="276">
        <v>24287</v>
      </c>
      <c r="L187" s="276">
        <v>23503.599999999999</v>
      </c>
      <c r="M187" s="276">
        <v>0.67098999999999998</v>
      </c>
    </row>
    <row r="188" spans="1:13">
      <c r="A188" s="300">
        <v>179</v>
      </c>
      <c r="B188" s="276" t="s">
        <v>174</v>
      </c>
      <c r="C188" s="276">
        <v>1427.6</v>
      </c>
      <c r="D188" s="278">
        <v>1427.3333333333333</v>
      </c>
      <c r="E188" s="278">
        <v>1410.6666666666665</v>
      </c>
      <c r="F188" s="278">
        <v>1393.7333333333333</v>
      </c>
      <c r="G188" s="278">
        <v>1377.0666666666666</v>
      </c>
      <c r="H188" s="278">
        <v>1444.2666666666664</v>
      </c>
      <c r="I188" s="278">
        <v>1460.9333333333329</v>
      </c>
      <c r="J188" s="278">
        <v>1477.8666666666663</v>
      </c>
      <c r="K188" s="276">
        <v>1444</v>
      </c>
      <c r="L188" s="276">
        <v>1410.4</v>
      </c>
      <c r="M188" s="276">
        <v>5.53749</v>
      </c>
    </row>
    <row r="189" spans="1:13">
      <c r="A189" s="300">
        <v>180</v>
      </c>
      <c r="B189" s="276" t="s">
        <v>175</v>
      </c>
      <c r="C189" s="276">
        <v>5053.8</v>
      </c>
      <c r="D189" s="278">
        <v>5075.5</v>
      </c>
      <c r="E189" s="278">
        <v>4936</v>
      </c>
      <c r="F189" s="278">
        <v>4818.2</v>
      </c>
      <c r="G189" s="278">
        <v>4678.7</v>
      </c>
      <c r="H189" s="278">
        <v>5193.3</v>
      </c>
      <c r="I189" s="278">
        <v>5332.8</v>
      </c>
      <c r="J189" s="278">
        <v>5450.6</v>
      </c>
      <c r="K189" s="276">
        <v>5215</v>
      </c>
      <c r="L189" s="276">
        <v>4957.7</v>
      </c>
      <c r="M189" s="276">
        <v>4.8441900000000002</v>
      </c>
    </row>
    <row r="190" spans="1:13">
      <c r="A190" s="300">
        <v>181</v>
      </c>
      <c r="B190" s="276" t="s">
        <v>176</v>
      </c>
      <c r="C190" s="276">
        <v>911.8</v>
      </c>
      <c r="D190" s="278">
        <v>937.18333333333328</v>
      </c>
      <c r="E190" s="278">
        <v>875.96666666666658</v>
      </c>
      <c r="F190" s="278">
        <v>840.13333333333333</v>
      </c>
      <c r="G190" s="278">
        <v>778.91666666666663</v>
      </c>
      <c r="H190" s="278">
        <v>973.01666666666654</v>
      </c>
      <c r="I190" s="278">
        <v>1034.2333333333331</v>
      </c>
      <c r="J190" s="278">
        <v>1070.0666666666666</v>
      </c>
      <c r="K190" s="276">
        <v>998.4</v>
      </c>
      <c r="L190" s="276">
        <v>901.35</v>
      </c>
      <c r="M190" s="276">
        <v>126.7176</v>
      </c>
    </row>
    <row r="191" spans="1:13">
      <c r="A191" s="300">
        <v>182</v>
      </c>
      <c r="B191" s="276" t="s">
        <v>178</v>
      </c>
      <c r="C191" s="276">
        <v>507.35</v>
      </c>
      <c r="D191" s="278">
        <v>509.5</v>
      </c>
      <c r="E191" s="278">
        <v>502.85</v>
      </c>
      <c r="F191" s="278">
        <v>498.35</v>
      </c>
      <c r="G191" s="278">
        <v>491.70000000000005</v>
      </c>
      <c r="H191" s="278">
        <v>514</v>
      </c>
      <c r="I191" s="278">
        <v>520.65000000000009</v>
      </c>
      <c r="J191" s="278">
        <v>525.15</v>
      </c>
      <c r="K191" s="276">
        <v>516.15</v>
      </c>
      <c r="L191" s="276">
        <v>505</v>
      </c>
      <c r="M191" s="276">
        <v>68.432069999999996</v>
      </c>
    </row>
    <row r="192" spans="1:13">
      <c r="A192" s="300">
        <v>183</v>
      </c>
      <c r="B192" s="276" t="s">
        <v>179</v>
      </c>
      <c r="C192" s="276">
        <v>421.7</v>
      </c>
      <c r="D192" s="278">
        <v>418.9666666666667</v>
      </c>
      <c r="E192" s="278">
        <v>413.08333333333337</v>
      </c>
      <c r="F192" s="278">
        <v>404.4666666666667</v>
      </c>
      <c r="G192" s="278">
        <v>398.58333333333337</v>
      </c>
      <c r="H192" s="278">
        <v>427.58333333333337</v>
      </c>
      <c r="I192" s="278">
        <v>433.4666666666667</v>
      </c>
      <c r="J192" s="278">
        <v>442.08333333333337</v>
      </c>
      <c r="K192" s="276">
        <v>424.85</v>
      </c>
      <c r="L192" s="276">
        <v>410.35</v>
      </c>
      <c r="M192" s="276">
        <v>20.367319999999999</v>
      </c>
    </row>
    <row r="193" spans="1:13">
      <c r="A193" s="300">
        <v>184</v>
      </c>
      <c r="B193" s="276" t="s">
        <v>282</v>
      </c>
      <c r="C193" s="276">
        <v>567.75</v>
      </c>
      <c r="D193" s="278">
        <v>568.7166666666667</v>
      </c>
      <c r="E193" s="278">
        <v>564.03333333333342</v>
      </c>
      <c r="F193" s="278">
        <v>560.31666666666672</v>
      </c>
      <c r="G193" s="278">
        <v>555.63333333333344</v>
      </c>
      <c r="H193" s="278">
        <v>572.43333333333339</v>
      </c>
      <c r="I193" s="278">
        <v>577.11666666666679</v>
      </c>
      <c r="J193" s="278">
        <v>580.83333333333337</v>
      </c>
      <c r="K193" s="276">
        <v>573.4</v>
      </c>
      <c r="L193" s="276">
        <v>565</v>
      </c>
      <c r="M193" s="276">
        <v>2.8742100000000002</v>
      </c>
    </row>
    <row r="194" spans="1:13">
      <c r="A194" s="300">
        <v>185</v>
      </c>
      <c r="B194" s="276" t="s">
        <v>3464</v>
      </c>
      <c r="C194" s="276">
        <v>515.6</v>
      </c>
      <c r="D194" s="278">
        <v>518.61666666666667</v>
      </c>
      <c r="E194" s="278">
        <v>509.23333333333335</v>
      </c>
      <c r="F194" s="278">
        <v>502.86666666666667</v>
      </c>
      <c r="G194" s="278">
        <v>493.48333333333335</v>
      </c>
      <c r="H194" s="278">
        <v>524.98333333333335</v>
      </c>
      <c r="I194" s="278">
        <v>534.36666666666679</v>
      </c>
      <c r="J194" s="278">
        <v>540.73333333333335</v>
      </c>
      <c r="K194" s="276">
        <v>528</v>
      </c>
      <c r="L194" s="276">
        <v>512.25</v>
      </c>
      <c r="M194" s="276">
        <v>36.555759999999999</v>
      </c>
    </row>
    <row r="195" spans="1:13">
      <c r="A195" s="300">
        <v>186</v>
      </c>
      <c r="B195" s="276" t="s">
        <v>183</v>
      </c>
      <c r="C195" s="276">
        <v>167.95</v>
      </c>
      <c r="D195" s="278">
        <v>170.28333333333333</v>
      </c>
      <c r="E195" s="278">
        <v>164.21666666666667</v>
      </c>
      <c r="F195" s="278">
        <v>160.48333333333335</v>
      </c>
      <c r="G195" s="278">
        <v>154.41666666666669</v>
      </c>
      <c r="H195" s="278">
        <v>174.01666666666665</v>
      </c>
      <c r="I195" s="278">
        <v>180.08333333333331</v>
      </c>
      <c r="J195" s="278">
        <v>183.81666666666663</v>
      </c>
      <c r="K195" s="276">
        <v>176.35</v>
      </c>
      <c r="L195" s="276">
        <v>166.55</v>
      </c>
      <c r="M195" s="276">
        <v>1094.49407</v>
      </c>
    </row>
    <row r="196" spans="1:13">
      <c r="A196" s="300">
        <v>187</v>
      </c>
      <c r="B196" s="276" t="s">
        <v>185</v>
      </c>
      <c r="C196" s="276">
        <v>59.15</v>
      </c>
      <c r="D196" s="278">
        <v>59.783333333333331</v>
      </c>
      <c r="E196" s="278">
        <v>58.11666666666666</v>
      </c>
      <c r="F196" s="278">
        <v>57.083333333333329</v>
      </c>
      <c r="G196" s="278">
        <v>55.416666666666657</v>
      </c>
      <c r="H196" s="278">
        <v>60.816666666666663</v>
      </c>
      <c r="I196" s="278">
        <v>62.483333333333334</v>
      </c>
      <c r="J196" s="278">
        <v>63.516666666666666</v>
      </c>
      <c r="K196" s="276">
        <v>61.45</v>
      </c>
      <c r="L196" s="276">
        <v>58.75</v>
      </c>
      <c r="M196" s="276">
        <v>289.87133</v>
      </c>
    </row>
    <row r="197" spans="1:13">
      <c r="A197" s="300">
        <v>188</v>
      </c>
      <c r="B197" s="267" t="s">
        <v>186</v>
      </c>
      <c r="C197" s="267">
        <v>523.6</v>
      </c>
      <c r="D197" s="307">
        <v>523.1</v>
      </c>
      <c r="E197" s="307">
        <v>510.5</v>
      </c>
      <c r="F197" s="307">
        <v>497.4</v>
      </c>
      <c r="G197" s="307">
        <v>484.79999999999995</v>
      </c>
      <c r="H197" s="307">
        <v>536.20000000000005</v>
      </c>
      <c r="I197" s="307">
        <v>548.80000000000018</v>
      </c>
      <c r="J197" s="307">
        <v>561.90000000000009</v>
      </c>
      <c r="K197" s="267">
        <v>535.70000000000005</v>
      </c>
      <c r="L197" s="267">
        <v>510</v>
      </c>
      <c r="M197" s="267">
        <v>201.37997999999999</v>
      </c>
    </row>
    <row r="198" spans="1:13">
      <c r="A198" s="300">
        <v>189</v>
      </c>
      <c r="B198" s="267" t="s">
        <v>187</v>
      </c>
      <c r="C198" s="267">
        <v>2636.9</v>
      </c>
      <c r="D198" s="307">
        <v>2647.9666666666667</v>
      </c>
      <c r="E198" s="307">
        <v>2619.7833333333333</v>
      </c>
      <c r="F198" s="307">
        <v>2602.6666666666665</v>
      </c>
      <c r="G198" s="307">
        <v>2574.4833333333331</v>
      </c>
      <c r="H198" s="307">
        <v>2665.0833333333335</v>
      </c>
      <c r="I198" s="307">
        <v>2693.2666666666669</v>
      </c>
      <c r="J198" s="307">
        <v>2710.3833333333337</v>
      </c>
      <c r="K198" s="267">
        <v>2676.15</v>
      </c>
      <c r="L198" s="267">
        <v>2630.85</v>
      </c>
      <c r="M198" s="267">
        <v>41.67501</v>
      </c>
    </row>
    <row r="199" spans="1:13">
      <c r="A199" s="300">
        <v>190</v>
      </c>
      <c r="B199" s="267" t="s">
        <v>188</v>
      </c>
      <c r="C199" s="267">
        <v>822.9</v>
      </c>
      <c r="D199" s="307">
        <v>830.63333333333333</v>
      </c>
      <c r="E199" s="307">
        <v>812.26666666666665</v>
      </c>
      <c r="F199" s="307">
        <v>801.63333333333333</v>
      </c>
      <c r="G199" s="307">
        <v>783.26666666666665</v>
      </c>
      <c r="H199" s="307">
        <v>841.26666666666665</v>
      </c>
      <c r="I199" s="307">
        <v>859.63333333333321</v>
      </c>
      <c r="J199" s="307">
        <v>870.26666666666665</v>
      </c>
      <c r="K199" s="267">
        <v>849</v>
      </c>
      <c r="L199" s="267">
        <v>820</v>
      </c>
      <c r="M199" s="267">
        <v>55.933680000000003</v>
      </c>
    </row>
    <row r="200" spans="1:13">
      <c r="A200" s="300">
        <v>191</v>
      </c>
      <c r="B200" s="267" t="s">
        <v>189</v>
      </c>
      <c r="C200" s="267">
        <v>1292.45</v>
      </c>
      <c r="D200" s="307">
        <v>1302.7</v>
      </c>
      <c r="E200" s="307">
        <v>1259.8000000000002</v>
      </c>
      <c r="F200" s="307">
        <v>1227.1500000000001</v>
      </c>
      <c r="G200" s="307">
        <v>1184.2500000000002</v>
      </c>
      <c r="H200" s="307">
        <v>1335.3500000000001</v>
      </c>
      <c r="I200" s="307">
        <v>1378.2500000000002</v>
      </c>
      <c r="J200" s="307">
        <v>1410.9</v>
      </c>
      <c r="K200" s="267">
        <v>1345.6</v>
      </c>
      <c r="L200" s="267">
        <v>1270.05</v>
      </c>
      <c r="M200" s="267">
        <v>69.428250000000006</v>
      </c>
    </row>
    <row r="201" spans="1:13">
      <c r="A201" s="300">
        <v>192</v>
      </c>
      <c r="B201" s="267" t="s">
        <v>190</v>
      </c>
      <c r="C201" s="267">
        <v>2634.6</v>
      </c>
      <c r="D201" s="307">
        <v>2654.9333333333329</v>
      </c>
      <c r="E201" s="307">
        <v>2601.266666666666</v>
      </c>
      <c r="F201" s="307">
        <v>2567.9333333333329</v>
      </c>
      <c r="G201" s="307">
        <v>2514.266666666666</v>
      </c>
      <c r="H201" s="307">
        <v>2688.266666666666</v>
      </c>
      <c r="I201" s="307">
        <v>2741.9333333333329</v>
      </c>
      <c r="J201" s="307">
        <v>2775.266666666666</v>
      </c>
      <c r="K201" s="267">
        <v>2708.6</v>
      </c>
      <c r="L201" s="267">
        <v>2621.6</v>
      </c>
      <c r="M201" s="267">
        <v>6.7602799999999998</v>
      </c>
    </row>
    <row r="202" spans="1:13">
      <c r="A202" s="300">
        <v>193</v>
      </c>
      <c r="B202" s="267" t="s">
        <v>191</v>
      </c>
      <c r="C202" s="267">
        <v>304.7</v>
      </c>
      <c r="D202" s="307">
        <v>305.09999999999997</v>
      </c>
      <c r="E202" s="307">
        <v>301.59999999999991</v>
      </c>
      <c r="F202" s="307">
        <v>298.49999999999994</v>
      </c>
      <c r="G202" s="307">
        <v>294.99999999999989</v>
      </c>
      <c r="H202" s="307">
        <v>308.19999999999993</v>
      </c>
      <c r="I202" s="307">
        <v>311.70000000000005</v>
      </c>
      <c r="J202" s="307">
        <v>314.79999999999995</v>
      </c>
      <c r="K202" s="267">
        <v>308.60000000000002</v>
      </c>
      <c r="L202" s="267">
        <v>302</v>
      </c>
      <c r="M202" s="267">
        <v>21.324210000000001</v>
      </c>
    </row>
    <row r="203" spans="1:13">
      <c r="A203" s="300">
        <v>194</v>
      </c>
      <c r="B203" s="267" t="s">
        <v>550</v>
      </c>
      <c r="C203" s="267">
        <v>746.15</v>
      </c>
      <c r="D203" s="307">
        <v>753.76666666666677</v>
      </c>
      <c r="E203" s="307">
        <v>733.58333333333348</v>
      </c>
      <c r="F203" s="307">
        <v>721.01666666666677</v>
      </c>
      <c r="G203" s="307">
        <v>700.83333333333348</v>
      </c>
      <c r="H203" s="307">
        <v>766.33333333333348</v>
      </c>
      <c r="I203" s="307">
        <v>786.51666666666665</v>
      </c>
      <c r="J203" s="307">
        <v>799.08333333333348</v>
      </c>
      <c r="K203" s="267">
        <v>773.95</v>
      </c>
      <c r="L203" s="267">
        <v>741.2</v>
      </c>
      <c r="M203" s="267">
        <v>12.64663</v>
      </c>
    </row>
    <row r="204" spans="1:13">
      <c r="A204" s="300">
        <v>195</v>
      </c>
      <c r="B204" s="267" t="s">
        <v>192</v>
      </c>
      <c r="C204" s="267">
        <v>475.1</v>
      </c>
      <c r="D204" s="307">
        <v>479.13333333333338</v>
      </c>
      <c r="E204" s="307">
        <v>468.26666666666677</v>
      </c>
      <c r="F204" s="307">
        <v>461.43333333333339</v>
      </c>
      <c r="G204" s="307">
        <v>450.56666666666678</v>
      </c>
      <c r="H204" s="307">
        <v>485.96666666666675</v>
      </c>
      <c r="I204" s="307">
        <v>496.83333333333343</v>
      </c>
      <c r="J204" s="307">
        <v>503.66666666666674</v>
      </c>
      <c r="K204" s="267">
        <v>490</v>
      </c>
      <c r="L204" s="267">
        <v>472.3</v>
      </c>
      <c r="M204" s="267">
        <v>30.763929999999998</v>
      </c>
    </row>
    <row r="205" spans="1:13">
      <c r="A205" s="300">
        <v>196</v>
      </c>
      <c r="B205" s="267" t="s">
        <v>193</v>
      </c>
      <c r="C205" s="267">
        <v>1052.1500000000001</v>
      </c>
      <c r="D205" s="307">
        <v>1051.7</v>
      </c>
      <c r="E205" s="307">
        <v>1026.6500000000001</v>
      </c>
      <c r="F205" s="307">
        <v>1001.1500000000001</v>
      </c>
      <c r="G205" s="307">
        <v>976.10000000000014</v>
      </c>
      <c r="H205" s="307">
        <v>1077.2</v>
      </c>
      <c r="I205" s="307">
        <v>1102.2499999999998</v>
      </c>
      <c r="J205" s="307">
        <v>1127.75</v>
      </c>
      <c r="K205" s="267">
        <v>1076.75</v>
      </c>
      <c r="L205" s="267">
        <v>1026.2</v>
      </c>
      <c r="M205" s="267">
        <v>5.87812</v>
      </c>
    </row>
    <row r="206" spans="1:13">
      <c r="A206" s="300">
        <v>197</v>
      </c>
      <c r="B206" s="267" t="s">
        <v>195</v>
      </c>
      <c r="C206" s="267">
        <v>4778</v>
      </c>
      <c r="D206" s="307">
        <v>4817.666666666667</v>
      </c>
      <c r="E206" s="307">
        <v>4721.3333333333339</v>
      </c>
      <c r="F206" s="307">
        <v>4664.666666666667</v>
      </c>
      <c r="G206" s="307">
        <v>4568.3333333333339</v>
      </c>
      <c r="H206" s="307">
        <v>4874.3333333333339</v>
      </c>
      <c r="I206" s="307">
        <v>4970.6666666666679</v>
      </c>
      <c r="J206" s="307">
        <v>5027.3333333333339</v>
      </c>
      <c r="K206" s="267">
        <v>4914</v>
      </c>
      <c r="L206" s="267">
        <v>4761</v>
      </c>
      <c r="M206" s="267">
        <v>5.4025999999999996</v>
      </c>
    </row>
    <row r="207" spans="1:13">
      <c r="A207" s="300">
        <v>198</v>
      </c>
      <c r="B207" s="267" t="s">
        <v>196</v>
      </c>
      <c r="C207" s="267">
        <v>25.25</v>
      </c>
      <c r="D207" s="307">
        <v>25.400000000000002</v>
      </c>
      <c r="E207" s="307">
        <v>25.050000000000004</v>
      </c>
      <c r="F207" s="307">
        <v>24.85</v>
      </c>
      <c r="G207" s="307">
        <v>24.500000000000004</v>
      </c>
      <c r="H207" s="307">
        <v>25.600000000000005</v>
      </c>
      <c r="I207" s="307">
        <v>25.950000000000006</v>
      </c>
      <c r="J207" s="307">
        <v>26.150000000000006</v>
      </c>
      <c r="K207" s="267">
        <v>25.75</v>
      </c>
      <c r="L207" s="267">
        <v>25.2</v>
      </c>
      <c r="M207" s="267">
        <v>37.524360000000001</v>
      </c>
    </row>
    <row r="208" spans="1:13">
      <c r="A208" s="300">
        <v>199</v>
      </c>
      <c r="B208" s="267" t="s">
        <v>197</v>
      </c>
      <c r="C208" s="267">
        <v>416.5</v>
      </c>
      <c r="D208" s="307">
        <v>419.15000000000003</v>
      </c>
      <c r="E208" s="307">
        <v>412.40000000000009</v>
      </c>
      <c r="F208" s="307">
        <v>408.30000000000007</v>
      </c>
      <c r="G208" s="307">
        <v>401.55000000000013</v>
      </c>
      <c r="H208" s="307">
        <v>423.25000000000006</v>
      </c>
      <c r="I208" s="307">
        <v>429.99999999999994</v>
      </c>
      <c r="J208" s="307">
        <v>434.1</v>
      </c>
      <c r="K208" s="267">
        <v>425.9</v>
      </c>
      <c r="L208" s="267">
        <v>415.05</v>
      </c>
      <c r="M208" s="267">
        <v>63.319279999999999</v>
      </c>
    </row>
    <row r="209" spans="1:13">
      <c r="A209" s="300">
        <v>200</v>
      </c>
      <c r="B209" s="267" t="s">
        <v>563</v>
      </c>
      <c r="C209" s="267">
        <v>768.55</v>
      </c>
      <c r="D209" s="307">
        <v>766.85</v>
      </c>
      <c r="E209" s="307">
        <v>756.7</v>
      </c>
      <c r="F209" s="307">
        <v>744.85</v>
      </c>
      <c r="G209" s="307">
        <v>734.7</v>
      </c>
      <c r="H209" s="307">
        <v>778.7</v>
      </c>
      <c r="I209" s="307">
        <v>788.84999999999991</v>
      </c>
      <c r="J209" s="307">
        <v>800.7</v>
      </c>
      <c r="K209" s="267">
        <v>777</v>
      </c>
      <c r="L209" s="267">
        <v>755</v>
      </c>
      <c r="M209" s="267">
        <v>2.43492</v>
      </c>
    </row>
    <row r="210" spans="1:13">
      <c r="A210" s="300">
        <v>201</v>
      </c>
      <c r="B210" s="267" t="s">
        <v>284</v>
      </c>
      <c r="C210" s="267">
        <v>175.95</v>
      </c>
      <c r="D210" s="307">
        <v>173.96666666666667</v>
      </c>
      <c r="E210" s="307">
        <v>170.48333333333335</v>
      </c>
      <c r="F210" s="307">
        <v>165.01666666666668</v>
      </c>
      <c r="G210" s="307">
        <v>161.53333333333336</v>
      </c>
      <c r="H210" s="307">
        <v>179.43333333333334</v>
      </c>
      <c r="I210" s="307">
        <v>182.91666666666663</v>
      </c>
      <c r="J210" s="307">
        <v>188.38333333333333</v>
      </c>
      <c r="K210" s="267">
        <v>177.45</v>
      </c>
      <c r="L210" s="267">
        <v>168.5</v>
      </c>
      <c r="M210" s="267">
        <v>14.90522</v>
      </c>
    </row>
    <row r="211" spans="1:13">
      <c r="A211" s="300">
        <v>202</v>
      </c>
      <c r="B211" s="267" t="s">
        <v>199</v>
      </c>
      <c r="C211" s="267">
        <v>774.05</v>
      </c>
      <c r="D211" s="307">
        <v>775.18333333333339</v>
      </c>
      <c r="E211" s="307">
        <v>764.36666666666679</v>
      </c>
      <c r="F211" s="307">
        <v>754.68333333333339</v>
      </c>
      <c r="G211" s="307">
        <v>743.86666666666679</v>
      </c>
      <c r="H211" s="307">
        <v>784.86666666666679</v>
      </c>
      <c r="I211" s="307">
        <v>795.68333333333339</v>
      </c>
      <c r="J211" s="307">
        <v>805.36666666666679</v>
      </c>
      <c r="K211" s="267">
        <v>786</v>
      </c>
      <c r="L211" s="267">
        <v>765.5</v>
      </c>
      <c r="M211" s="267">
        <v>24.094580000000001</v>
      </c>
    </row>
    <row r="212" spans="1:13">
      <c r="A212" s="300">
        <v>203</v>
      </c>
      <c r="B212" s="267" t="s">
        <v>569</v>
      </c>
      <c r="C212" s="267">
        <v>2142.15</v>
      </c>
      <c r="D212" s="307">
        <v>2136.0333333333333</v>
      </c>
      <c r="E212" s="307">
        <v>2126.0666666666666</v>
      </c>
      <c r="F212" s="307">
        <v>2109.9833333333331</v>
      </c>
      <c r="G212" s="307">
        <v>2100.0166666666664</v>
      </c>
      <c r="H212" s="307">
        <v>2152.1166666666668</v>
      </c>
      <c r="I212" s="307">
        <v>2162.083333333333</v>
      </c>
      <c r="J212" s="307">
        <v>2178.166666666667</v>
      </c>
      <c r="K212" s="267">
        <v>2146</v>
      </c>
      <c r="L212" s="267">
        <v>2119.9499999999998</v>
      </c>
      <c r="M212" s="267">
        <v>0.40621000000000002</v>
      </c>
    </row>
    <row r="213" spans="1:13">
      <c r="A213" s="300">
        <v>204</v>
      </c>
      <c r="B213" s="267" t="s">
        <v>200</v>
      </c>
      <c r="C213" s="267">
        <v>342.6</v>
      </c>
      <c r="D213" s="307">
        <v>344.56666666666666</v>
      </c>
      <c r="E213" s="307">
        <v>339.63333333333333</v>
      </c>
      <c r="F213" s="307">
        <v>336.66666666666669</v>
      </c>
      <c r="G213" s="307">
        <v>331.73333333333335</v>
      </c>
      <c r="H213" s="307">
        <v>347.5333333333333</v>
      </c>
      <c r="I213" s="307">
        <v>352.46666666666658</v>
      </c>
      <c r="J213" s="307">
        <v>355.43333333333328</v>
      </c>
      <c r="K213" s="267">
        <v>349.5</v>
      </c>
      <c r="L213" s="267">
        <v>341.6</v>
      </c>
      <c r="M213" s="267">
        <v>110.56851</v>
      </c>
    </row>
    <row r="214" spans="1:13">
      <c r="A214" s="300">
        <v>205</v>
      </c>
      <c r="B214" s="267" t="s">
        <v>202</v>
      </c>
      <c r="C214" s="267">
        <v>186.35</v>
      </c>
      <c r="D214" s="307">
        <v>187.86666666666665</v>
      </c>
      <c r="E214" s="307">
        <v>183.7833333333333</v>
      </c>
      <c r="F214" s="307">
        <v>181.21666666666667</v>
      </c>
      <c r="G214" s="307">
        <v>177.13333333333333</v>
      </c>
      <c r="H214" s="307">
        <v>190.43333333333328</v>
      </c>
      <c r="I214" s="307">
        <v>194.51666666666659</v>
      </c>
      <c r="J214" s="307">
        <v>197.08333333333326</v>
      </c>
      <c r="K214" s="267">
        <v>191.95</v>
      </c>
      <c r="L214" s="267">
        <v>185.3</v>
      </c>
      <c r="M214" s="267">
        <v>183.35986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0"/>
      <c r="B1" s="590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44155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7" t="s">
        <v>16</v>
      </c>
      <c r="B9" s="588" t="s">
        <v>18</v>
      </c>
      <c r="C9" s="586" t="s">
        <v>19</v>
      </c>
      <c r="D9" s="586" t="s">
        <v>20</v>
      </c>
      <c r="E9" s="586" t="s">
        <v>21</v>
      </c>
      <c r="F9" s="586"/>
      <c r="G9" s="586"/>
      <c r="H9" s="586" t="s">
        <v>22</v>
      </c>
      <c r="I9" s="586"/>
      <c r="J9" s="586"/>
      <c r="K9" s="273"/>
      <c r="L9" s="280"/>
      <c r="M9" s="281"/>
    </row>
    <row r="10" spans="1:15" ht="42.75" customHeight="1">
      <c r="A10" s="582"/>
      <c r="B10" s="584"/>
      <c r="C10" s="589" t="s">
        <v>23</v>
      </c>
      <c r="D10" s="589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21378.1</v>
      </c>
      <c r="D11" s="278">
        <v>21390.25</v>
      </c>
      <c r="E11" s="278">
        <v>21195.65</v>
      </c>
      <c r="F11" s="278">
        <v>21013.200000000001</v>
      </c>
      <c r="G11" s="278">
        <v>20818.600000000002</v>
      </c>
      <c r="H11" s="278">
        <v>21572.7</v>
      </c>
      <c r="I11" s="278">
        <v>21767.3</v>
      </c>
      <c r="J11" s="278">
        <v>21949.75</v>
      </c>
      <c r="K11" s="276">
        <v>21584.85</v>
      </c>
      <c r="L11" s="276">
        <v>21207.8</v>
      </c>
      <c r="M11" s="276">
        <v>3.5340000000000003E-2</v>
      </c>
    </row>
    <row r="12" spans="1:15" ht="12" customHeight="1">
      <c r="A12" s="267">
        <v>2</v>
      </c>
      <c r="B12" s="276" t="s">
        <v>802</v>
      </c>
      <c r="C12" s="277">
        <v>1148.0999999999999</v>
      </c>
      <c r="D12" s="278">
        <v>1144.6666666666667</v>
      </c>
      <c r="E12" s="278">
        <v>1134.8833333333334</v>
      </c>
      <c r="F12" s="278">
        <v>1121.6666666666667</v>
      </c>
      <c r="G12" s="278">
        <v>1111.8833333333334</v>
      </c>
      <c r="H12" s="278">
        <v>1157.8833333333334</v>
      </c>
      <c r="I12" s="278">
        <v>1167.6666666666667</v>
      </c>
      <c r="J12" s="278">
        <v>1180.8833333333334</v>
      </c>
      <c r="K12" s="276">
        <v>1154.45</v>
      </c>
      <c r="L12" s="276">
        <v>1131.45</v>
      </c>
      <c r="M12" s="276">
        <v>4.5166500000000003</v>
      </c>
    </row>
    <row r="13" spans="1:15" ht="12" customHeight="1">
      <c r="A13" s="267">
        <v>3</v>
      </c>
      <c r="B13" s="276" t="s">
        <v>294</v>
      </c>
      <c r="C13" s="277">
        <v>1476.3</v>
      </c>
      <c r="D13" s="278">
        <v>1485.6333333333332</v>
      </c>
      <c r="E13" s="278">
        <v>1460.6666666666665</v>
      </c>
      <c r="F13" s="278">
        <v>1445.0333333333333</v>
      </c>
      <c r="G13" s="278">
        <v>1420.0666666666666</v>
      </c>
      <c r="H13" s="278">
        <v>1501.2666666666664</v>
      </c>
      <c r="I13" s="278">
        <v>1526.2333333333331</v>
      </c>
      <c r="J13" s="278">
        <v>1541.8666666666663</v>
      </c>
      <c r="K13" s="276">
        <v>1510.6</v>
      </c>
      <c r="L13" s="276">
        <v>1470</v>
      </c>
      <c r="M13" s="276">
        <v>0.13686000000000001</v>
      </c>
    </row>
    <row r="14" spans="1:15" ht="12" customHeight="1">
      <c r="A14" s="267">
        <v>4</v>
      </c>
      <c r="B14" s="276" t="s">
        <v>3119</v>
      </c>
      <c r="C14" s="277">
        <v>1044.55</v>
      </c>
      <c r="D14" s="278">
        <v>1055.95</v>
      </c>
      <c r="E14" s="278">
        <v>1021.95</v>
      </c>
      <c r="F14" s="278">
        <v>999.34999999999991</v>
      </c>
      <c r="G14" s="278">
        <v>965.34999999999991</v>
      </c>
      <c r="H14" s="278">
        <v>1078.5500000000002</v>
      </c>
      <c r="I14" s="278">
        <v>1112.5500000000002</v>
      </c>
      <c r="J14" s="278">
        <v>1135.1500000000003</v>
      </c>
      <c r="K14" s="276">
        <v>1089.95</v>
      </c>
      <c r="L14" s="276">
        <v>1033.3499999999999</v>
      </c>
      <c r="M14" s="276">
        <v>1.9046000000000001</v>
      </c>
    </row>
    <row r="15" spans="1:15" ht="12" customHeight="1">
      <c r="A15" s="267">
        <v>5</v>
      </c>
      <c r="B15" s="276" t="s">
        <v>295</v>
      </c>
      <c r="C15" s="277">
        <v>15238.65</v>
      </c>
      <c r="D15" s="278">
        <v>15212.550000000001</v>
      </c>
      <c r="E15" s="278">
        <v>15126.100000000002</v>
      </c>
      <c r="F15" s="278">
        <v>15013.550000000001</v>
      </c>
      <c r="G15" s="278">
        <v>14927.100000000002</v>
      </c>
      <c r="H15" s="278">
        <v>15325.100000000002</v>
      </c>
      <c r="I15" s="278">
        <v>15411.550000000003</v>
      </c>
      <c r="J15" s="278">
        <v>15524.100000000002</v>
      </c>
      <c r="K15" s="276">
        <v>15299</v>
      </c>
      <c r="L15" s="276">
        <v>15100</v>
      </c>
      <c r="M15" s="276">
        <v>9.4729999999999995E-2</v>
      </c>
    </row>
    <row r="16" spans="1:15" ht="12" customHeight="1">
      <c r="A16" s="267">
        <v>6</v>
      </c>
      <c r="B16" s="276" t="s">
        <v>227</v>
      </c>
      <c r="C16" s="277">
        <v>80.2</v>
      </c>
      <c r="D16" s="278">
        <v>80.916666666666671</v>
      </c>
      <c r="E16" s="278">
        <v>78.283333333333346</v>
      </c>
      <c r="F16" s="278">
        <v>76.366666666666674</v>
      </c>
      <c r="G16" s="278">
        <v>73.733333333333348</v>
      </c>
      <c r="H16" s="278">
        <v>82.833333333333343</v>
      </c>
      <c r="I16" s="278">
        <v>85.466666666666669</v>
      </c>
      <c r="J16" s="278">
        <v>87.38333333333334</v>
      </c>
      <c r="K16" s="276">
        <v>83.55</v>
      </c>
      <c r="L16" s="276">
        <v>79</v>
      </c>
      <c r="M16" s="276">
        <v>38.38514</v>
      </c>
    </row>
    <row r="17" spans="1:13" ht="12" customHeight="1">
      <c r="A17" s="267">
        <v>7</v>
      </c>
      <c r="B17" s="276" t="s">
        <v>228</v>
      </c>
      <c r="C17" s="277">
        <v>158.80000000000001</v>
      </c>
      <c r="D17" s="278">
        <v>159.43333333333334</v>
      </c>
      <c r="E17" s="278">
        <v>156.36666666666667</v>
      </c>
      <c r="F17" s="278">
        <v>153.93333333333334</v>
      </c>
      <c r="G17" s="278">
        <v>150.86666666666667</v>
      </c>
      <c r="H17" s="278">
        <v>161.86666666666667</v>
      </c>
      <c r="I17" s="278">
        <v>164.93333333333334</v>
      </c>
      <c r="J17" s="278">
        <v>167.36666666666667</v>
      </c>
      <c r="K17" s="276">
        <v>162.5</v>
      </c>
      <c r="L17" s="276">
        <v>157</v>
      </c>
      <c r="M17" s="276">
        <v>31.33203</v>
      </c>
    </row>
    <row r="18" spans="1:13" ht="12" customHeight="1">
      <c r="A18" s="267">
        <v>8</v>
      </c>
      <c r="B18" s="276" t="s">
        <v>38</v>
      </c>
      <c r="C18" s="277">
        <v>1679.8</v>
      </c>
      <c r="D18" s="278">
        <v>1688.7333333333336</v>
      </c>
      <c r="E18" s="278">
        <v>1658.4666666666672</v>
      </c>
      <c r="F18" s="278">
        <v>1637.1333333333337</v>
      </c>
      <c r="G18" s="278">
        <v>1606.8666666666672</v>
      </c>
      <c r="H18" s="278">
        <v>1710.0666666666671</v>
      </c>
      <c r="I18" s="278">
        <v>1740.3333333333335</v>
      </c>
      <c r="J18" s="278">
        <v>1761.666666666667</v>
      </c>
      <c r="K18" s="276">
        <v>1719</v>
      </c>
      <c r="L18" s="276">
        <v>1667.4</v>
      </c>
      <c r="M18" s="276">
        <v>13.82091</v>
      </c>
    </row>
    <row r="19" spans="1:13" ht="12" customHeight="1">
      <c r="A19" s="267">
        <v>9</v>
      </c>
      <c r="B19" s="276" t="s">
        <v>296</v>
      </c>
      <c r="C19" s="277">
        <v>331.7</v>
      </c>
      <c r="D19" s="278">
        <v>330.21666666666664</v>
      </c>
      <c r="E19" s="278">
        <v>313.63333333333327</v>
      </c>
      <c r="F19" s="278">
        <v>295.56666666666661</v>
      </c>
      <c r="G19" s="278">
        <v>278.98333333333323</v>
      </c>
      <c r="H19" s="278">
        <v>348.2833333333333</v>
      </c>
      <c r="I19" s="278">
        <v>364.86666666666667</v>
      </c>
      <c r="J19" s="278">
        <v>382.93333333333334</v>
      </c>
      <c r="K19" s="276">
        <v>346.8</v>
      </c>
      <c r="L19" s="276">
        <v>312.14999999999998</v>
      </c>
      <c r="M19" s="276">
        <v>94.873249999999999</v>
      </c>
    </row>
    <row r="20" spans="1:13" ht="12" customHeight="1">
      <c r="A20" s="267">
        <v>10</v>
      </c>
      <c r="B20" s="276" t="s">
        <v>297</v>
      </c>
      <c r="C20" s="277">
        <v>1083.5</v>
      </c>
      <c r="D20" s="278">
        <v>1074.4666666666667</v>
      </c>
      <c r="E20" s="278">
        <v>1059.0333333333333</v>
      </c>
      <c r="F20" s="278">
        <v>1034.5666666666666</v>
      </c>
      <c r="G20" s="278">
        <v>1019.1333333333332</v>
      </c>
      <c r="H20" s="278">
        <v>1098.9333333333334</v>
      </c>
      <c r="I20" s="278">
        <v>1114.3666666666668</v>
      </c>
      <c r="J20" s="278">
        <v>1138.8333333333335</v>
      </c>
      <c r="K20" s="276">
        <v>1089.9000000000001</v>
      </c>
      <c r="L20" s="276">
        <v>1050</v>
      </c>
      <c r="M20" s="276">
        <v>35.337470000000003</v>
      </c>
    </row>
    <row r="21" spans="1:13" ht="12" customHeight="1">
      <c r="A21" s="267">
        <v>11</v>
      </c>
      <c r="B21" s="276" t="s">
        <v>41</v>
      </c>
      <c r="C21" s="277">
        <v>381.9</v>
      </c>
      <c r="D21" s="278">
        <v>384.73333333333329</v>
      </c>
      <c r="E21" s="278">
        <v>376.76666666666659</v>
      </c>
      <c r="F21" s="278">
        <v>371.63333333333333</v>
      </c>
      <c r="G21" s="278">
        <v>363.66666666666663</v>
      </c>
      <c r="H21" s="278">
        <v>389.86666666666656</v>
      </c>
      <c r="I21" s="278">
        <v>397.83333333333326</v>
      </c>
      <c r="J21" s="278">
        <v>402.96666666666653</v>
      </c>
      <c r="K21" s="276">
        <v>392.7</v>
      </c>
      <c r="L21" s="276">
        <v>379.6</v>
      </c>
      <c r="M21" s="276">
        <v>68.944310000000002</v>
      </c>
    </row>
    <row r="22" spans="1:13" ht="12" customHeight="1">
      <c r="A22" s="267">
        <v>12</v>
      </c>
      <c r="B22" s="276" t="s">
        <v>43</v>
      </c>
      <c r="C22" s="277">
        <v>38.299999999999997</v>
      </c>
      <c r="D22" s="278">
        <v>38.800000000000004</v>
      </c>
      <c r="E22" s="278">
        <v>37.600000000000009</v>
      </c>
      <c r="F22" s="278">
        <v>36.900000000000006</v>
      </c>
      <c r="G22" s="278">
        <v>35.70000000000001</v>
      </c>
      <c r="H22" s="278">
        <v>39.500000000000007</v>
      </c>
      <c r="I22" s="278">
        <v>40.70000000000001</v>
      </c>
      <c r="J22" s="278">
        <v>41.400000000000006</v>
      </c>
      <c r="K22" s="276">
        <v>40</v>
      </c>
      <c r="L22" s="276">
        <v>38.1</v>
      </c>
      <c r="M22" s="276">
        <v>106.55687</v>
      </c>
    </row>
    <row r="23" spans="1:13">
      <c r="A23" s="267">
        <v>13</v>
      </c>
      <c r="B23" s="276" t="s">
        <v>298</v>
      </c>
      <c r="C23" s="277">
        <v>375.7</v>
      </c>
      <c r="D23" s="278">
        <v>376.9666666666667</v>
      </c>
      <c r="E23" s="278">
        <v>368.93333333333339</v>
      </c>
      <c r="F23" s="278">
        <v>362.16666666666669</v>
      </c>
      <c r="G23" s="278">
        <v>354.13333333333338</v>
      </c>
      <c r="H23" s="278">
        <v>383.73333333333341</v>
      </c>
      <c r="I23" s="278">
        <v>391.76666666666671</v>
      </c>
      <c r="J23" s="278">
        <v>398.53333333333342</v>
      </c>
      <c r="K23" s="276">
        <v>385</v>
      </c>
      <c r="L23" s="276">
        <v>370.2</v>
      </c>
      <c r="M23" s="276">
        <v>8.1989699999999992</v>
      </c>
    </row>
    <row r="24" spans="1:13">
      <c r="A24" s="267">
        <v>14</v>
      </c>
      <c r="B24" s="276" t="s">
        <v>299</v>
      </c>
      <c r="C24" s="277">
        <v>339.85</v>
      </c>
      <c r="D24" s="278">
        <v>333.61666666666667</v>
      </c>
      <c r="E24" s="278">
        <v>320.23333333333335</v>
      </c>
      <c r="F24" s="278">
        <v>300.61666666666667</v>
      </c>
      <c r="G24" s="278">
        <v>287.23333333333335</v>
      </c>
      <c r="H24" s="278">
        <v>353.23333333333335</v>
      </c>
      <c r="I24" s="278">
        <v>366.61666666666667</v>
      </c>
      <c r="J24" s="278">
        <v>386.23333333333335</v>
      </c>
      <c r="K24" s="276">
        <v>347</v>
      </c>
      <c r="L24" s="276">
        <v>314</v>
      </c>
      <c r="M24" s="276">
        <v>4.6022400000000001</v>
      </c>
    </row>
    <row r="25" spans="1:13">
      <c r="A25" s="267">
        <v>15</v>
      </c>
      <c r="B25" s="276" t="s">
        <v>300</v>
      </c>
      <c r="C25" s="277">
        <v>218.5</v>
      </c>
      <c r="D25" s="278">
        <v>220.13333333333333</v>
      </c>
      <c r="E25" s="278">
        <v>213.86666666666665</v>
      </c>
      <c r="F25" s="278">
        <v>209.23333333333332</v>
      </c>
      <c r="G25" s="278">
        <v>202.96666666666664</v>
      </c>
      <c r="H25" s="278">
        <v>224.76666666666665</v>
      </c>
      <c r="I25" s="278">
        <v>231.0333333333333</v>
      </c>
      <c r="J25" s="278">
        <v>235.66666666666666</v>
      </c>
      <c r="K25" s="276">
        <v>226.4</v>
      </c>
      <c r="L25" s="276">
        <v>215.5</v>
      </c>
      <c r="M25" s="276">
        <v>2.4426299999999999</v>
      </c>
    </row>
    <row r="26" spans="1:13">
      <c r="A26" s="267">
        <v>16</v>
      </c>
      <c r="B26" s="276" t="s">
        <v>832</v>
      </c>
      <c r="C26" s="277">
        <v>2996.2</v>
      </c>
      <c r="D26" s="278">
        <v>2970.4</v>
      </c>
      <c r="E26" s="278">
        <v>2925.8</v>
      </c>
      <c r="F26" s="278">
        <v>2855.4</v>
      </c>
      <c r="G26" s="278">
        <v>2810.8</v>
      </c>
      <c r="H26" s="278">
        <v>3040.8</v>
      </c>
      <c r="I26" s="278">
        <v>3085.3999999999996</v>
      </c>
      <c r="J26" s="278">
        <v>3155.8</v>
      </c>
      <c r="K26" s="276">
        <v>3015</v>
      </c>
      <c r="L26" s="276">
        <v>2900</v>
      </c>
      <c r="M26" s="276">
        <v>0.83696000000000004</v>
      </c>
    </row>
    <row r="27" spans="1:13">
      <c r="A27" s="267">
        <v>17</v>
      </c>
      <c r="B27" s="276" t="s">
        <v>292</v>
      </c>
      <c r="C27" s="277">
        <v>1790.05</v>
      </c>
      <c r="D27" s="278">
        <v>1783.0166666666667</v>
      </c>
      <c r="E27" s="278">
        <v>1764.0333333333333</v>
      </c>
      <c r="F27" s="278">
        <v>1738.0166666666667</v>
      </c>
      <c r="G27" s="278">
        <v>1719.0333333333333</v>
      </c>
      <c r="H27" s="278">
        <v>1809.0333333333333</v>
      </c>
      <c r="I27" s="278">
        <v>1828.0166666666664</v>
      </c>
      <c r="J27" s="278">
        <v>1854.0333333333333</v>
      </c>
      <c r="K27" s="276">
        <v>1802</v>
      </c>
      <c r="L27" s="276">
        <v>1757</v>
      </c>
      <c r="M27" s="276">
        <v>0.25114999999999998</v>
      </c>
    </row>
    <row r="28" spans="1:13">
      <c r="A28" s="267">
        <v>18</v>
      </c>
      <c r="B28" s="276" t="s">
        <v>229</v>
      </c>
      <c r="C28" s="277">
        <v>1535.2</v>
      </c>
      <c r="D28" s="278">
        <v>1543.3666666666668</v>
      </c>
      <c r="E28" s="278">
        <v>1521.8333333333335</v>
      </c>
      <c r="F28" s="278">
        <v>1508.4666666666667</v>
      </c>
      <c r="G28" s="278">
        <v>1486.9333333333334</v>
      </c>
      <c r="H28" s="278">
        <v>1556.7333333333336</v>
      </c>
      <c r="I28" s="278">
        <v>1578.2666666666669</v>
      </c>
      <c r="J28" s="278">
        <v>1591.6333333333337</v>
      </c>
      <c r="K28" s="276">
        <v>1564.9</v>
      </c>
      <c r="L28" s="276">
        <v>1530</v>
      </c>
      <c r="M28" s="276">
        <v>0.71736999999999995</v>
      </c>
    </row>
    <row r="29" spans="1:13">
      <c r="A29" s="267">
        <v>19</v>
      </c>
      <c r="B29" s="276" t="s">
        <v>301</v>
      </c>
      <c r="C29" s="277">
        <v>2093.15</v>
      </c>
      <c r="D29" s="278">
        <v>2075.6833333333329</v>
      </c>
      <c r="E29" s="278">
        <v>2049.3666666666659</v>
      </c>
      <c r="F29" s="278">
        <v>2005.583333333333</v>
      </c>
      <c r="G29" s="278">
        <v>1979.266666666666</v>
      </c>
      <c r="H29" s="278">
        <v>2119.4666666666658</v>
      </c>
      <c r="I29" s="278">
        <v>2145.7833333333324</v>
      </c>
      <c r="J29" s="278">
        <v>2189.5666666666657</v>
      </c>
      <c r="K29" s="276">
        <v>2102</v>
      </c>
      <c r="L29" s="276">
        <v>2031.9</v>
      </c>
      <c r="M29" s="276">
        <v>0.25139</v>
      </c>
    </row>
    <row r="30" spans="1:13">
      <c r="A30" s="267">
        <v>20</v>
      </c>
      <c r="B30" s="276" t="s">
        <v>230</v>
      </c>
      <c r="C30" s="277">
        <v>2684.6</v>
      </c>
      <c r="D30" s="278">
        <v>2681.7166666666667</v>
      </c>
      <c r="E30" s="278">
        <v>2664.4333333333334</v>
      </c>
      <c r="F30" s="278">
        <v>2644.2666666666669</v>
      </c>
      <c r="G30" s="278">
        <v>2626.9833333333336</v>
      </c>
      <c r="H30" s="278">
        <v>2701.8833333333332</v>
      </c>
      <c r="I30" s="278">
        <v>2719.166666666667</v>
      </c>
      <c r="J30" s="278">
        <v>2739.333333333333</v>
      </c>
      <c r="K30" s="276">
        <v>2699</v>
      </c>
      <c r="L30" s="276">
        <v>2661.55</v>
      </c>
      <c r="M30" s="276">
        <v>1.75695</v>
      </c>
    </row>
    <row r="31" spans="1:13">
      <c r="A31" s="267">
        <v>21</v>
      </c>
      <c r="B31" s="276" t="s">
        <v>870</v>
      </c>
      <c r="C31" s="277">
        <v>3357.05</v>
      </c>
      <c r="D31" s="278">
        <v>3357.6</v>
      </c>
      <c r="E31" s="278">
        <v>3265.2</v>
      </c>
      <c r="F31" s="278">
        <v>3173.35</v>
      </c>
      <c r="G31" s="278">
        <v>3080.95</v>
      </c>
      <c r="H31" s="278">
        <v>3449.45</v>
      </c>
      <c r="I31" s="278">
        <v>3541.8500000000004</v>
      </c>
      <c r="J31" s="278">
        <v>3633.7</v>
      </c>
      <c r="K31" s="276">
        <v>3450</v>
      </c>
      <c r="L31" s="276">
        <v>3265.75</v>
      </c>
      <c r="M31" s="276">
        <v>0.65686</v>
      </c>
    </row>
    <row r="32" spans="1:13">
      <c r="A32" s="267">
        <v>22</v>
      </c>
      <c r="B32" s="276" t="s">
        <v>303</v>
      </c>
      <c r="C32" s="277">
        <v>123.1</v>
      </c>
      <c r="D32" s="278">
        <v>123.8</v>
      </c>
      <c r="E32" s="278">
        <v>121.6</v>
      </c>
      <c r="F32" s="278">
        <v>120.1</v>
      </c>
      <c r="G32" s="278">
        <v>117.89999999999999</v>
      </c>
      <c r="H32" s="278">
        <v>125.3</v>
      </c>
      <c r="I32" s="278">
        <v>127.50000000000001</v>
      </c>
      <c r="J32" s="278">
        <v>129</v>
      </c>
      <c r="K32" s="276">
        <v>126</v>
      </c>
      <c r="L32" s="276">
        <v>122.3</v>
      </c>
      <c r="M32" s="276">
        <v>2.0624099999999999</v>
      </c>
    </row>
    <row r="33" spans="1:13">
      <c r="A33" s="267">
        <v>23</v>
      </c>
      <c r="B33" s="276" t="s">
        <v>45</v>
      </c>
      <c r="C33" s="277">
        <v>838.35</v>
      </c>
      <c r="D33" s="278">
        <v>838.06666666666661</v>
      </c>
      <c r="E33" s="278">
        <v>826.28333333333319</v>
      </c>
      <c r="F33" s="278">
        <v>814.21666666666658</v>
      </c>
      <c r="G33" s="278">
        <v>802.43333333333317</v>
      </c>
      <c r="H33" s="278">
        <v>850.13333333333321</v>
      </c>
      <c r="I33" s="278">
        <v>861.91666666666652</v>
      </c>
      <c r="J33" s="278">
        <v>873.98333333333323</v>
      </c>
      <c r="K33" s="276">
        <v>849.85</v>
      </c>
      <c r="L33" s="276">
        <v>826</v>
      </c>
      <c r="M33" s="276">
        <v>7.2165400000000002</v>
      </c>
    </row>
    <row r="34" spans="1:13">
      <c r="A34" s="267">
        <v>24</v>
      </c>
      <c r="B34" s="276" t="s">
        <v>304</v>
      </c>
      <c r="C34" s="277">
        <v>2183.65</v>
      </c>
      <c r="D34" s="278">
        <v>2205.2833333333333</v>
      </c>
      <c r="E34" s="278">
        <v>2158.3666666666668</v>
      </c>
      <c r="F34" s="278">
        <v>2133.0833333333335</v>
      </c>
      <c r="G34" s="278">
        <v>2086.166666666667</v>
      </c>
      <c r="H34" s="278">
        <v>2230.5666666666666</v>
      </c>
      <c r="I34" s="278">
        <v>2277.4833333333336</v>
      </c>
      <c r="J34" s="278">
        <v>2302.7666666666664</v>
      </c>
      <c r="K34" s="276">
        <v>2252.1999999999998</v>
      </c>
      <c r="L34" s="276">
        <v>2180</v>
      </c>
      <c r="M34" s="276">
        <v>1.0917399999999999</v>
      </c>
    </row>
    <row r="35" spans="1:13">
      <c r="A35" s="267">
        <v>25</v>
      </c>
      <c r="B35" s="276" t="s">
        <v>46</v>
      </c>
      <c r="C35" s="277">
        <v>258.7</v>
      </c>
      <c r="D35" s="278">
        <v>260.33333333333331</v>
      </c>
      <c r="E35" s="278">
        <v>254.81666666666661</v>
      </c>
      <c r="F35" s="278">
        <v>250.93333333333328</v>
      </c>
      <c r="G35" s="278">
        <v>245.41666666666657</v>
      </c>
      <c r="H35" s="278">
        <v>264.21666666666664</v>
      </c>
      <c r="I35" s="278">
        <v>269.73333333333341</v>
      </c>
      <c r="J35" s="278">
        <v>273.61666666666667</v>
      </c>
      <c r="K35" s="276">
        <v>265.85000000000002</v>
      </c>
      <c r="L35" s="276">
        <v>256.45</v>
      </c>
      <c r="M35" s="276">
        <v>72.974260000000001</v>
      </c>
    </row>
    <row r="36" spans="1:13">
      <c r="A36" s="267">
        <v>26</v>
      </c>
      <c r="B36" s="276" t="s">
        <v>293</v>
      </c>
      <c r="C36" s="277">
        <v>3234.9</v>
      </c>
      <c r="D36" s="278">
        <v>3237.2833333333328</v>
      </c>
      <c r="E36" s="278">
        <v>3184.5666666666657</v>
      </c>
      <c r="F36" s="278">
        <v>3134.2333333333327</v>
      </c>
      <c r="G36" s="278">
        <v>3081.5166666666655</v>
      </c>
      <c r="H36" s="278">
        <v>3287.6166666666659</v>
      </c>
      <c r="I36" s="278">
        <v>3340.333333333333</v>
      </c>
      <c r="J36" s="278">
        <v>3390.6666666666661</v>
      </c>
      <c r="K36" s="276">
        <v>3290</v>
      </c>
      <c r="L36" s="276">
        <v>3186.95</v>
      </c>
      <c r="M36" s="276">
        <v>0.43911</v>
      </c>
    </row>
    <row r="37" spans="1:13">
      <c r="A37" s="267">
        <v>27</v>
      </c>
      <c r="B37" s="276" t="s">
        <v>302</v>
      </c>
      <c r="C37" s="277">
        <v>973.4</v>
      </c>
      <c r="D37" s="278">
        <v>969.76666666666677</v>
      </c>
      <c r="E37" s="278">
        <v>963.63333333333355</v>
      </c>
      <c r="F37" s="278">
        <v>953.86666666666679</v>
      </c>
      <c r="G37" s="278">
        <v>947.73333333333358</v>
      </c>
      <c r="H37" s="278">
        <v>979.53333333333353</v>
      </c>
      <c r="I37" s="278">
        <v>985.66666666666674</v>
      </c>
      <c r="J37" s="278">
        <v>995.43333333333351</v>
      </c>
      <c r="K37" s="276">
        <v>975.9</v>
      </c>
      <c r="L37" s="276">
        <v>960</v>
      </c>
      <c r="M37" s="276">
        <v>1.11093</v>
      </c>
    </row>
    <row r="38" spans="1:13">
      <c r="A38" s="267">
        <v>28</v>
      </c>
      <c r="B38" s="276" t="s">
        <v>47</v>
      </c>
      <c r="C38" s="277">
        <v>2299.0500000000002</v>
      </c>
      <c r="D38" s="278">
        <v>2330.35</v>
      </c>
      <c r="E38" s="278">
        <v>2245.6999999999998</v>
      </c>
      <c r="F38" s="278">
        <v>2192.35</v>
      </c>
      <c r="G38" s="278">
        <v>2107.6999999999998</v>
      </c>
      <c r="H38" s="278">
        <v>2383.6999999999998</v>
      </c>
      <c r="I38" s="278">
        <v>2468.3500000000004</v>
      </c>
      <c r="J38" s="278">
        <v>2521.6999999999998</v>
      </c>
      <c r="K38" s="276">
        <v>2415</v>
      </c>
      <c r="L38" s="276">
        <v>2277</v>
      </c>
      <c r="M38" s="276">
        <v>25.846540000000001</v>
      </c>
    </row>
    <row r="39" spans="1:13">
      <c r="A39" s="267">
        <v>29</v>
      </c>
      <c r="B39" s="276" t="s">
        <v>48</v>
      </c>
      <c r="C39" s="277">
        <v>173.2</v>
      </c>
      <c r="D39" s="278">
        <v>174.04999999999998</v>
      </c>
      <c r="E39" s="278">
        <v>170.99999999999997</v>
      </c>
      <c r="F39" s="278">
        <v>168.79999999999998</v>
      </c>
      <c r="G39" s="278">
        <v>165.74999999999997</v>
      </c>
      <c r="H39" s="278">
        <v>176.24999999999997</v>
      </c>
      <c r="I39" s="278">
        <v>179.29999999999998</v>
      </c>
      <c r="J39" s="278">
        <v>181.49999999999997</v>
      </c>
      <c r="K39" s="276">
        <v>177.1</v>
      </c>
      <c r="L39" s="276">
        <v>171.85</v>
      </c>
      <c r="M39" s="276">
        <v>58.351329999999997</v>
      </c>
    </row>
    <row r="40" spans="1:13">
      <c r="A40" s="267">
        <v>30</v>
      </c>
      <c r="B40" s="276" t="s">
        <v>305</v>
      </c>
      <c r="C40" s="277">
        <v>139.55000000000001</v>
      </c>
      <c r="D40" s="278">
        <v>138.98333333333335</v>
      </c>
      <c r="E40" s="278">
        <v>133.9666666666667</v>
      </c>
      <c r="F40" s="278">
        <v>128.38333333333335</v>
      </c>
      <c r="G40" s="278">
        <v>123.3666666666667</v>
      </c>
      <c r="H40" s="278">
        <v>144.56666666666669</v>
      </c>
      <c r="I40" s="278">
        <v>149.58333333333334</v>
      </c>
      <c r="J40" s="278">
        <v>155.16666666666669</v>
      </c>
      <c r="K40" s="276">
        <v>144</v>
      </c>
      <c r="L40" s="276">
        <v>133.4</v>
      </c>
      <c r="M40" s="276">
        <v>7.4155699999999998</v>
      </c>
    </row>
    <row r="41" spans="1:13">
      <c r="A41" s="267">
        <v>31</v>
      </c>
      <c r="B41" s="276" t="s">
        <v>937</v>
      </c>
      <c r="C41" s="277">
        <v>237.9</v>
      </c>
      <c r="D41" s="278">
        <v>236.31666666666669</v>
      </c>
      <c r="E41" s="278">
        <v>231.93333333333339</v>
      </c>
      <c r="F41" s="278">
        <v>225.9666666666667</v>
      </c>
      <c r="G41" s="278">
        <v>221.5833333333334</v>
      </c>
      <c r="H41" s="278">
        <v>242.28333333333339</v>
      </c>
      <c r="I41" s="278">
        <v>246.66666666666666</v>
      </c>
      <c r="J41" s="278">
        <v>252.63333333333338</v>
      </c>
      <c r="K41" s="276">
        <v>240.7</v>
      </c>
      <c r="L41" s="276">
        <v>230.35</v>
      </c>
      <c r="M41" s="276">
        <v>1.0478799999999999</v>
      </c>
    </row>
    <row r="42" spans="1:13">
      <c r="A42" s="267">
        <v>32</v>
      </c>
      <c r="B42" s="276" t="s">
        <v>306</v>
      </c>
      <c r="C42" s="277">
        <v>73.8</v>
      </c>
      <c r="D42" s="278">
        <v>73.7</v>
      </c>
      <c r="E42" s="278">
        <v>71.5</v>
      </c>
      <c r="F42" s="278">
        <v>69.2</v>
      </c>
      <c r="G42" s="278">
        <v>67</v>
      </c>
      <c r="H42" s="278">
        <v>76</v>
      </c>
      <c r="I42" s="278">
        <v>78.200000000000017</v>
      </c>
      <c r="J42" s="278">
        <v>80.5</v>
      </c>
      <c r="K42" s="276">
        <v>75.900000000000006</v>
      </c>
      <c r="L42" s="276">
        <v>71.400000000000006</v>
      </c>
      <c r="M42" s="276">
        <v>35.324460000000002</v>
      </c>
    </row>
    <row r="43" spans="1:13">
      <c r="A43" s="267">
        <v>33</v>
      </c>
      <c r="B43" s="276" t="s">
        <v>49</v>
      </c>
      <c r="C43" s="277">
        <v>94.8</v>
      </c>
      <c r="D43" s="278">
        <v>95.416666666666671</v>
      </c>
      <c r="E43" s="278">
        <v>93.033333333333346</v>
      </c>
      <c r="F43" s="278">
        <v>91.26666666666668</v>
      </c>
      <c r="G43" s="278">
        <v>88.883333333333354</v>
      </c>
      <c r="H43" s="278">
        <v>97.183333333333337</v>
      </c>
      <c r="I43" s="278">
        <v>99.566666666666663</v>
      </c>
      <c r="J43" s="278">
        <v>101.33333333333333</v>
      </c>
      <c r="K43" s="276">
        <v>97.8</v>
      </c>
      <c r="L43" s="276">
        <v>93.65</v>
      </c>
      <c r="M43" s="276">
        <v>426.23559</v>
      </c>
    </row>
    <row r="44" spans="1:13">
      <c r="A44" s="267">
        <v>34</v>
      </c>
      <c r="B44" s="276" t="s">
        <v>51</v>
      </c>
      <c r="C44" s="277">
        <v>2161.6999999999998</v>
      </c>
      <c r="D44" s="278">
        <v>2171.1333333333332</v>
      </c>
      <c r="E44" s="278">
        <v>2147.2666666666664</v>
      </c>
      <c r="F44" s="278">
        <v>2132.833333333333</v>
      </c>
      <c r="G44" s="278">
        <v>2108.9666666666662</v>
      </c>
      <c r="H44" s="278">
        <v>2185.5666666666666</v>
      </c>
      <c r="I44" s="278">
        <v>2209.4333333333334</v>
      </c>
      <c r="J44" s="278">
        <v>2223.8666666666668</v>
      </c>
      <c r="K44" s="276">
        <v>2195</v>
      </c>
      <c r="L44" s="276">
        <v>2156.6999999999998</v>
      </c>
      <c r="M44" s="276">
        <v>26.695219999999999</v>
      </c>
    </row>
    <row r="45" spans="1:13">
      <c r="A45" s="267">
        <v>35</v>
      </c>
      <c r="B45" s="276" t="s">
        <v>307</v>
      </c>
      <c r="C45" s="277">
        <v>172.3</v>
      </c>
      <c r="D45" s="278">
        <v>171.11666666666667</v>
      </c>
      <c r="E45" s="278">
        <v>168.73333333333335</v>
      </c>
      <c r="F45" s="278">
        <v>165.16666666666669</v>
      </c>
      <c r="G45" s="278">
        <v>162.78333333333336</v>
      </c>
      <c r="H45" s="278">
        <v>174.68333333333334</v>
      </c>
      <c r="I45" s="278">
        <v>177.06666666666666</v>
      </c>
      <c r="J45" s="278">
        <v>180.63333333333333</v>
      </c>
      <c r="K45" s="276">
        <v>173.5</v>
      </c>
      <c r="L45" s="276">
        <v>167.55</v>
      </c>
      <c r="M45" s="276">
        <v>3.6144500000000002</v>
      </c>
    </row>
    <row r="46" spans="1:13">
      <c r="A46" s="267">
        <v>36</v>
      </c>
      <c r="B46" s="276" t="s">
        <v>309</v>
      </c>
      <c r="C46" s="277">
        <v>1450.1</v>
      </c>
      <c r="D46" s="278">
        <v>1435.3333333333333</v>
      </c>
      <c r="E46" s="278">
        <v>1407.7666666666664</v>
      </c>
      <c r="F46" s="278">
        <v>1365.4333333333332</v>
      </c>
      <c r="G46" s="278">
        <v>1337.8666666666663</v>
      </c>
      <c r="H46" s="278">
        <v>1477.6666666666665</v>
      </c>
      <c r="I46" s="278">
        <v>1505.2333333333336</v>
      </c>
      <c r="J46" s="278">
        <v>1547.5666666666666</v>
      </c>
      <c r="K46" s="276">
        <v>1462.9</v>
      </c>
      <c r="L46" s="276">
        <v>1393</v>
      </c>
      <c r="M46" s="276">
        <v>2.5526399999999998</v>
      </c>
    </row>
    <row r="47" spans="1:13">
      <c r="A47" s="267">
        <v>37</v>
      </c>
      <c r="B47" s="276" t="s">
        <v>308</v>
      </c>
      <c r="C47" s="277">
        <v>4398.6499999999996</v>
      </c>
      <c r="D47" s="278">
        <v>4437.2166666666662</v>
      </c>
      <c r="E47" s="278">
        <v>4299.4333333333325</v>
      </c>
      <c r="F47" s="278">
        <v>4200.2166666666662</v>
      </c>
      <c r="G47" s="278">
        <v>4062.4333333333325</v>
      </c>
      <c r="H47" s="278">
        <v>4536.4333333333325</v>
      </c>
      <c r="I47" s="278">
        <v>4674.2166666666672</v>
      </c>
      <c r="J47" s="278">
        <v>4773.4333333333325</v>
      </c>
      <c r="K47" s="276">
        <v>4575</v>
      </c>
      <c r="L47" s="276">
        <v>4338</v>
      </c>
      <c r="M47" s="276">
        <v>1.66791</v>
      </c>
    </row>
    <row r="48" spans="1:13">
      <c r="A48" s="267">
        <v>38</v>
      </c>
      <c r="B48" s="276" t="s">
        <v>310</v>
      </c>
      <c r="C48" s="277">
        <v>6519.05</v>
      </c>
      <c r="D48" s="278">
        <v>6524.8666666666659</v>
      </c>
      <c r="E48" s="278">
        <v>6454.1833333333316</v>
      </c>
      <c r="F48" s="278">
        <v>6389.3166666666657</v>
      </c>
      <c r="G48" s="278">
        <v>6318.6333333333314</v>
      </c>
      <c r="H48" s="278">
        <v>6589.7333333333318</v>
      </c>
      <c r="I48" s="278">
        <v>6660.4166666666661</v>
      </c>
      <c r="J48" s="278">
        <v>6725.2833333333319</v>
      </c>
      <c r="K48" s="276">
        <v>6595.55</v>
      </c>
      <c r="L48" s="276">
        <v>6460</v>
      </c>
      <c r="M48" s="276">
        <v>0.23352999999999999</v>
      </c>
    </row>
    <row r="49" spans="1:13">
      <c r="A49" s="267">
        <v>39</v>
      </c>
      <c r="B49" s="276" t="s">
        <v>226</v>
      </c>
      <c r="C49" s="277">
        <v>883.9</v>
      </c>
      <c r="D49" s="278">
        <v>887.61666666666667</v>
      </c>
      <c r="E49" s="278">
        <v>862.43333333333339</v>
      </c>
      <c r="F49" s="278">
        <v>840.9666666666667</v>
      </c>
      <c r="G49" s="278">
        <v>815.78333333333342</v>
      </c>
      <c r="H49" s="278">
        <v>909.08333333333337</v>
      </c>
      <c r="I49" s="278">
        <v>934.26666666666654</v>
      </c>
      <c r="J49" s="278">
        <v>955.73333333333335</v>
      </c>
      <c r="K49" s="276">
        <v>912.8</v>
      </c>
      <c r="L49" s="276">
        <v>866.15</v>
      </c>
      <c r="M49" s="276">
        <v>5.7885400000000002</v>
      </c>
    </row>
    <row r="50" spans="1:13">
      <c r="A50" s="267">
        <v>40</v>
      </c>
      <c r="B50" s="276" t="s">
        <v>53</v>
      </c>
      <c r="C50" s="277">
        <v>830.15</v>
      </c>
      <c r="D50" s="278">
        <v>838.03333333333342</v>
      </c>
      <c r="E50" s="278">
        <v>814.06666666666683</v>
      </c>
      <c r="F50" s="278">
        <v>797.98333333333346</v>
      </c>
      <c r="G50" s="278">
        <v>774.01666666666688</v>
      </c>
      <c r="H50" s="278">
        <v>854.11666666666679</v>
      </c>
      <c r="I50" s="278">
        <v>878.08333333333326</v>
      </c>
      <c r="J50" s="278">
        <v>894.16666666666674</v>
      </c>
      <c r="K50" s="276">
        <v>862</v>
      </c>
      <c r="L50" s="276">
        <v>821.95</v>
      </c>
      <c r="M50" s="276">
        <v>35.078690000000002</v>
      </c>
    </row>
    <row r="51" spans="1:13">
      <c r="A51" s="267">
        <v>41</v>
      </c>
      <c r="B51" s="276" t="s">
        <v>311</v>
      </c>
      <c r="C51" s="277">
        <v>490.95</v>
      </c>
      <c r="D51" s="278">
        <v>493.93333333333334</v>
      </c>
      <c r="E51" s="278">
        <v>487.01666666666665</v>
      </c>
      <c r="F51" s="278">
        <v>483.08333333333331</v>
      </c>
      <c r="G51" s="278">
        <v>476.16666666666663</v>
      </c>
      <c r="H51" s="278">
        <v>497.86666666666667</v>
      </c>
      <c r="I51" s="278">
        <v>504.7833333333333</v>
      </c>
      <c r="J51" s="278">
        <v>508.7166666666667</v>
      </c>
      <c r="K51" s="276">
        <v>500.85</v>
      </c>
      <c r="L51" s="276">
        <v>490</v>
      </c>
      <c r="M51" s="276">
        <v>2.44943</v>
      </c>
    </row>
    <row r="52" spans="1:13">
      <c r="A52" s="267">
        <v>42</v>
      </c>
      <c r="B52" s="276" t="s">
        <v>55</v>
      </c>
      <c r="C52" s="277">
        <v>611.5</v>
      </c>
      <c r="D52" s="278">
        <v>617.85</v>
      </c>
      <c r="E52" s="278">
        <v>602.70000000000005</v>
      </c>
      <c r="F52" s="278">
        <v>593.9</v>
      </c>
      <c r="G52" s="278">
        <v>578.75</v>
      </c>
      <c r="H52" s="278">
        <v>626.65000000000009</v>
      </c>
      <c r="I52" s="278">
        <v>641.79999999999995</v>
      </c>
      <c r="J52" s="278">
        <v>650.60000000000014</v>
      </c>
      <c r="K52" s="276">
        <v>633</v>
      </c>
      <c r="L52" s="276">
        <v>609.04999999999995</v>
      </c>
      <c r="M52" s="276">
        <v>265.25371000000001</v>
      </c>
    </row>
    <row r="53" spans="1:13">
      <c r="A53" s="267">
        <v>43</v>
      </c>
      <c r="B53" s="276" t="s">
        <v>56</v>
      </c>
      <c r="C53" s="277">
        <v>3034.25</v>
      </c>
      <c r="D53" s="278">
        <v>3033.5833333333335</v>
      </c>
      <c r="E53" s="278">
        <v>3010.666666666667</v>
      </c>
      <c r="F53" s="278">
        <v>2987.0833333333335</v>
      </c>
      <c r="G53" s="278">
        <v>2964.166666666667</v>
      </c>
      <c r="H53" s="278">
        <v>3057.166666666667</v>
      </c>
      <c r="I53" s="278">
        <v>3080.0833333333339</v>
      </c>
      <c r="J53" s="278">
        <v>3103.666666666667</v>
      </c>
      <c r="K53" s="276">
        <v>3056.5</v>
      </c>
      <c r="L53" s="276">
        <v>3010</v>
      </c>
      <c r="M53" s="276">
        <v>8.8840599999999998</v>
      </c>
    </row>
    <row r="54" spans="1:13">
      <c r="A54" s="267">
        <v>44</v>
      </c>
      <c r="B54" s="276" t="s">
        <v>315</v>
      </c>
      <c r="C54" s="277">
        <v>184</v>
      </c>
      <c r="D54" s="278">
        <v>183.78333333333333</v>
      </c>
      <c r="E54" s="278">
        <v>179.21666666666667</v>
      </c>
      <c r="F54" s="278">
        <v>174.43333333333334</v>
      </c>
      <c r="G54" s="278">
        <v>169.86666666666667</v>
      </c>
      <c r="H54" s="278">
        <v>188.56666666666666</v>
      </c>
      <c r="I54" s="278">
        <v>193.13333333333333</v>
      </c>
      <c r="J54" s="278">
        <v>197.91666666666666</v>
      </c>
      <c r="K54" s="276">
        <v>188.35</v>
      </c>
      <c r="L54" s="276">
        <v>179</v>
      </c>
      <c r="M54" s="276">
        <v>8.4445099999999993</v>
      </c>
    </row>
    <row r="55" spans="1:13">
      <c r="A55" s="267">
        <v>45</v>
      </c>
      <c r="B55" s="276" t="s">
        <v>316</v>
      </c>
      <c r="C55" s="277">
        <v>559.6</v>
      </c>
      <c r="D55" s="278">
        <v>565.75</v>
      </c>
      <c r="E55" s="278">
        <v>548.85</v>
      </c>
      <c r="F55" s="278">
        <v>538.1</v>
      </c>
      <c r="G55" s="278">
        <v>521.20000000000005</v>
      </c>
      <c r="H55" s="278">
        <v>576.5</v>
      </c>
      <c r="I55" s="278">
        <v>593.40000000000009</v>
      </c>
      <c r="J55" s="278">
        <v>604.15</v>
      </c>
      <c r="K55" s="276">
        <v>582.65</v>
      </c>
      <c r="L55" s="276">
        <v>555</v>
      </c>
      <c r="M55" s="276">
        <v>3.4603100000000002</v>
      </c>
    </row>
    <row r="56" spans="1:13">
      <c r="A56" s="267">
        <v>46</v>
      </c>
      <c r="B56" s="276" t="s">
        <v>58</v>
      </c>
      <c r="C56" s="277">
        <v>7823.4</v>
      </c>
      <c r="D56" s="278">
        <v>7924.4333333333334</v>
      </c>
      <c r="E56" s="278">
        <v>7648.9666666666672</v>
      </c>
      <c r="F56" s="278">
        <v>7474.5333333333338</v>
      </c>
      <c r="G56" s="278">
        <v>7199.0666666666675</v>
      </c>
      <c r="H56" s="278">
        <v>8098.8666666666668</v>
      </c>
      <c r="I56" s="278">
        <v>8374.3333333333321</v>
      </c>
      <c r="J56" s="278">
        <v>8548.7666666666664</v>
      </c>
      <c r="K56" s="276">
        <v>8199.9</v>
      </c>
      <c r="L56" s="276">
        <v>7750</v>
      </c>
      <c r="M56" s="276">
        <v>33.870399999999997</v>
      </c>
    </row>
    <row r="57" spans="1:13">
      <c r="A57" s="267">
        <v>47</v>
      </c>
      <c r="B57" s="276" t="s">
        <v>232</v>
      </c>
      <c r="C57" s="277">
        <v>2878.85</v>
      </c>
      <c r="D57" s="278">
        <v>2876.2833333333333</v>
      </c>
      <c r="E57" s="278">
        <v>2753.5666666666666</v>
      </c>
      <c r="F57" s="278">
        <v>2628.2833333333333</v>
      </c>
      <c r="G57" s="278">
        <v>2505.5666666666666</v>
      </c>
      <c r="H57" s="278">
        <v>3001.5666666666666</v>
      </c>
      <c r="I57" s="278">
        <v>3124.2833333333328</v>
      </c>
      <c r="J57" s="278">
        <v>3249.5666666666666</v>
      </c>
      <c r="K57" s="276">
        <v>2999</v>
      </c>
      <c r="L57" s="276">
        <v>2751</v>
      </c>
      <c r="M57" s="276">
        <v>3.7115800000000001</v>
      </c>
    </row>
    <row r="58" spans="1:13">
      <c r="A58" s="267">
        <v>48</v>
      </c>
      <c r="B58" s="276" t="s">
        <v>59</v>
      </c>
      <c r="C58" s="277">
        <v>4536.55</v>
      </c>
      <c r="D58" s="278">
        <v>4611.3666666666659</v>
      </c>
      <c r="E58" s="278">
        <v>4437.7333333333318</v>
      </c>
      <c r="F58" s="278">
        <v>4338.9166666666661</v>
      </c>
      <c r="G58" s="278">
        <v>4165.2833333333319</v>
      </c>
      <c r="H58" s="278">
        <v>4710.1833333333316</v>
      </c>
      <c r="I58" s="278">
        <v>4883.8166666666648</v>
      </c>
      <c r="J58" s="278">
        <v>4982.6333333333314</v>
      </c>
      <c r="K58" s="276">
        <v>4785</v>
      </c>
      <c r="L58" s="276">
        <v>4512.55</v>
      </c>
      <c r="M58" s="276">
        <v>83.510050000000007</v>
      </c>
    </row>
    <row r="59" spans="1:13">
      <c r="A59" s="267">
        <v>49</v>
      </c>
      <c r="B59" s="276" t="s">
        <v>60</v>
      </c>
      <c r="C59" s="277">
        <v>1596</v>
      </c>
      <c r="D59" s="278">
        <v>1622.0833333333333</v>
      </c>
      <c r="E59" s="278">
        <v>1559.1666666666665</v>
      </c>
      <c r="F59" s="278">
        <v>1522.3333333333333</v>
      </c>
      <c r="G59" s="278">
        <v>1459.4166666666665</v>
      </c>
      <c r="H59" s="278">
        <v>1658.9166666666665</v>
      </c>
      <c r="I59" s="278">
        <v>1721.833333333333</v>
      </c>
      <c r="J59" s="278">
        <v>1758.6666666666665</v>
      </c>
      <c r="K59" s="276">
        <v>1685</v>
      </c>
      <c r="L59" s="276">
        <v>1585.25</v>
      </c>
      <c r="M59" s="276">
        <v>10.985150000000001</v>
      </c>
    </row>
    <row r="60" spans="1:13" ht="12" customHeight="1">
      <c r="A60" s="267">
        <v>50</v>
      </c>
      <c r="B60" s="276" t="s">
        <v>317</v>
      </c>
      <c r="C60" s="277">
        <v>101.6</v>
      </c>
      <c r="D60" s="278">
        <v>101.83333333333333</v>
      </c>
      <c r="E60" s="278">
        <v>99.86666666666666</v>
      </c>
      <c r="F60" s="278">
        <v>98.133333333333326</v>
      </c>
      <c r="G60" s="278">
        <v>96.166666666666657</v>
      </c>
      <c r="H60" s="278">
        <v>103.56666666666666</v>
      </c>
      <c r="I60" s="278">
        <v>105.53333333333333</v>
      </c>
      <c r="J60" s="278">
        <v>107.26666666666667</v>
      </c>
      <c r="K60" s="276">
        <v>103.8</v>
      </c>
      <c r="L60" s="276">
        <v>100.1</v>
      </c>
      <c r="M60" s="276">
        <v>4.4638799999999996</v>
      </c>
    </row>
    <row r="61" spans="1:13">
      <c r="A61" s="267">
        <v>51</v>
      </c>
      <c r="B61" s="276" t="s">
        <v>318</v>
      </c>
      <c r="C61" s="277">
        <v>149</v>
      </c>
      <c r="D61" s="278">
        <v>149.51666666666668</v>
      </c>
      <c r="E61" s="278">
        <v>148.03333333333336</v>
      </c>
      <c r="F61" s="278">
        <v>147.06666666666669</v>
      </c>
      <c r="G61" s="278">
        <v>145.58333333333337</v>
      </c>
      <c r="H61" s="278">
        <v>150.48333333333335</v>
      </c>
      <c r="I61" s="278">
        <v>151.96666666666664</v>
      </c>
      <c r="J61" s="278">
        <v>152.93333333333334</v>
      </c>
      <c r="K61" s="276">
        <v>151</v>
      </c>
      <c r="L61" s="276">
        <v>148.55000000000001</v>
      </c>
      <c r="M61" s="276">
        <v>7.0443699999999998</v>
      </c>
    </row>
    <row r="62" spans="1:13">
      <c r="A62" s="267">
        <v>52</v>
      </c>
      <c r="B62" s="276" t="s">
        <v>233</v>
      </c>
      <c r="C62" s="277">
        <v>352.6</v>
      </c>
      <c r="D62" s="278">
        <v>356.70000000000005</v>
      </c>
      <c r="E62" s="278">
        <v>347.10000000000008</v>
      </c>
      <c r="F62" s="278">
        <v>341.6</v>
      </c>
      <c r="G62" s="278">
        <v>332.00000000000006</v>
      </c>
      <c r="H62" s="278">
        <v>362.2000000000001</v>
      </c>
      <c r="I62" s="278">
        <v>371.8</v>
      </c>
      <c r="J62" s="278">
        <v>377.30000000000013</v>
      </c>
      <c r="K62" s="276">
        <v>366.3</v>
      </c>
      <c r="L62" s="276">
        <v>351.2</v>
      </c>
      <c r="M62" s="276">
        <v>137.64095</v>
      </c>
    </row>
    <row r="63" spans="1:13">
      <c r="A63" s="267">
        <v>53</v>
      </c>
      <c r="B63" s="276" t="s">
        <v>61</v>
      </c>
      <c r="C63" s="277">
        <v>47.95</v>
      </c>
      <c r="D63" s="278">
        <v>48.31666666666667</v>
      </c>
      <c r="E63" s="278">
        <v>47.283333333333339</v>
      </c>
      <c r="F63" s="278">
        <v>46.616666666666667</v>
      </c>
      <c r="G63" s="278">
        <v>45.583333333333336</v>
      </c>
      <c r="H63" s="278">
        <v>48.983333333333341</v>
      </c>
      <c r="I63" s="278">
        <v>50.016666666666673</v>
      </c>
      <c r="J63" s="278">
        <v>50.683333333333344</v>
      </c>
      <c r="K63" s="276">
        <v>49.35</v>
      </c>
      <c r="L63" s="276">
        <v>47.65</v>
      </c>
      <c r="M63" s="276">
        <v>278.80376999999999</v>
      </c>
    </row>
    <row r="64" spans="1:13">
      <c r="A64" s="267">
        <v>54</v>
      </c>
      <c r="B64" s="276" t="s">
        <v>62</v>
      </c>
      <c r="C64" s="277">
        <v>41.35</v>
      </c>
      <c r="D64" s="278">
        <v>41.666666666666664</v>
      </c>
      <c r="E64" s="278">
        <v>40.783333333333331</v>
      </c>
      <c r="F64" s="278">
        <v>40.216666666666669</v>
      </c>
      <c r="G64" s="278">
        <v>39.333333333333336</v>
      </c>
      <c r="H64" s="278">
        <v>42.233333333333327</v>
      </c>
      <c r="I64" s="278">
        <v>43.116666666666667</v>
      </c>
      <c r="J64" s="278">
        <v>43.683333333333323</v>
      </c>
      <c r="K64" s="276">
        <v>42.55</v>
      </c>
      <c r="L64" s="276">
        <v>41.1</v>
      </c>
      <c r="M64" s="276">
        <v>35.526299999999999</v>
      </c>
    </row>
    <row r="65" spans="1:13">
      <c r="A65" s="267">
        <v>55</v>
      </c>
      <c r="B65" s="276" t="s">
        <v>312</v>
      </c>
      <c r="C65" s="277">
        <v>1494.85</v>
      </c>
      <c r="D65" s="278">
        <v>1493.2666666666667</v>
      </c>
      <c r="E65" s="278">
        <v>1471.5333333333333</v>
      </c>
      <c r="F65" s="278">
        <v>1448.2166666666667</v>
      </c>
      <c r="G65" s="278">
        <v>1426.4833333333333</v>
      </c>
      <c r="H65" s="278">
        <v>1516.5833333333333</v>
      </c>
      <c r="I65" s="278">
        <v>1538.3166666666664</v>
      </c>
      <c r="J65" s="278">
        <v>1561.6333333333332</v>
      </c>
      <c r="K65" s="276">
        <v>1515</v>
      </c>
      <c r="L65" s="276">
        <v>1469.95</v>
      </c>
      <c r="M65" s="276">
        <v>0.23385</v>
      </c>
    </row>
    <row r="66" spans="1:13">
      <c r="A66" s="267">
        <v>56</v>
      </c>
      <c r="B66" s="276" t="s">
        <v>63</v>
      </c>
      <c r="C66" s="277">
        <v>1499.45</v>
      </c>
      <c r="D66" s="278">
        <v>1479.7833333333335</v>
      </c>
      <c r="E66" s="278">
        <v>1454.5666666666671</v>
      </c>
      <c r="F66" s="278">
        <v>1409.6833333333336</v>
      </c>
      <c r="G66" s="278">
        <v>1384.4666666666672</v>
      </c>
      <c r="H66" s="278">
        <v>1524.666666666667</v>
      </c>
      <c r="I66" s="278">
        <v>1549.8833333333337</v>
      </c>
      <c r="J66" s="278">
        <v>1594.7666666666669</v>
      </c>
      <c r="K66" s="276">
        <v>1505</v>
      </c>
      <c r="L66" s="276">
        <v>1434.9</v>
      </c>
      <c r="M66" s="276">
        <v>34.173050000000003</v>
      </c>
    </row>
    <row r="67" spans="1:13">
      <c r="A67" s="267">
        <v>57</v>
      </c>
      <c r="B67" s="276" t="s">
        <v>320</v>
      </c>
      <c r="C67" s="277">
        <v>4998.55</v>
      </c>
      <c r="D67" s="278">
        <v>5002.9333333333334</v>
      </c>
      <c r="E67" s="278">
        <v>4962.3166666666666</v>
      </c>
      <c r="F67" s="278">
        <v>4926.083333333333</v>
      </c>
      <c r="G67" s="278">
        <v>4885.4666666666662</v>
      </c>
      <c r="H67" s="278">
        <v>5039.166666666667</v>
      </c>
      <c r="I67" s="278">
        <v>5079.7833333333338</v>
      </c>
      <c r="J67" s="278">
        <v>5116.0166666666673</v>
      </c>
      <c r="K67" s="276">
        <v>5043.55</v>
      </c>
      <c r="L67" s="276">
        <v>4966.7</v>
      </c>
      <c r="M67" s="276">
        <v>0.38694000000000001</v>
      </c>
    </row>
    <row r="68" spans="1:13">
      <c r="A68" s="267">
        <v>58</v>
      </c>
      <c r="B68" s="276" t="s">
        <v>234</v>
      </c>
      <c r="C68" s="277">
        <v>1286.2</v>
      </c>
      <c r="D68" s="278">
        <v>1297.9666666666665</v>
      </c>
      <c r="E68" s="278">
        <v>1263.9333333333329</v>
      </c>
      <c r="F68" s="278">
        <v>1241.6666666666665</v>
      </c>
      <c r="G68" s="278">
        <v>1207.633333333333</v>
      </c>
      <c r="H68" s="278">
        <v>1320.2333333333329</v>
      </c>
      <c r="I68" s="278">
        <v>1354.2666666666662</v>
      </c>
      <c r="J68" s="278">
        <v>1376.5333333333328</v>
      </c>
      <c r="K68" s="276">
        <v>1332</v>
      </c>
      <c r="L68" s="276">
        <v>1275.7</v>
      </c>
      <c r="M68" s="276">
        <v>1.02895</v>
      </c>
    </row>
    <row r="69" spans="1:13">
      <c r="A69" s="267">
        <v>59</v>
      </c>
      <c r="B69" s="276" t="s">
        <v>321</v>
      </c>
      <c r="C69" s="277">
        <v>306.75</v>
      </c>
      <c r="D69" s="278">
        <v>308.58333333333331</v>
      </c>
      <c r="E69" s="278">
        <v>302.16666666666663</v>
      </c>
      <c r="F69" s="278">
        <v>297.58333333333331</v>
      </c>
      <c r="G69" s="278">
        <v>291.16666666666663</v>
      </c>
      <c r="H69" s="278">
        <v>313.16666666666663</v>
      </c>
      <c r="I69" s="278">
        <v>319.58333333333326</v>
      </c>
      <c r="J69" s="278">
        <v>324.16666666666663</v>
      </c>
      <c r="K69" s="276">
        <v>315</v>
      </c>
      <c r="L69" s="276">
        <v>304</v>
      </c>
      <c r="M69" s="276">
        <v>3.8208899999999999</v>
      </c>
    </row>
    <row r="70" spans="1:13">
      <c r="A70" s="267">
        <v>60</v>
      </c>
      <c r="B70" s="276" t="s">
        <v>65</v>
      </c>
      <c r="C70" s="277">
        <v>103.1</v>
      </c>
      <c r="D70" s="278">
        <v>102.35000000000001</v>
      </c>
      <c r="E70" s="278">
        <v>96.450000000000017</v>
      </c>
      <c r="F70" s="278">
        <v>89.800000000000011</v>
      </c>
      <c r="G70" s="278">
        <v>83.90000000000002</v>
      </c>
      <c r="H70" s="278">
        <v>109.00000000000001</v>
      </c>
      <c r="I70" s="278">
        <v>114.90000000000002</v>
      </c>
      <c r="J70" s="278">
        <v>121.55000000000001</v>
      </c>
      <c r="K70" s="276">
        <v>108.25</v>
      </c>
      <c r="L70" s="276">
        <v>95.7</v>
      </c>
      <c r="M70" s="276">
        <v>424.10527999999999</v>
      </c>
    </row>
    <row r="71" spans="1:13">
      <c r="A71" s="267">
        <v>61</v>
      </c>
      <c r="B71" s="276" t="s">
        <v>313</v>
      </c>
      <c r="C71" s="277">
        <v>654.29999999999995</v>
      </c>
      <c r="D71" s="278">
        <v>662.11666666666667</v>
      </c>
      <c r="E71" s="278">
        <v>625.23333333333335</v>
      </c>
      <c r="F71" s="278">
        <v>596.16666666666663</v>
      </c>
      <c r="G71" s="278">
        <v>559.2833333333333</v>
      </c>
      <c r="H71" s="278">
        <v>691.18333333333339</v>
      </c>
      <c r="I71" s="278">
        <v>728.06666666666683</v>
      </c>
      <c r="J71" s="278">
        <v>757.13333333333344</v>
      </c>
      <c r="K71" s="276">
        <v>699</v>
      </c>
      <c r="L71" s="276">
        <v>633.04999999999995</v>
      </c>
      <c r="M71" s="276">
        <v>16.187639999999998</v>
      </c>
    </row>
    <row r="72" spans="1:13">
      <c r="A72" s="267">
        <v>62</v>
      </c>
      <c r="B72" s="276" t="s">
        <v>66</v>
      </c>
      <c r="C72" s="277">
        <v>636.79999999999995</v>
      </c>
      <c r="D72" s="278">
        <v>642.1</v>
      </c>
      <c r="E72" s="278">
        <v>629.70000000000005</v>
      </c>
      <c r="F72" s="278">
        <v>622.6</v>
      </c>
      <c r="G72" s="278">
        <v>610.20000000000005</v>
      </c>
      <c r="H72" s="278">
        <v>649.20000000000005</v>
      </c>
      <c r="I72" s="278">
        <v>661.59999999999991</v>
      </c>
      <c r="J72" s="278">
        <v>668.7</v>
      </c>
      <c r="K72" s="276">
        <v>654.5</v>
      </c>
      <c r="L72" s="276">
        <v>635</v>
      </c>
      <c r="M72" s="276">
        <v>11.4071</v>
      </c>
    </row>
    <row r="73" spans="1:13">
      <c r="A73" s="267">
        <v>63</v>
      </c>
      <c r="B73" s="276" t="s">
        <v>67</v>
      </c>
      <c r="C73" s="277">
        <v>510</v>
      </c>
      <c r="D73" s="278">
        <v>507.90000000000003</v>
      </c>
      <c r="E73" s="278">
        <v>499.30000000000007</v>
      </c>
      <c r="F73" s="278">
        <v>488.6</v>
      </c>
      <c r="G73" s="278">
        <v>480.00000000000006</v>
      </c>
      <c r="H73" s="278">
        <v>518.60000000000014</v>
      </c>
      <c r="I73" s="278">
        <v>527.20000000000005</v>
      </c>
      <c r="J73" s="278">
        <v>537.90000000000009</v>
      </c>
      <c r="K73" s="276">
        <v>516.5</v>
      </c>
      <c r="L73" s="276">
        <v>497.2</v>
      </c>
      <c r="M73" s="276">
        <v>44.843980000000002</v>
      </c>
    </row>
    <row r="74" spans="1:13">
      <c r="A74" s="267">
        <v>64</v>
      </c>
      <c r="B74" s="276" t="s">
        <v>1045</v>
      </c>
      <c r="C74" s="277">
        <v>8708.9500000000007</v>
      </c>
      <c r="D74" s="278">
        <v>8749.2833333333328</v>
      </c>
      <c r="E74" s="278">
        <v>8650.6666666666661</v>
      </c>
      <c r="F74" s="278">
        <v>8592.3833333333332</v>
      </c>
      <c r="G74" s="278">
        <v>8493.7666666666664</v>
      </c>
      <c r="H74" s="278">
        <v>8807.5666666666657</v>
      </c>
      <c r="I74" s="278">
        <v>8906.1833333333343</v>
      </c>
      <c r="J74" s="278">
        <v>8964.4666666666653</v>
      </c>
      <c r="K74" s="276">
        <v>8847.9</v>
      </c>
      <c r="L74" s="276">
        <v>8691</v>
      </c>
      <c r="M74" s="276">
        <v>1.9019999999999999E-2</v>
      </c>
    </row>
    <row r="75" spans="1:13">
      <c r="A75" s="267">
        <v>65</v>
      </c>
      <c r="B75" s="276" t="s">
        <v>69</v>
      </c>
      <c r="C75" s="277">
        <v>468.55</v>
      </c>
      <c r="D75" s="278">
        <v>472.33333333333331</v>
      </c>
      <c r="E75" s="278">
        <v>463.21666666666664</v>
      </c>
      <c r="F75" s="278">
        <v>457.88333333333333</v>
      </c>
      <c r="G75" s="278">
        <v>448.76666666666665</v>
      </c>
      <c r="H75" s="278">
        <v>477.66666666666663</v>
      </c>
      <c r="I75" s="278">
        <v>486.7833333333333</v>
      </c>
      <c r="J75" s="278">
        <v>492.11666666666662</v>
      </c>
      <c r="K75" s="276">
        <v>481.45</v>
      </c>
      <c r="L75" s="276">
        <v>467</v>
      </c>
      <c r="M75" s="276">
        <v>113.29235</v>
      </c>
    </row>
    <row r="76" spans="1:13" s="16" customFormat="1">
      <c r="A76" s="267">
        <v>66</v>
      </c>
      <c r="B76" s="276" t="s">
        <v>70</v>
      </c>
      <c r="C76" s="277">
        <v>29.15</v>
      </c>
      <c r="D76" s="278">
        <v>29.183333333333334</v>
      </c>
      <c r="E76" s="278">
        <v>28.166666666666668</v>
      </c>
      <c r="F76" s="278">
        <v>27.183333333333334</v>
      </c>
      <c r="G76" s="278">
        <v>26.166666666666668</v>
      </c>
      <c r="H76" s="278">
        <v>30.166666666666668</v>
      </c>
      <c r="I76" s="278">
        <v>31.183333333333334</v>
      </c>
      <c r="J76" s="278">
        <v>32.166666666666671</v>
      </c>
      <c r="K76" s="276">
        <v>30.2</v>
      </c>
      <c r="L76" s="276">
        <v>28.2</v>
      </c>
      <c r="M76" s="276">
        <v>837.53489000000002</v>
      </c>
    </row>
    <row r="77" spans="1:13" s="16" customFormat="1">
      <c r="A77" s="267">
        <v>67</v>
      </c>
      <c r="B77" s="276" t="s">
        <v>71</v>
      </c>
      <c r="C77" s="277">
        <v>422.75</v>
      </c>
      <c r="D77" s="278">
        <v>423.3</v>
      </c>
      <c r="E77" s="278">
        <v>419.8</v>
      </c>
      <c r="F77" s="278">
        <v>416.85</v>
      </c>
      <c r="G77" s="278">
        <v>413.35</v>
      </c>
      <c r="H77" s="278">
        <v>426.25</v>
      </c>
      <c r="I77" s="278">
        <v>429.75</v>
      </c>
      <c r="J77" s="278">
        <v>432.7</v>
      </c>
      <c r="K77" s="276">
        <v>426.8</v>
      </c>
      <c r="L77" s="276">
        <v>420.35</v>
      </c>
      <c r="M77" s="276">
        <v>28.359310000000001</v>
      </c>
    </row>
    <row r="78" spans="1:13" s="16" customFormat="1">
      <c r="A78" s="267">
        <v>68</v>
      </c>
      <c r="B78" s="276" t="s">
        <v>322</v>
      </c>
      <c r="C78" s="277">
        <v>741.3</v>
      </c>
      <c r="D78" s="278">
        <v>747.43333333333339</v>
      </c>
      <c r="E78" s="278">
        <v>728.86666666666679</v>
      </c>
      <c r="F78" s="278">
        <v>716.43333333333339</v>
      </c>
      <c r="G78" s="278">
        <v>697.86666666666679</v>
      </c>
      <c r="H78" s="278">
        <v>759.86666666666679</v>
      </c>
      <c r="I78" s="278">
        <v>778.43333333333339</v>
      </c>
      <c r="J78" s="278">
        <v>790.86666666666679</v>
      </c>
      <c r="K78" s="276">
        <v>766</v>
      </c>
      <c r="L78" s="276">
        <v>735</v>
      </c>
      <c r="M78" s="276">
        <v>2.8358599999999998</v>
      </c>
    </row>
    <row r="79" spans="1:13" s="16" customFormat="1">
      <c r="A79" s="267">
        <v>69</v>
      </c>
      <c r="B79" s="276" t="s">
        <v>324</v>
      </c>
      <c r="C79" s="277">
        <v>163.69999999999999</v>
      </c>
      <c r="D79" s="278">
        <v>163.98333333333335</v>
      </c>
      <c r="E79" s="278">
        <v>162.06666666666669</v>
      </c>
      <c r="F79" s="278">
        <v>160.43333333333334</v>
      </c>
      <c r="G79" s="278">
        <v>158.51666666666668</v>
      </c>
      <c r="H79" s="278">
        <v>165.6166666666667</v>
      </c>
      <c r="I79" s="278">
        <v>167.53333333333333</v>
      </c>
      <c r="J79" s="278">
        <v>169.16666666666671</v>
      </c>
      <c r="K79" s="276">
        <v>165.9</v>
      </c>
      <c r="L79" s="276">
        <v>162.35</v>
      </c>
      <c r="M79" s="276">
        <v>3.9275000000000002</v>
      </c>
    </row>
    <row r="80" spans="1:13" s="16" customFormat="1">
      <c r="A80" s="267">
        <v>70</v>
      </c>
      <c r="B80" s="276" t="s">
        <v>325</v>
      </c>
      <c r="C80" s="277">
        <v>4011.5</v>
      </c>
      <c r="D80" s="278">
        <v>4053.8333333333335</v>
      </c>
      <c r="E80" s="278">
        <v>3957.666666666667</v>
      </c>
      <c r="F80" s="278">
        <v>3903.8333333333335</v>
      </c>
      <c r="G80" s="278">
        <v>3807.666666666667</v>
      </c>
      <c r="H80" s="278">
        <v>4107.666666666667</v>
      </c>
      <c r="I80" s="278">
        <v>4203.8333333333339</v>
      </c>
      <c r="J80" s="278">
        <v>4257.666666666667</v>
      </c>
      <c r="K80" s="276">
        <v>4150</v>
      </c>
      <c r="L80" s="276">
        <v>4000</v>
      </c>
      <c r="M80" s="276">
        <v>0.26916000000000001</v>
      </c>
    </row>
    <row r="81" spans="1:13" s="16" customFormat="1">
      <c r="A81" s="267">
        <v>71</v>
      </c>
      <c r="B81" s="276" t="s">
        <v>326</v>
      </c>
      <c r="C81" s="277">
        <v>729.6</v>
      </c>
      <c r="D81" s="278">
        <v>726.13333333333333</v>
      </c>
      <c r="E81" s="278">
        <v>713.4666666666667</v>
      </c>
      <c r="F81" s="278">
        <v>697.33333333333337</v>
      </c>
      <c r="G81" s="278">
        <v>684.66666666666674</v>
      </c>
      <c r="H81" s="278">
        <v>742.26666666666665</v>
      </c>
      <c r="I81" s="278">
        <v>754.93333333333339</v>
      </c>
      <c r="J81" s="278">
        <v>771.06666666666661</v>
      </c>
      <c r="K81" s="276">
        <v>738.8</v>
      </c>
      <c r="L81" s="276">
        <v>710</v>
      </c>
      <c r="M81" s="276">
        <v>0.98416000000000003</v>
      </c>
    </row>
    <row r="82" spans="1:13" s="16" customFormat="1">
      <c r="A82" s="267">
        <v>72</v>
      </c>
      <c r="B82" s="276" t="s">
        <v>327</v>
      </c>
      <c r="C82" s="277">
        <v>68.900000000000006</v>
      </c>
      <c r="D82" s="278">
        <v>69.2</v>
      </c>
      <c r="E82" s="278">
        <v>66.400000000000006</v>
      </c>
      <c r="F82" s="278">
        <v>63.900000000000006</v>
      </c>
      <c r="G82" s="278">
        <v>61.100000000000009</v>
      </c>
      <c r="H82" s="278">
        <v>71.7</v>
      </c>
      <c r="I82" s="278">
        <v>74.499999999999986</v>
      </c>
      <c r="J82" s="278">
        <v>77</v>
      </c>
      <c r="K82" s="276">
        <v>72</v>
      </c>
      <c r="L82" s="276">
        <v>66.7</v>
      </c>
      <c r="M82" s="276">
        <v>54.54692</v>
      </c>
    </row>
    <row r="83" spans="1:13" s="16" customFormat="1">
      <c r="A83" s="267">
        <v>73</v>
      </c>
      <c r="B83" s="276" t="s">
        <v>72</v>
      </c>
      <c r="C83" s="277">
        <v>11927.55</v>
      </c>
      <c r="D83" s="278">
        <v>11783.166666666666</v>
      </c>
      <c r="E83" s="278">
        <v>11586.383333333331</v>
      </c>
      <c r="F83" s="278">
        <v>11245.216666666665</v>
      </c>
      <c r="G83" s="278">
        <v>11048.433333333331</v>
      </c>
      <c r="H83" s="278">
        <v>12124.333333333332</v>
      </c>
      <c r="I83" s="278">
        <v>12321.116666666669</v>
      </c>
      <c r="J83" s="278">
        <v>12662.283333333333</v>
      </c>
      <c r="K83" s="276">
        <v>11979.95</v>
      </c>
      <c r="L83" s="276">
        <v>11442</v>
      </c>
      <c r="M83" s="276">
        <v>1.2942499999999999</v>
      </c>
    </row>
    <row r="84" spans="1:13" s="16" customFormat="1">
      <c r="A84" s="267">
        <v>74</v>
      </c>
      <c r="B84" s="276" t="s">
        <v>74</v>
      </c>
      <c r="C84" s="277">
        <v>383.7</v>
      </c>
      <c r="D84" s="278">
        <v>387.08333333333331</v>
      </c>
      <c r="E84" s="278">
        <v>378.66666666666663</v>
      </c>
      <c r="F84" s="278">
        <v>373.63333333333333</v>
      </c>
      <c r="G84" s="278">
        <v>365.21666666666664</v>
      </c>
      <c r="H84" s="278">
        <v>392.11666666666662</v>
      </c>
      <c r="I84" s="278">
        <v>400.53333333333325</v>
      </c>
      <c r="J84" s="278">
        <v>405.56666666666661</v>
      </c>
      <c r="K84" s="276">
        <v>395.5</v>
      </c>
      <c r="L84" s="276">
        <v>382.05</v>
      </c>
      <c r="M84" s="276">
        <v>165.90718000000001</v>
      </c>
    </row>
    <row r="85" spans="1:13" s="16" customFormat="1">
      <c r="A85" s="267">
        <v>75</v>
      </c>
      <c r="B85" s="276" t="s">
        <v>328</v>
      </c>
      <c r="C85" s="277">
        <v>217.7</v>
      </c>
      <c r="D85" s="278">
        <v>218.88333333333333</v>
      </c>
      <c r="E85" s="278">
        <v>214.06666666666666</v>
      </c>
      <c r="F85" s="278">
        <v>210.43333333333334</v>
      </c>
      <c r="G85" s="278">
        <v>205.61666666666667</v>
      </c>
      <c r="H85" s="278">
        <v>222.51666666666665</v>
      </c>
      <c r="I85" s="278">
        <v>227.33333333333331</v>
      </c>
      <c r="J85" s="278">
        <v>230.96666666666664</v>
      </c>
      <c r="K85" s="276">
        <v>223.7</v>
      </c>
      <c r="L85" s="276">
        <v>215.25</v>
      </c>
      <c r="M85" s="276">
        <v>2.00373</v>
      </c>
    </row>
    <row r="86" spans="1:13" s="16" customFormat="1">
      <c r="A86" s="267">
        <v>76</v>
      </c>
      <c r="B86" s="276" t="s">
        <v>75</v>
      </c>
      <c r="C86" s="277">
        <v>3511.35</v>
      </c>
      <c r="D86" s="278">
        <v>3513.4500000000003</v>
      </c>
      <c r="E86" s="278">
        <v>3477.9000000000005</v>
      </c>
      <c r="F86" s="278">
        <v>3444.4500000000003</v>
      </c>
      <c r="G86" s="278">
        <v>3408.9000000000005</v>
      </c>
      <c r="H86" s="278">
        <v>3546.9000000000005</v>
      </c>
      <c r="I86" s="278">
        <v>3582.4500000000007</v>
      </c>
      <c r="J86" s="278">
        <v>3615.9000000000005</v>
      </c>
      <c r="K86" s="276">
        <v>3549</v>
      </c>
      <c r="L86" s="276">
        <v>3480</v>
      </c>
      <c r="M86" s="276">
        <v>7.3906700000000001</v>
      </c>
    </row>
    <row r="87" spans="1:13" s="16" customFormat="1">
      <c r="A87" s="267">
        <v>77</v>
      </c>
      <c r="B87" s="276" t="s">
        <v>314</v>
      </c>
      <c r="C87" s="277">
        <v>522.04999999999995</v>
      </c>
      <c r="D87" s="278">
        <v>528.06666666666661</v>
      </c>
      <c r="E87" s="278">
        <v>514.13333333333321</v>
      </c>
      <c r="F87" s="278">
        <v>506.21666666666658</v>
      </c>
      <c r="G87" s="278">
        <v>492.28333333333319</v>
      </c>
      <c r="H87" s="278">
        <v>535.98333333333323</v>
      </c>
      <c r="I87" s="278">
        <v>549.91666666666663</v>
      </c>
      <c r="J87" s="278">
        <v>557.83333333333326</v>
      </c>
      <c r="K87" s="276">
        <v>542</v>
      </c>
      <c r="L87" s="276">
        <v>520.15</v>
      </c>
      <c r="M87" s="276">
        <v>4.5337800000000001</v>
      </c>
    </row>
    <row r="88" spans="1:13" s="16" customFormat="1">
      <c r="A88" s="267">
        <v>78</v>
      </c>
      <c r="B88" s="276" t="s">
        <v>323</v>
      </c>
      <c r="C88" s="277">
        <v>183.25</v>
      </c>
      <c r="D88" s="278">
        <v>184.81666666666669</v>
      </c>
      <c r="E88" s="278">
        <v>179.93333333333339</v>
      </c>
      <c r="F88" s="278">
        <v>176.6166666666667</v>
      </c>
      <c r="G88" s="278">
        <v>171.73333333333341</v>
      </c>
      <c r="H88" s="278">
        <v>188.13333333333338</v>
      </c>
      <c r="I88" s="278">
        <v>193.01666666666665</v>
      </c>
      <c r="J88" s="278">
        <v>196.33333333333337</v>
      </c>
      <c r="K88" s="276">
        <v>189.7</v>
      </c>
      <c r="L88" s="276">
        <v>181.5</v>
      </c>
      <c r="M88" s="276">
        <v>8.3429500000000001</v>
      </c>
    </row>
    <row r="89" spans="1:13" s="16" customFormat="1">
      <c r="A89" s="267">
        <v>79</v>
      </c>
      <c r="B89" s="276" t="s">
        <v>76</v>
      </c>
      <c r="C89" s="277">
        <v>430.7</v>
      </c>
      <c r="D89" s="278">
        <v>432.2166666666667</v>
      </c>
      <c r="E89" s="278">
        <v>425.58333333333337</v>
      </c>
      <c r="F89" s="278">
        <v>420.4666666666667</v>
      </c>
      <c r="G89" s="278">
        <v>413.83333333333337</v>
      </c>
      <c r="H89" s="278">
        <v>437.33333333333337</v>
      </c>
      <c r="I89" s="278">
        <v>443.9666666666667</v>
      </c>
      <c r="J89" s="278">
        <v>449.08333333333337</v>
      </c>
      <c r="K89" s="276">
        <v>438.85</v>
      </c>
      <c r="L89" s="276">
        <v>427.1</v>
      </c>
      <c r="M89" s="276">
        <v>36.146079999999998</v>
      </c>
    </row>
    <row r="90" spans="1:13" s="16" customFormat="1">
      <c r="A90" s="267">
        <v>80</v>
      </c>
      <c r="B90" s="276" t="s">
        <v>77</v>
      </c>
      <c r="C90" s="277">
        <v>93.3</v>
      </c>
      <c r="D90" s="278">
        <v>93.866666666666674</v>
      </c>
      <c r="E90" s="278">
        <v>92.433333333333351</v>
      </c>
      <c r="F90" s="278">
        <v>91.566666666666677</v>
      </c>
      <c r="G90" s="278">
        <v>90.133333333333354</v>
      </c>
      <c r="H90" s="278">
        <v>94.733333333333348</v>
      </c>
      <c r="I90" s="278">
        <v>96.166666666666686</v>
      </c>
      <c r="J90" s="278">
        <v>97.033333333333346</v>
      </c>
      <c r="K90" s="276">
        <v>95.3</v>
      </c>
      <c r="L90" s="276">
        <v>93</v>
      </c>
      <c r="M90" s="276">
        <v>68.870559999999998</v>
      </c>
    </row>
    <row r="91" spans="1:13" s="16" customFormat="1">
      <c r="A91" s="267">
        <v>81</v>
      </c>
      <c r="B91" s="276" t="s">
        <v>332</v>
      </c>
      <c r="C91" s="277">
        <v>460.35</v>
      </c>
      <c r="D91" s="278">
        <v>465.40000000000003</v>
      </c>
      <c r="E91" s="278">
        <v>452.05000000000007</v>
      </c>
      <c r="F91" s="278">
        <v>443.75000000000006</v>
      </c>
      <c r="G91" s="278">
        <v>430.40000000000009</v>
      </c>
      <c r="H91" s="278">
        <v>473.70000000000005</v>
      </c>
      <c r="I91" s="278">
        <v>487.05000000000007</v>
      </c>
      <c r="J91" s="278">
        <v>495.35</v>
      </c>
      <c r="K91" s="276">
        <v>478.75</v>
      </c>
      <c r="L91" s="276">
        <v>457.1</v>
      </c>
      <c r="M91" s="276">
        <v>6.5864700000000003</v>
      </c>
    </row>
    <row r="92" spans="1:13" s="16" customFormat="1">
      <c r="A92" s="267">
        <v>82</v>
      </c>
      <c r="B92" s="276" t="s">
        <v>333</v>
      </c>
      <c r="C92" s="277">
        <v>474.95</v>
      </c>
      <c r="D92" s="278">
        <v>475.41666666666669</v>
      </c>
      <c r="E92" s="278">
        <v>468.83333333333337</v>
      </c>
      <c r="F92" s="278">
        <v>462.7166666666667</v>
      </c>
      <c r="G92" s="278">
        <v>456.13333333333338</v>
      </c>
      <c r="H92" s="278">
        <v>481.53333333333336</v>
      </c>
      <c r="I92" s="278">
        <v>488.11666666666673</v>
      </c>
      <c r="J92" s="278">
        <v>494.23333333333335</v>
      </c>
      <c r="K92" s="276">
        <v>482</v>
      </c>
      <c r="L92" s="276">
        <v>469.3</v>
      </c>
      <c r="M92" s="276">
        <v>1.16239</v>
      </c>
    </row>
    <row r="93" spans="1:13" s="16" customFormat="1">
      <c r="A93" s="267">
        <v>83</v>
      </c>
      <c r="B93" s="276" t="s">
        <v>335</v>
      </c>
      <c r="C93" s="277">
        <v>336.1</v>
      </c>
      <c r="D93" s="278">
        <v>329.8</v>
      </c>
      <c r="E93" s="278">
        <v>320.3</v>
      </c>
      <c r="F93" s="278">
        <v>304.5</v>
      </c>
      <c r="G93" s="278">
        <v>295</v>
      </c>
      <c r="H93" s="278">
        <v>345.6</v>
      </c>
      <c r="I93" s="278">
        <v>355.1</v>
      </c>
      <c r="J93" s="278">
        <v>370.90000000000003</v>
      </c>
      <c r="K93" s="276">
        <v>339.3</v>
      </c>
      <c r="L93" s="276">
        <v>314</v>
      </c>
      <c r="M93" s="276">
        <v>5.0471199999999996</v>
      </c>
    </row>
    <row r="94" spans="1:13" s="16" customFormat="1">
      <c r="A94" s="267">
        <v>84</v>
      </c>
      <c r="B94" s="276" t="s">
        <v>329</v>
      </c>
      <c r="C94" s="277">
        <v>428.95</v>
      </c>
      <c r="D94" s="278">
        <v>433.48333333333335</v>
      </c>
      <c r="E94" s="278">
        <v>420.26666666666671</v>
      </c>
      <c r="F94" s="278">
        <v>411.58333333333337</v>
      </c>
      <c r="G94" s="278">
        <v>398.36666666666673</v>
      </c>
      <c r="H94" s="278">
        <v>442.16666666666669</v>
      </c>
      <c r="I94" s="278">
        <v>455.38333333333338</v>
      </c>
      <c r="J94" s="278">
        <v>464.06666666666666</v>
      </c>
      <c r="K94" s="276">
        <v>446.7</v>
      </c>
      <c r="L94" s="276">
        <v>424.8</v>
      </c>
      <c r="M94" s="276">
        <v>1.74881</v>
      </c>
    </row>
    <row r="95" spans="1:13" s="16" customFormat="1">
      <c r="A95" s="267">
        <v>85</v>
      </c>
      <c r="B95" s="276" t="s">
        <v>78</v>
      </c>
      <c r="C95" s="277">
        <v>118.5</v>
      </c>
      <c r="D95" s="278">
        <v>118.43333333333334</v>
      </c>
      <c r="E95" s="278">
        <v>115.86666666666667</v>
      </c>
      <c r="F95" s="278">
        <v>113.23333333333333</v>
      </c>
      <c r="G95" s="278">
        <v>110.66666666666667</v>
      </c>
      <c r="H95" s="278">
        <v>121.06666666666668</v>
      </c>
      <c r="I95" s="278">
        <v>123.63333333333334</v>
      </c>
      <c r="J95" s="278">
        <v>126.26666666666668</v>
      </c>
      <c r="K95" s="276">
        <v>121</v>
      </c>
      <c r="L95" s="276">
        <v>115.8</v>
      </c>
      <c r="M95" s="276">
        <v>25.728770000000001</v>
      </c>
    </row>
    <row r="96" spans="1:13" s="16" customFormat="1">
      <c r="A96" s="267">
        <v>86</v>
      </c>
      <c r="B96" s="276" t="s">
        <v>330</v>
      </c>
      <c r="C96" s="277">
        <v>252.65</v>
      </c>
      <c r="D96" s="278">
        <v>254.05000000000004</v>
      </c>
      <c r="E96" s="278">
        <v>248.55000000000007</v>
      </c>
      <c r="F96" s="278">
        <v>244.45000000000002</v>
      </c>
      <c r="G96" s="278">
        <v>238.95000000000005</v>
      </c>
      <c r="H96" s="278">
        <v>258.15000000000009</v>
      </c>
      <c r="I96" s="278">
        <v>263.65000000000003</v>
      </c>
      <c r="J96" s="278">
        <v>267.75000000000011</v>
      </c>
      <c r="K96" s="276">
        <v>259.55</v>
      </c>
      <c r="L96" s="276">
        <v>249.95</v>
      </c>
      <c r="M96" s="276">
        <v>2.1013700000000002</v>
      </c>
    </row>
    <row r="97" spans="1:13" s="16" customFormat="1">
      <c r="A97" s="267">
        <v>87</v>
      </c>
      <c r="B97" s="276" t="s">
        <v>338</v>
      </c>
      <c r="C97" s="277">
        <v>480.5</v>
      </c>
      <c r="D97" s="278">
        <v>487.83333333333331</v>
      </c>
      <c r="E97" s="278">
        <v>470.66666666666663</v>
      </c>
      <c r="F97" s="278">
        <v>460.83333333333331</v>
      </c>
      <c r="G97" s="278">
        <v>443.66666666666663</v>
      </c>
      <c r="H97" s="278">
        <v>497.66666666666663</v>
      </c>
      <c r="I97" s="278">
        <v>514.83333333333326</v>
      </c>
      <c r="J97" s="278">
        <v>524.66666666666663</v>
      </c>
      <c r="K97" s="276">
        <v>505</v>
      </c>
      <c r="L97" s="276">
        <v>478</v>
      </c>
      <c r="M97" s="276">
        <v>13.070040000000001</v>
      </c>
    </row>
    <row r="98" spans="1:13" s="16" customFormat="1">
      <c r="A98" s="267">
        <v>88</v>
      </c>
      <c r="B98" s="276" t="s">
        <v>336</v>
      </c>
      <c r="C98" s="277">
        <v>1134.1500000000001</v>
      </c>
      <c r="D98" s="278">
        <v>1145.4333333333334</v>
      </c>
      <c r="E98" s="278">
        <v>1116.4166666666667</v>
      </c>
      <c r="F98" s="278">
        <v>1098.6833333333334</v>
      </c>
      <c r="G98" s="278">
        <v>1069.6666666666667</v>
      </c>
      <c r="H98" s="278">
        <v>1163.1666666666667</v>
      </c>
      <c r="I98" s="278">
        <v>1192.1833333333332</v>
      </c>
      <c r="J98" s="278">
        <v>1209.9166666666667</v>
      </c>
      <c r="K98" s="276">
        <v>1174.45</v>
      </c>
      <c r="L98" s="276">
        <v>1127.7</v>
      </c>
      <c r="M98" s="276">
        <v>2.10562</v>
      </c>
    </row>
    <row r="99" spans="1:13" s="16" customFormat="1">
      <c r="A99" s="267">
        <v>89</v>
      </c>
      <c r="B99" s="276" t="s">
        <v>337</v>
      </c>
      <c r="C99" s="277">
        <v>11.55</v>
      </c>
      <c r="D99" s="278">
        <v>11.6</v>
      </c>
      <c r="E99" s="278">
        <v>11.45</v>
      </c>
      <c r="F99" s="278">
        <v>11.35</v>
      </c>
      <c r="G99" s="278">
        <v>11.2</v>
      </c>
      <c r="H99" s="278">
        <v>11.7</v>
      </c>
      <c r="I99" s="278">
        <v>11.850000000000001</v>
      </c>
      <c r="J99" s="278">
        <v>11.95</v>
      </c>
      <c r="K99" s="276">
        <v>11.75</v>
      </c>
      <c r="L99" s="276">
        <v>11.5</v>
      </c>
      <c r="M99" s="276">
        <v>33.55283</v>
      </c>
    </row>
    <row r="100" spans="1:13" s="16" customFormat="1">
      <c r="A100" s="267">
        <v>90</v>
      </c>
      <c r="B100" s="276" t="s">
        <v>339</v>
      </c>
      <c r="C100" s="277">
        <v>201.75</v>
      </c>
      <c r="D100" s="278">
        <v>202.66666666666666</v>
      </c>
      <c r="E100" s="278">
        <v>198.13333333333333</v>
      </c>
      <c r="F100" s="278">
        <v>194.51666666666668</v>
      </c>
      <c r="G100" s="278">
        <v>189.98333333333335</v>
      </c>
      <c r="H100" s="278">
        <v>206.2833333333333</v>
      </c>
      <c r="I100" s="278">
        <v>210.81666666666666</v>
      </c>
      <c r="J100" s="278">
        <v>214.43333333333328</v>
      </c>
      <c r="K100" s="276">
        <v>207.2</v>
      </c>
      <c r="L100" s="276">
        <v>199.05</v>
      </c>
      <c r="M100" s="276">
        <v>3.0417100000000001</v>
      </c>
    </row>
    <row r="101" spans="1:13">
      <c r="A101" s="267">
        <v>91</v>
      </c>
      <c r="B101" s="276" t="s">
        <v>80</v>
      </c>
      <c r="C101" s="277">
        <v>333.3</v>
      </c>
      <c r="D101" s="278">
        <v>336.55</v>
      </c>
      <c r="E101" s="278">
        <v>326.65000000000003</v>
      </c>
      <c r="F101" s="278">
        <v>320</v>
      </c>
      <c r="G101" s="278">
        <v>310.10000000000002</v>
      </c>
      <c r="H101" s="278">
        <v>343.20000000000005</v>
      </c>
      <c r="I101" s="278">
        <v>353.1</v>
      </c>
      <c r="J101" s="278">
        <v>359.75000000000006</v>
      </c>
      <c r="K101" s="276">
        <v>346.45</v>
      </c>
      <c r="L101" s="276">
        <v>329.9</v>
      </c>
      <c r="M101" s="276">
        <v>19.96921</v>
      </c>
    </row>
    <row r="102" spans="1:13">
      <c r="A102" s="267">
        <v>92</v>
      </c>
      <c r="B102" s="276" t="s">
        <v>340</v>
      </c>
      <c r="C102" s="277">
        <v>3045.25</v>
      </c>
      <c r="D102" s="278">
        <v>3057</v>
      </c>
      <c r="E102" s="278">
        <v>3008.95</v>
      </c>
      <c r="F102" s="278">
        <v>2972.6499999999996</v>
      </c>
      <c r="G102" s="278">
        <v>2924.5999999999995</v>
      </c>
      <c r="H102" s="278">
        <v>3093.3</v>
      </c>
      <c r="I102" s="278">
        <v>3141.3500000000004</v>
      </c>
      <c r="J102" s="278">
        <v>3177.6500000000005</v>
      </c>
      <c r="K102" s="276">
        <v>3105.05</v>
      </c>
      <c r="L102" s="276">
        <v>3020.7</v>
      </c>
      <c r="M102" s="276">
        <v>7.893E-2</v>
      </c>
    </row>
    <row r="103" spans="1:13">
      <c r="A103" s="267">
        <v>93</v>
      </c>
      <c r="B103" s="276" t="s">
        <v>81</v>
      </c>
      <c r="C103" s="277">
        <v>580.79999999999995</v>
      </c>
      <c r="D103" s="278">
        <v>582.66666666666663</v>
      </c>
      <c r="E103" s="278">
        <v>576.68333333333328</v>
      </c>
      <c r="F103" s="278">
        <v>572.56666666666661</v>
      </c>
      <c r="G103" s="278">
        <v>566.58333333333326</v>
      </c>
      <c r="H103" s="278">
        <v>586.7833333333333</v>
      </c>
      <c r="I103" s="278">
        <v>592.76666666666665</v>
      </c>
      <c r="J103" s="278">
        <v>596.88333333333333</v>
      </c>
      <c r="K103" s="276">
        <v>588.65</v>
      </c>
      <c r="L103" s="276">
        <v>578.54999999999995</v>
      </c>
      <c r="M103" s="276">
        <v>1.52241</v>
      </c>
    </row>
    <row r="104" spans="1:13">
      <c r="A104" s="267">
        <v>94</v>
      </c>
      <c r="B104" s="276" t="s">
        <v>334</v>
      </c>
      <c r="C104" s="277">
        <v>277.14999999999998</v>
      </c>
      <c r="D104" s="278">
        <v>272.26666666666665</v>
      </c>
      <c r="E104" s="278">
        <v>265.5333333333333</v>
      </c>
      <c r="F104" s="278">
        <v>253.91666666666663</v>
      </c>
      <c r="G104" s="278">
        <v>247.18333333333328</v>
      </c>
      <c r="H104" s="278">
        <v>283.88333333333333</v>
      </c>
      <c r="I104" s="278">
        <v>290.61666666666667</v>
      </c>
      <c r="J104" s="278">
        <v>302.23333333333335</v>
      </c>
      <c r="K104" s="276">
        <v>279</v>
      </c>
      <c r="L104" s="276">
        <v>260.64999999999998</v>
      </c>
      <c r="M104" s="276">
        <v>1.83596</v>
      </c>
    </row>
    <row r="105" spans="1:13">
      <c r="A105" s="267">
        <v>95</v>
      </c>
      <c r="B105" s="276" t="s">
        <v>342</v>
      </c>
      <c r="C105" s="277">
        <v>179.45</v>
      </c>
      <c r="D105" s="278">
        <v>180.96666666666667</v>
      </c>
      <c r="E105" s="278">
        <v>176.68333333333334</v>
      </c>
      <c r="F105" s="278">
        <v>173.91666666666666</v>
      </c>
      <c r="G105" s="278">
        <v>169.63333333333333</v>
      </c>
      <c r="H105" s="278">
        <v>183.73333333333335</v>
      </c>
      <c r="I105" s="278">
        <v>188.01666666666671</v>
      </c>
      <c r="J105" s="278">
        <v>190.78333333333336</v>
      </c>
      <c r="K105" s="276">
        <v>185.25</v>
      </c>
      <c r="L105" s="276">
        <v>178.2</v>
      </c>
      <c r="M105" s="276">
        <v>4.3805100000000001</v>
      </c>
    </row>
    <row r="106" spans="1:13">
      <c r="A106" s="267">
        <v>96</v>
      </c>
      <c r="B106" s="276" t="s">
        <v>343</v>
      </c>
      <c r="C106" s="277">
        <v>83.05</v>
      </c>
      <c r="D106" s="278">
        <v>82.316666666666663</v>
      </c>
      <c r="E106" s="278">
        <v>80.783333333333331</v>
      </c>
      <c r="F106" s="278">
        <v>78.516666666666666</v>
      </c>
      <c r="G106" s="278">
        <v>76.983333333333334</v>
      </c>
      <c r="H106" s="278">
        <v>84.583333333333329</v>
      </c>
      <c r="I106" s="278">
        <v>86.11666666666666</v>
      </c>
      <c r="J106" s="278">
        <v>88.383333333333326</v>
      </c>
      <c r="K106" s="276">
        <v>83.85</v>
      </c>
      <c r="L106" s="276">
        <v>80.05</v>
      </c>
      <c r="M106" s="276">
        <v>17.747479999999999</v>
      </c>
    </row>
    <row r="107" spans="1:13">
      <c r="A107" s="267">
        <v>97</v>
      </c>
      <c r="B107" s="276" t="s">
        <v>82</v>
      </c>
      <c r="C107" s="277">
        <v>332.4</v>
      </c>
      <c r="D107" s="278">
        <v>334.58333333333331</v>
      </c>
      <c r="E107" s="278">
        <v>326.16666666666663</v>
      </c>
      <c r="F107" s="278">
        <v>319.93333333333334</v>
      </c>
      <c r="G107" s="278">
        <v>311.51666666666665</v>
      </c>
      <c r="H107" s="278">
        <v>340.81666666666661</v>
      </c>
      <c r="I107" s="278">
        <v>349.23333333333323</v>
      </c>
      <c r="J107" s="278">
        <v>355.46666666666658</v>
      </c>
      <c r="K107" s="276">
        <v>343</v>
      </c>
      <c r="L107" s="276">
        <v>328.35</v>
      </c>
      <c r="M107" s="276">
        <v>78.032200000000003</v>
      </c>
    </row>
    <row r="108" spans="1:13">
      <c r="A108" s="267">
        <v>98</v>
      </c>
      <c r="B108" s="284" t="s">
        <v>344</v>
      </c>
      <c r="C108" s="277">
        <v>480.4</v>
      </c>
      <c r="D108" s="278">
        <v>474.98333333333335</v>
      </c>
      <c r="E108" s="278">
        <v>463.9666666666667</v>
      </c>
      <c r="F108" s="278">
        <v>447.53333333333336</v>
      </c>
      <c r="G108" s="278">
        <v>436.51666666666671</v>
      </c>
      <c r="H108" s="278">
        <v>491.41666666666669</v>
      </c>
      <c r="I108" s="278">
        <v>502.43333333333334</v>
      </c>
      <c r="J108" s="278">
        <v>518.86666666666667</v>
      </c>
      <c r="K108" s="276">
        <v>486</v>
      </c>
      <c r="L108" s="276">
        <v>458.55</v>
      </c>
      <c r="M108" s="276">
        <v>1.1962699999999999</v>
      </c>
    </row>
    <row r="109" spans="1:13">
      <c r="A109" s="267">
        <v>99</v>
      </c>
      <c r="B109" s="276" t="s">
        <v>83</v>
      </c>
      <c r="C109" s="277">
        <v>742.1</v>
      </c>
      <c r="D109" s="278">
        <v>743.98333333333323</v>
      </c>
      <c r="E109" s="278">
        <v>736.06666666666649</v>
      </c>
      <c r="F109" s="278">
        <v>730.0333333333333</v>
      </c>
      <c r="G109" s="278">
        <v>722.11666666666656</v>
      </c>
      <c r="H109" s="278">
        <v>750.01666666666642</v>
      </c>
      <c r="I109" s="278">
        <v>757.93333333333317</v>
      </c>
      <c r="J109" s="278">
        <v>763.96666666666636</v>
      </c>
      <c r="K109" s="276">
        <v>751.9</v>
      </c>
      <c r="L109" s="276">
        <v>737.95</v>
      </c>
      <c r="M109" s="276">
        <v>58.042299999999997</v>
      </c>
    </row>
    <row r="110" spans="1:13">
      <c r="A110" s="267">
        <v>100</v>
      </c>
      <c r="B110" s="276" t="s">
        <v>84</v>
      </c>
      <c r="C110" s="277">
        <v>122.05</v>
      </c>
      <c r="D110" s="278">
        <v>122.39999999999999</v>
      </c>
      <c r="E110" s="278">
        <v>120.49999999999999</v>
      </c>
      <c r="F110" s="278">
        <v>118.94999999999999</v>
      </c>
      <c r="G110" s="278">
        <v>117.04999999999998</v>
      </c>
      <c r="H110" s="278">
        <v>123.94999999999999</v>
      </c>
      <c r="I110" s="278">
        <v>125.85</v>
      </c>
      <c r="J110" s="278">
        <v>127.39999999999999</v>
      </c>
      <c r="K110" s="276">
        <v>124.3</v>
      </c>
      <c r="L110" s="276">
        <v>120.85</v>
      </c>
      <c r="M110" s="276">
        <v>291.86698999999999</v>
      </c>
    </row>
    <row r="111" spans="1:13">
      <c r="A111" s="267">
        <v>101</v>
      </c>
      <c r="B111" s="276" t="s">
        <v>345</v>
      </c>
      <c r="C111" s="277">
        <v>339.4</v>
      </c>
      <c r="D111" s="278">
        <v>342.2</v>
      </c>
      <c r="E111" s="278">
        <v>332.4</v>
      </c>
      <c r="F111" s="278">
        <v>325.39999999999998</v>
      </c>
      <c r="G111" s="278">
        <v>315.59999999999997</v>
      </c>
      <c r="H111" s="278">
        <v>349.2</v>
      </c>
      <c r="I111" s="278">
        <v>359.00000000000006</v>
      </c>
      <c r="J111" s="278">
        <v>366</v>
      </c>
      <c r="K111" s="276">
        <v>352</v>
      </c>
      <c r="L111" s="276">
        <v>335.2</v>
      </c>
      <c r="M111" s="276">
        <v>8.8379999999999992</v>
      </c>
    </row>
    <row r="112" spans="1:13">
      <c r="A112" s="267">
        <v>102</v>
      </c>
      <c r="B112" s="276" t="s">
        <v>3634</v>
      </c>
      <c r="C112" s="277">
        <v>2331.4</v>
      </c>
      <c r="D112" s="278">
        <v>2343.7999999999997</v>
      </c>
      <c r="E112" s="278">
        <v>2297.5999999999995</v>
      </c>
      <c r="F112" s="278">
        <v>2263.7999999999997</v>
      </c>
      <c r="G112" s="278">
        <v>2217.5999999999995</v>
      </c>
      <c r="H112" s="278">
        <v>2377.5999999999995</v>
      </c>
      <c r="I112" s="278">
        <v>2423.7999999999993</v>
      </c>
      <c r="J112" s="278">
        <v>2457.5999999999995</v>
      </c>
      <c r="K112" s="276">
        <v>2390</v>
      </c>
      <c r="L112" s="276">
        <v>2310</v>
      </c>
      <c r="M112" s="276">
        <v>7.0180499999999997</v>
      </c>
    </row>
    <row r="113" spans="1:13">
      <c r="A113" s="267">
        <v>103</v>
      </c>
      <c r="B113" s="276" t="s">
        <v>85</v>
      </c>
      <c r="C113" s="277">
        <v>1516.8</v>
      </c>
      <c r="D113" s="278">
        <v>1510.4333333333332</v>
      </c>
      <c r="E113" s="278">
        <v>1494.5166666666664</v>
      </c>
      <c r="F113" s="278">
        <v>1472.2333333333333</v>
      </c>
      <c r="G113" s="278">
        <v>1456.3166666666666</v>
      </c>
      <c r="H113" s="278">
        <v>1532.7166666666662</v>
      </c>
      <c r="I113" s="278">
        <v>1548.6333333333328</v>
      </c>
      <c r="J113" s="278">
        <v>1570.9166666666661</v>
      </c>
      <c r="K113" s="276">
        <v>1526.35</v>
      </c>
      <c r="L113" s="276">
        <v>1488.15</v>
      </c>
      <c r="M113" s="276">
        <v>9.4352199999999993</v>
      </c>
    </row>
    <row r="114" spans="1:13">
      <c r="A114" s="267">
        <v>104</v>
      </c>
      <c r="B114" s="276" t="s">
        <v>86</v>
      </c>
      <c r="C114" s="277">
        <v>408.25</v>
      </c>
      <c r="D114" s="278">
        <v>408.9666666666667</v>
      </c>
      <c r="E114" s="278">
        <v>402.93333333333339</v>
      </c>
      <c r="F114" s="278">
        <v>397.61666666666667</v>
      </c>
      <c r="G114" s="278">
        <v>391.58333333333337</v>
      </c>
      <c r="H114" s="278">
        <v>414.28333333333342</v>
      </c>
      <c r="I114" s="278">
        <v>420.31666666666672</v>
      </c>
      <c r="J114" s="278">
        <v>425.63333333333344</v>
      </c>
      <c r="K114" s="276">
        <v>415</v>
      </c>
      <c r="L114" s="276">
        <v>403.65</v>
      </c>
      <c r="M114" s="276">
        <v>21.698450000000001</v>
      </c>
    </row>
    <row r="115" spans="1:13">
      <c r="A115" s="267">
        <v>105</v>
      </c>
      <c r="B115" s="276" t="s">
        <v>236</v>
      </c>
      <c r="C115" s="277">
        <v>758.9</v>
      </c>
      <c r="D115" s="278">
        <v>764.45000000000016</v>
      </c>
      <c r="E115" s="278">
        <v>743.90000000000032</v>
      </c>
      <c r="F115" s="278">
        <v>728.9000000000002</v>
      </c>
      <c r="G115" s="278">
        <v>708.35000000000036</v>
      </c>
      <c r="H115" s="278">
        <v>779.45000000000027</v>
      </c>
      <c r="I115" s="278">
        <v>800.00000000000023</v>
      </c>
      <c r="J115" s="278">
        <v>815.00000000000023</v>
      </c>
      <c r="K115" s="276">
        <v>785</v>
      </c>
      <c r="L115" s="276">
        <v>749.45</v>
      </c>
      <c r="M115" s="276">
        <v>2.4687899999999998</v>
      </c>
    </row>
    <row r="116" spans="1:13">
      <c r="A116" s="267">
        <v>106</v>
      </c>
      <c r="B116" s="276" t="s">
        <v>346</v>
      </c>
      <c r="C116" s="277">
        <v>715.95</v>
      </c>
      <c r="D116" s="278">
        <v>724.80000000000007</v>
      </c>
      <c r="E116" s="278">
        <v>701.15000000000009</v>
      </c>
      <c r="F116" s="278">
        <v>686.35</v>
      </c>
      <c r="G116" s="278">
        <v>662.7</v>
      </c>
      <c r="H116" s="278">
        <v>739.60000000000014</v>
      </c>
      <c r="I116" s="278">
        <v>763.25</v>
      </c>
      <c r="J116" s="278">
        <v>778.05000000000018</v>
      </c>
      <c r="K116" s="276">
        <v>748.45</v>
      </c>
      <c r="L116" s="276">
        <v>710</v>
      </c>
      <c r="M116" s="276">
        <v>0.76066999999999996</v>
      </c>
    </row>
    <row r="117" spans="1:13">
      <c r="A117" s="267">
        <v>107</v>
      </c>
      <c r="B117" s="276" t="s">
        <v>331</v>
      </c>
      <c r="C117" s="277">
        <v>2027.2</v>
      </c>
      <c r="D117" s="278">
        <v>2026.7666666666664</v>
      </c>
      <c r="E117" s="278">
        <v>1988.5333333333328</v>
      </c>
      <c r="F117" s="278">
        <v>1949.8666666666663</v>
      </c>
      <c r="G117" s="278">
        <v>1911.6333333333328</v>
      </c>
      <c r="H117" s="278">
        <v>2065.4333333333329</v>
      </c>
      <c r="I117" s="278">
        <v>2103.6666666666665</v>
      </c>
      <c r="J117" s="278">
        <v>2142.333333333333</v>
      </c>
      <c r="K117" s="276">
        <v>2065</v>
      </c>
      <c r="L117" s="276">
        <v>1988.1</v>
      </c>
      <c r="M117" s="276">
        <v>0.80188999999999999</v>
      </c>
    </row>
    <row r="118" spans="1:13">
      <c r="A118" s="267">
        <v>108</v>
      </c>
      <c r="B118" s="276" t="s">
        <v>237</v>
      </c>
      <c r="C118" s="277">
        <v>298.60000000000002</v>
      </c>
      <c r="D118" s="278">
        <v>297.65000000000003</v>
      </c>
      <c r="E118" s="278">
        <v>293.50000000000006</v>
      </c>
      <c r="F118" s="278">
        <v>288.40000000000003</v>
      </c>
      <c r="G118" s="278">
        <v>284.25000000000006</v>
      </c>
      <c r="H118" s="278">
        <v>302.75000000000006</v>
      </c>
      <c r="I118" s="278">
        <v>306.90000000000003</v>
      </c>
      <c r="J118" s="278">
        <v>312.00000000000006</v>
      </c>
      <c r="K118" s="276">
        <v>301.8</v>
      </c>
      <c r="L118" s="276">
        <v>292.55</v>
      </c>
      <c r="M118" s="276">
        <v>16.009840000000001</v>
      </c>
    </row>
    <row r="119" spans="1:13">
      <c r="A119" s="267">
        <v>109</v>
      </c>
      <c r="B119" s="276" t="s">
        <v>2995</v>
      </c>
      <c r="C119" s="277">
        <v>248.8</v>
      </c>
      <c r="D119" s="278">
        <v>250.53333333333333</v>
      </c>
      <c r="E119" s="278">
        <v>244.06666666666666</v>
      </c>
      <c r="F119" s="278">
        <v>239.33333333333334</v>
      </c>
      <c r="G119" s="278">
        <v>232.86666666666667</v>
      </c>
      <c r="H119" s="278">
        <v>255.26666666666665</v>
      </c>
      <c r="I119" s="278">
        <v>261.73333333333329</v>
      </c>
      <c r="J119" s="278">
        <v>266.46666666666664</v>
      </c>
      <c r="K119" s="276">
        <v>257</v>
      </c>
      <c r="L119" s="276">
        <v>245.8</v>
      </c>
      <c r="M119" s="276">
        <v>0.80971000000000004</v>
      </c>
    </row>
    <row r="120" spans="1:13">
      <c r="A120" s="267">
        <v>110</v>
      </c>
      <c r="B120" s="276" t="s">
        <v>235</v>
      </c>
      <c r="C120" s="277">
        <v>192.1</v>
      </c>
      <c r="D120" s="278">
        <v>193.31666666666669</v>
      </c>
      <c r="E120" s="278">
        <v>188.78333333333339</v>
      </c>
      <c r="F120" s="278">
        <v>185.4666666666667</v>
      </c>
      <c r="G120" s="278">
        <v>180.93333333333339</v>
      </c>
      <c r="H120" s="278">
        <v>196.63333333333338</v>
      </c>
      <c r="I120" s="278">
        <v>201.16666666666669</v>
      </c>
      <c r="J120" s="278">
        <v>204.48333333333338</v>
      </c>
      <c r="K120" s="276">
        <v>197.85</v>
      </c>
      <c r="L120" s="276">
        <v>190</v>
      </c>
      <c r="M120" s="276">
        <v>13.31297</v>
      </c>
    </row>
    <row r="121" spans="1:13">
      <c r="A121" s="267">
        <v>111</v>
      </c>
      <c r="B121" s="276" t="s">
        <v>87</v>
      </c>
      <c r="C121" s="277">
        <v>511.3</v>
      </c>
      <c r="D121" s="278">
        <v>507.0333333333333</v>
      </c>
      <c r="E121" s="278">
        <v>500.26666666666665</v>
      </c>
      <c r="F121" s="278">
        <v>489.23333333333335</v>
      </c>
      <c r="G121" s="278">
        <v>482.4666666666667</v>
      </c>
      <c r="H121" s="278">
        <v>518.06666666666661</v>
      </c>
      <c r="I121" s="278">
        <v>524.83333333333326</v>
      </c>
      <c r="J121" s="278">
        <v>535.86666666666656</v>
      </c>
      <c r="K121" s="276">
        <v>513.79999999999995</v>
      </c>
      <c r="L121" s="276">
        <v>496</v>
      </c>
      <c r="M121" s="276">
        <v>20.69434</v>
      </c>
    </row>
    <row r="122" spans="1:13">
      <c r="A122" s="267">
        <v>112</v>
      </c>
      <c r="B122" s="276" t="s">
        <v>347</v>
      </c>
      <c r="C122" s="277">
        <v>450.35</v>
      </c>
      <c r="D122" s="278">
        <v>466.13333333333338</v>
      </c>
      <c r="E122" s="278">
        <v>419.26666666666677</v>
      </c>
      <c r="F122" s="278">
        <v>388.18333333333339</v>
      </c>
      <c r="G122" s="278">
        <v>341.31666666666678</v>
      </c>
      <c r="H122" s="278">
        <v>497.21666666666675</v>
      </c>
      <c r="I122" s="278">
        <v>544.08333333333348</v>
      </c>
      <c r="J122" s="278">
        <v>575.16666666666674</v>
      </c>
      <c r="K122" s="276">
        <v>513</v>
      </c>
      <c r="L122" s="276">
        <v>435.05</v>
      </c>
      <c r="M122" s="276">
        <v>11.189069999999999</v>
      </c>
    </row>
    <row r="123" spans="1:13">
      <c r="A123" s="267">
        <v>113</v>
      </c>
      <c r="B123" s="276" t="s">
        <v>88</v>
      </c>
      <c r="C123" s="277">
        <v>507.3</v>
      </c>
      <c r="D123" s="278">
        <v>505.7833333333333</v>
      </c>
      <c r="E123" s="278">
        <v>501.56666666666661</v>
      </c>
      <c r="F123" s="278">
        <v>495.83333333333331</v>
      </c>
      <c r="G123" s="278">
        <v>491.61666666666662</v>
      </c>
      <c r="H123" s="278">
        <v>511.51666666666659</v>
      </c>
      <c r="I123" s="278">
        <v>515.73333333333335</v>
      </c>
      <c r="J123" s="278">
        <v>521.46666666666658</v>
      </c>
      <c r="K123" s="276">
        <v>510</v>
      </c>
      <c r="L123" s="276">
        <v>500.05</v>
      </c>
      <c r="M123" s="276">
        <v>54.960079999999998</v>
      </c>
    </row>
    <row r="124" spans="1:13">
      <c r="A124" s="267">
        <v>114</v>
      </c>
      <c r="B124" s="276" t="s">
        <v>238</v>
      </c>
      <c r="C124" s="277">
        <v>977.55</v>
      </c>
      <c r="D124" s="278">
        <v>970.85</v>
      </c>
      <c r="E124" s="278">
        <v>951.7</v>
      </c>
      <c r="F124" s="278">
        <v>925.85</v>
      </c>
      <c r="G124" s="278">
        <v>906.7</v>
      </c>
      <c r="H124" s="278">
        <v>996.7</v>
      </c>
      <c r="I124" s="278">
        <v>1015.8499999999999</v>
      </c>
      <c r="J124" s="278">
        <v>1041.7</v>
      </c>
      <c r="K124" s="276">
        <v>990</v>
      </c>
      <c r="L124" s="276">
        <v>945</v>
      </c>
      <c r="M124" s="276">
        <v>1.7980100000000001</v>
      </c>
    </row>
    <row r="125" spans="1:13">
      <c r="A125" s="267">
        <v>115</v>
      </c>
      <c r="B125" s="276" t="s">
        <v>348</v>
      </c>
      <c r="C125" s="277">
        <v>77.7</v>
      </c>
      <c r="D125" s="278">
        <v>77.783333333333346</v>
      </c>
      <c r="E125" s="278">
        <v>76.166666666666686</v>
      </c>
      <c r="F125" s="278">
        <v>74.63333333333334</v>
      </c>
      <c r="G125" s="278">
        <v>73.01666666666668</v>
      </c>
      <c r="H125" s="278">
        <v>79.316666666666691</v>
      </c>
      <c r="I125" s="278">
        <v>80.933333333333337</v>
      </c>
      <c r="J125" s="278">
        <v>82.466666666666697</v>
      </c>
      <c r="K125" s="276">
        <v>79.400000000000006</v>
      </c>
      <c r="L125" s="276">
        <v>76.25</v>
      </c>
      <c r="M125" s="276">
        <v>3.7533400000000001</v>
      </c>
    </row>
    <row r="126" spans="1:13">
      <c r="A126" s="267">
        <v>116</v>
      </c>
      <c r="B126" s="276" t="s">
        <v>355</v>
      </c>
      <c r="C126" s="277">
        <v>365</v>
      </c>
      <c r="D126" s="278">
        <v>367</v>
      </c>
      <c r="E126" s="278">
        <v>354</v>
      </c>
      <c r="F126" s="278">
        <v>343</v>
      </c>
      <c r="G126" s="278">
        <v>330</v>
      </c>
      <c r="H126" s="278">
        <v>378</v>
      </c>
      <c r="I126" s="278">
        <v>391</v>
      </c>
      <c r="J126" s="278">
        <v>402</v>
      </c>
      <c r="K126" s="276">
        <v>380</v>
      </c>
      <c r="L126" s="276">
        <v>356</v>
      </c>
      <c r="M126" s="276">
        <v>4.4743199999999996</v>
      </c>
    </row>
    <row r="127" spans="1:13">
      <c r="A127" s="267">
        <v>117</v>
      </c>
      <c r="B127" s="276" t="s">
        <v>356</v>
      </c>
      <c r="C127" s="277">
        <v>138.6</v>
      </c>
      <c r="D127" s="278">
        <v>140.65</v>
      </c>
      <c r="E127" s="278">
        <v>135.95000000000002</v>
      </c>
      <c r="F127" s="278">
        <v>133.30000000000001</v>
      </c>
      <c r="G127" s="278">
        <v>128.60000000000002</v>
      </c>
      <c r="H127" s="278">
        <v>143.30000000000001</v>
      </c>
      <c r="I127" s="278">
        <v>148</v>
      </c>
      <c r="J127" s="278">
        <v>150.65</v>
      </c>
      <c r="K127" s="276">
        <v>145.35</v>
      </c>
      <c r="L127" s="276">
        <v>138</v>
      </c>
      <c r="M127" s="276">
        <v>3.0476000000000001</v>
      </c>
    </row>
    <row r="128" spans="1:13">
      <c r="A128" s="267">
        <v>118</v>
      </c>
      <c r="B128" s="276" t="s">
        <v>349</v>
      </c>
      <c r="C128" s="277">
        <v>94.2</v>
      </c>
      <c r="D128" s="278">
        <v>94.416666666666671</v>
      </c>
      <c r="E128" s="278">
        <v>90.983333333333348</v>
      </c>
      <c r="F128" s="278">
        <v>87.76666666666668</v>
      </c>
      <c r="G128" s="278">
        <v>84.333333333333357</v>
      </c>
      <c r="H128" s="278">
        <v>97.63333333333334</v>
      </c>
      <c r="I128" s="278">
        <v>101.06666666666665</v>
      </c>
      <c r="J128" s="278">
        <v>104.28333333333333</v>
      </c>
      <c r="K128" s="276">
        <v>97.85</v>
      </c>
      <c r="L128" s="276">
        <v>91.2</v>
      </c>
      <c r="M128" s="276">
        <v>61.666849999999997</v>
      </c>
    </row>
    <row r="129" spans="1:13">
      <c r="A129" s="267">
        <v>119</v>
      </c>
      <c r="B129" s="276" t="s">
        <v>350</v>
      </c>
      <c r="C129" s="277">
        <v>349.5</v>
      </c>
      <c r="D129" s="278">
        <v>348.2</v>
      </c>
      <c r="E129" s="278">
        <v>338.7</v>
      </c>
      <c r="F129" s="278">
        <v>327.9</v>
      </c>
      <c r="G129" s="278">
        <v>318.39999999999998</v>
      </c>
      <c r="H129" s="278">
        <v>359</v>
      </c>
      <c r="I129" s="278">
        <v>368.5</v>
      </c>
      <c r="J129" s="278">
        <v>379.3</v>
      </c>
      <c r="K129" s="276">
        <v>357.7</v>
      </c>
      <c r="L129" s="276">
        <v>337.4</v>
      </c>
      <c r="M129" s="276">
        <v>2.2308300000000001</v>
      </c>
    </row>
    <row r="130" spans="1:13">
      <c r="A130" s="267">
        <v>120</v>
      </c>
      <c r="B130" s="276" t="s">
        <v>351</v>
      </c>
      <c r="C130" s="277">
        <v>802.2</v>
      </c>
      <c r="D130" s="278">
        <v>806.75</v>
      </c>
      <c r="E130" s="278">
        <v>788.85</v>
      </c>
      <c r="F130" s="278">
        <v>775.5</v>
      </c>
      <c r="G130" s="278">
        <v>757.6</v>
      </c>
      <c r="H130" s="278">
        <v>820.1</v>
      </c>
      <c r="I130" s="278">
        <v>838.00000000000011</v>
      </c>
      <c r="J130" s="278">
        <v>851.35</v>
      </c>
      <c r="K130" s="276">
        <v>824.65</v>
      </c>
      <c r="L130" s="276">
        <v>793.4</v>
      </c>
      <c r="M130" s="276">
        <v>8.68567</v>
      </c>
    </row>
    <row r="131" spans="1:13">
      <c r="A131" s="267">
        <v>121</v>
      </c>
      <c r="B131" s="276" t="s">
        <v>352</v>
      </c>
      <c r="C131" s="277">
        <v>126.55</v>
      </c>
      <c r="D131" s="278">
        <v>128.21666666666667</v>
      </c>
      <c r="E131" s="278">
        <v>124.33333333333334</v>
      </c>
      <c r="F131" s="278">
        <v>122.11666666666667</v>
      </c>
      <c r="G131" s="278">
        <v>118.23333333333335</v>
      </c>
      <c r="H131" s="278">
        <v>130.43333333333334</v>
      </c>
      <c r="I131" s="278">
        <v>134.31666666666666</v>
      </c>
      <c r="J131" s="278">
        <v>136.53333333333333</v>
      </c>
      <c r="K131" s="276">
        <v>132.1</v>
      </c>
      <c r="L131" s="276">
        <v>126</v>
      </c>
      <c r="M131" s="276">
        <v>21.130929999999999</v>
      </c>
    </row>
    <row r="132" spans="1:13">
      <c r="A132" s="267">
        <v>122</v>
      </c>
      <c r="B132" s="276" t="s">
        <v>1220</v>
      </c>
      <c r="C132" s="277">
        <v>713.8</v>
      </c>
      <c r="D132" s="278">
        <v>712.48333333333323</v>
      </c>
      <c r="E132" s="278">
        <v>706.36666666666645</v>
      </c>
      <c r="F132" s="278">
        <v>698.93333333333317</v>
      </c>
      <c r="G132" s="278">
        <v>692.81666666666638</v>
      </c>
      <c r="H132" s="278">
        <v>719.91666666666652</v>
      </c>
      <c r="I132" s="278">
        <v>726.0333333333333</v>
      </c>
      <c r="J132" s="278">
        <v>733.46666666666658</v>
      </c>
      <c r="K132" s="276">
        <v>718.6</v>
      </c>
      <c r="L132" s="276">
        <v>705.05</v>
      </c>
      <c r="M132" s="276">
        <v>0.45609</v>
      </c>
    </row>
    <row r="133" spans="1:13">
      <c r="A133" s="267">
        <v>123</v>
      </c>
      <c r="B133" s="276" t="s">
        <v>90</v>
      </c>
      <c r="C133" s="277">
        <v>10.35</v>
      </c>
      <c r="D133" s="278">
        <v>10.566666666666668</v>
      </c>
      <c r="E133" s="278">
        <v>9.8833333333333364</v>
      </c>
      <c r="F133" s="278">
        <v>9.4166666666666679</v>
      </c>
      <c r="G133" s="278">
        <v>8.7333333333333361</v>
      </c>
      <c r="H133" s="278">
        <v>11.033333333333337</v>
      </c>
      <c r="I133" s="278">
        <v>11.71666666666667</v>
      </c>
      <c r="J133" s="278">
        <v>12.183333333333337</v>
      </c>
      <c r="K133" s="276">
        <v>11.25</v>
      </c>
      <c r="L133" s="276">
        <v>10.1</v>
      </c>
      <c r="M133" s="276">
        <v>167.56075000000001</v>
      </c>
    </row>
    <row r="134" spans="1:13">
      <c r="A134" s="267">
        <v>124</v>
      </c>
      <c r="B134" s="276" t="s">
        <v>91</v>
      </c>
      <c r="C134" s="277">
        <v>3435.05</v>
      </c>
      <c r="D134" s="278">
        <v>3446.7833333333333</v>
      </c>
      <c r="E134" s="278">
        <v>3394.5666666666666</v>
      </c>
      <c r="F134" s="278">
        <v>3354.0833333333335</v>
      </c>
      <c r="G134" s="278">
        <v>3301.8666666666668</v>
      </c>
      <c r="H134" s="278">
        <v>3487.2666666666664</v>
      </c>
      <c r="I134" s="278">
        <v>3539.4833333333327</v>
      </c>
      <c r="J134" s="278">
        <v>3579.9666666666662</v>
      </c>
      <c r="K134" s="276">
        <v>3499</v>
      </c>
      <c r="L134" s="276">
        <v>3406.3</v>
      </c>
      <c r="M134" s="276">
        <v>11.30621</v>
      </c>
    </row>
    <row r="135" spans="1:13">
      <c r="A135" s="267">
        <v>125</v>
      </c>
      <c r="B135" s="276" t="s">
        <v>357</v>
      </c>
      <c r="C135" s="277">
        <v>10098.5</v>
      </c>
      <c r="D135" s="278">
        <v>10155.833333333334</v>
      </c>
      <c r="E135" s="278">
        <v>10017.666666666668</v>
      </c>
      <c r="F135" s="278">
        <v>9936.8333333333339</v>
      </c>
      <c r="G135" s="278">
        <v>9798.6666666666679</v>
      </c>
      <c r="H135" s="278">
        <v>10236.666666666668</v>
      </c>
      <c r="I135" s="278">
        <v>10374.833333333336</v>
      </c>
      <c r="J135" s="278">
        <v>10455.666666666668</v>
      </c>
      <c r="K135" s="276">
        <v>10294</v>
      </c>
      <c r="L135" s="276">
        <v>10075</v>
      </c>
      <c r="M135" s="276">
        <v>0.28958</v>
      </c>
    </row>
    <row r="136" spans="1:13">
      <c r="A136" s="267">
        <v>126</v>
      </c>
      <c r="B136" s="276" t="s">
        <v>93</v>
      </c>
      <c r="C136" s="277">
        <v>184.9</v>
      </c>
      <c r="D136" s="278">
        <v>189.48333333333335</v>
      </c>
      <c r="E136" s="278">
        <v>178.1166666666667</v>
      </c>
      <c r="F136" s="278">
        <v>171.33333333333334</v>
      </c>
      <c r="G136" s="278">
        <v>159.9666666666667</v>
      </c>
      <c r="H136" s="278">
        <v>196.26666666666671</v>
      </c>
      <c r="I136" s="278">
        <v>207.63333333333338</v>
      </c>
      <c r="J136" s="278">
        <v>214.41666666666671</v>
      </c>
      <c r="K136" s="276">
        <v>200.85</v>
      </c>
      <c r="L136" s="276">
        <v>182.7</v>
      </c>
      <c r="M136" s="276">
        <v>326.76477</v>
      </c>
    </row>
    <row r="137" spans="1:13">
      <c r="A137" s="267">
        <v>127</v>
      </c>
      <c r="B137" s="276" t="s">
        <v>231</v>
      </c>
      <c r="C137" s="277">
        <v>2392.1999999999998</v>
      </c>
      <c r="D137" s="278">
        <v>2379.0666666666666</v>
      </c>
      <c r="E137" s="278">
        <v>2343.1333333333332</v>
      </c>
      <c r="F137" s="278">
        <v>2294.0666666666666</v>
      </c>
      <c r="G137" s="278">
        <v>2258.1333333333332</v>
      </c>
      <c r="H137" s="278">
        <v>2428.1333333333332</v>
      </c>
      <c r="I137" s="278">
        <v>2464.0666666666666</v>
      </c>
      <c r="J137" s="278">
        <v>2513.1333333333332</v>
      </c>
      <c r="K137" s="276">
        <v>2415</v>
      </c>
      <c r="L137" s="276">
        <v>2330</v>
      </c>
      <c r="M137" s="276">
        <v>4.6017900000000003</v>
      </c>
    </row>
    <row r="138" spans="1:13">
      <c r="A138" s="267">
        <v>128</v>
      </c>
      <c r="B138" s="276" t="s">
        <v>94</v>
      </c>
      <c r="C138" s="277">
        <v>4707.7</v>
      </c>
      <c r="D138" s="278">
        <v>4725.5</v>
      </c>
      <c r="E138" s="278">
        <v>4639.2</v>
      </c>
      <c r="F138" s="278">
        <v>4570.7</v>
      </c>
      <c r="G138" s="278">
        <v>4484.3999999999996</v>
      </c>
      <c r="H138" s="278">
        <v>4794</v>
      </c>
      <c r="I138" s="278">
        <v>4880.2999999999993</v>
      </c>
      <c r="J138" s="278">
        <v>4948.8</v>
      </c>
      <c r="K138" s="276">
        <v>4811.8</v>
      </c>
      <c r="L138" s="276">
        <v>4657</v>
      </c>
      <c r="M138" s="276">
        <v>17.672889999999999</v>
      </c>
    </row>
    <row r="139" spans="1:13">
      <c r="A139" s="267">
        <v>129</v>
      </c>
      <c r="B139" s="276" t="s">
        <v>1263</v>
      </c>
      <c r="C139" s="277">
        <v>710.7</v>
      </c>
      <c r="D139" s="278">
        <v>711.93333333333339</v>
      </c>
      <c r="E139" s="278">
        <v>706.76666666666677</v>
      </c>
      <c r="F139" s="278">
        <v>702.83333333333337</v>
      </c>
      <c r="G139" s="278">
        <v>697.66666666666674</v>
      </c>
      <c r="H139" s="278">
        <v>715.86666666666679</v>
      </c>
      <c r="I139" s="278">
        <v>721.0333333333333</v>
      </c>
      <c r="J139" s="278">
        <v>724.96666666666681</v>
      </c>
      <c r="K139" s="276">
        <v>717.1</v>
      </c>
      <c r="L139" s="276">
        <v>708</v>
      </c>
      <c r="M139" s="276">
        <v>0.31952000000000003</v>
      </c>
    </row>
    <row r="140" spans="1:13">
      <c r="A140" s="267">
        <v>130</v>
      </c>
      <c r="B140" s="276" t="s">
        <v>239</v>
      </c>
      <c r="C140" s="277">
        <v>60.9</v>
      </c>
      <c r="D140" s="278">
        <v>61.083333333333336</v>
      </c>
      <c r="E140" s="278">
        <v>58.56666666666667</v>
      </c>
      <c r="F140" s="278">
        <v>56.233333333333334</v>
      </c>
      <c r="G140" s="278">
        <v>53.716666666666669</v>
      </c>
      <c r="H140" s="278">
        <v>63.416666666666671</v>
      </c>
      <c r="I140" s="278">
        <v>65.933333333333337</v>
      </c>
      <c r="J140" s="278">
        <v>68.26666666666668</v>
      </c>
      <c r="K140" s="276">
        <v>63.6</v>
      </c>
      <c r="L140" s="276">
        <v>58.75</v>
      </c>
      <c r="M140" s="276">
        <v>58.430799999999998</v>
      </c>
    </row>
    <row r="141" spans="1:13">
      <c r="A141" s="267">
        <v>131</v>
      </c>
      <c r="B141" s="276" t="s">
        <v>95</v>
      </c>
      <c r="C141" s="277">
        <v>2551.25</v>
      </c>
      <c r="D141" s="278">
        <v>2582.5833333333335</v>
      </c>
      <c r="E141" s="278">
        <v>2507.166666666667</v>
      </c>
      <c r="F141" s="278">
        <v>2463.0833333333335</v>
      </c>
      <c r="G141" s="278">
        <v>2387.666666666667</v>
      </c>
      <c r="H141" s="278">
        <v>2626.666666666667</v>
      </c>
      <c r="I141" s="278">
        <v>2702.0833333333339</v>
      </c>
      <c r="J141" s="278">
        <v>2746.166666666667</v>
      </c>
      <c r="K141" s="276">
        <v>2658</v>
      </c>
      <c r="L141" s="276">
        <v>2538.5</v>
      </c>
      <c r="M141" s="276">
        <v>24.334810000000001</v>
      </c>
    </row>
    <row r="142" spans="1:13">
      <c r="A142" s="267">
        <v>132</v>
      </c>
      <c r="B142" s="276" t="s">
        <v>359</v>
      </c>
      <c r="C142" s="277">
        <v>306.8</v>
      </c>
      <c r="D142" s="278">
        <v>306.18333333333334</v>
      </c>
      <c r="E142" s="278">
        <v>303.61666666666667</v>
      </c>
      <c r="F142" s="278">
        <v>300.43333333333334</v>
      </c>
      <c r="G142" s="278">
        <v>297.86666666666667</v>
      </c>
      <c r="H142" s="278">
        <v>309.36666666666667</v>
      </c>
      <c r="I142" s="278">
        <v>311.93333333333339</v>
      </c>
      <c r="J142" s="278">
        <v>315.11666666666667</v>
      </c>
      <c r="K142" s="276">
        <v>308.75</v>
      </c>
      <c r="L142" s="276">
        <v>303</v>
      </c>
      <c r="M142" s="276">
        <v>1.9701500000000001</v>
      </c>
    </row>
    <row r="143" spans="1:13">
      <c r="A143" s="267">
        <v>133</v>
      </c>
      <c r="B143" s="276" t="s">
        <v>360</v>
      </c>
      <c r="C143" s="277">
        <v>88.65</v>
      </c>
      <c r="D143" s="278">
        <v>88.100000000000009</v>
      </c>
      <c r="E143" s="278">
        <v>86.200000000000017</v>
      </c>
      <c r="F143" s="278">
        <v>83.750000000000014</v>
      </c>
      <c r="G143" s="278">
        <v>81.850000000000023</v>
      </c>
      <c r="H143" s="278">
        <v>90.550000000000011</v>
      </c>
      <c r="I143" s="278">
        <v>92.450000000000017</v>
      </c>
      <c r="J143" s="278">
        <v>94.9</v>
      </c>
      <c r="K143" s="276">
        <v>90</v>
      </c>
      <c r="L143" s="276">
        <v>85.65</v>
      </c>
      <c r="M143" s="276">
        <v>10.114520000000001</v>
      </c>
    </row>
    <row r="144" spans="1:13">
      <c r="A144" s="267">
        <v>134</v>
      </c>
      <c r="B144" s="276" t="s">
        <v>361</v>
      </c>
      <c r="C144" s="277">
        <v>126.7</v>
      </c>
      <c r="D144" s="278">
        <v>125.53333333333335</v>
      </c>
      <c r="E144" s="278">
        <v>120.2166666666667</v>
      </c>
      <c r="F144" s="278">
        <v>113.73333333333335</v>
      </c>
      <c r="G144" s="278">
        <v>108.4166666666667</v>
      </c>
      <c r="H144" s="278">
        <v>132.01666666666671</v>
      </c>
      <c r="I144" s="278">
        <v>137.33333333333331</v>
      </c>
      <c r="J144" s="278">
        <v>143.81666666666669</v>
      </c>
      <c r="K144" s="276">
        <v>130.85</v>
      </c>
      <c r="L144" s="276">
        <v>119.05</v>
      </c>
      <c r="M144" s="276">
        <v>3.37819</v>
      </c>
    </row>
    <row r="145" spans="1:13">
      <c r="A145" s="267">
        <v>135</v>
      </c>
      <c r="B145" s="276" t="s">
        <v>240</v>
      </c>
      <c r="C145" s="277">
        <v>381.2</v>
      </c>
      <c r="D145" s="278">
        <v>382.48333333333335</v>
      </c>
      <c r="E145" s="278">
        <v>377.2166666666667</v>
      </c>
      <c r="F145" s="278">
        <v>373.23333333333335</v>
      </c>
      <c r="G145" s="278">
        <v>367.9666666666667</v>
      </c>
      <c r="H145" s="278">
        <v>386.4666666666667</v>
      </c>
      <c r="I145" s="278">
        <v>391.73333333333335</v>
      </c>
      <c r="J145" s="278">
        <v>395.7166666666667</v>
      </c>
      <c r="K145" s="276">
        <v>387.75</v>
      </c>
      <c r="L145" s="276">
        <v>378.5</v>
      </c>
      <c r="M145" s="276">
        <v>3.1469100000000001</v>
      </c>
    </row>
    <row r="146" spans="1:13">
      <c r="A146" s="267">
        <v>136</v>
      </c>
      <c r="B146" s="276" t="s">
        <v>241</v>
      </c>
      <c r="C146" s="277">
        <v>1043.55</v>
      </c>
      <c r="D146" s="278">
        <v>1042.8333333333333</v>
      </c>
      <c r="E146" s="278">
        <v>1028.7166666666665</v>
      </c>
      <c r="F146" s="278">
        <v>1013.8833333333332</v>
      </c>
      <c r="G146" s="278">
        <v>999.76666666666642</v>
      </c>
      <c r="H146" s="278">
        <v>1057.6666666666665</v>
      </c>
      <c r="I146" s="278">
        <v>1071.7833333333333</v>
      </c>
      <c r="J146" s="278">
        <v>1086.6166666666666</v>
      </c>
      <c r="K146" s="276">
        <v>1056.95</v>
      </c>
      <c r="L146" s="276">
        <v>1028</v>
      </c>
      <c r="M146" s="276">
        <v>0.80994999999999995</v>
      </c>
    </row>
    <row r="147" spans="1:13">
      <c r="A147" s="267">
        <v>137</v>
      </c>
      <c r="B147" s="276" t="s">
        <v>242</v>
      </c>
      <c r="C147" s="277">
        <v>70.900000000000006</v>
      </c>
      <c r="D147" s="278">
        <v>71.183333333333337</v>
      </c>
      <c r="E147" s="278">
        <v>69.966666666666669</v>
      </c>
      <c r="F147" s="278">
        <v>69.033333333333331</v>
      </c>
      <c r="G147" s="278">
        <v>67.816666666666663</v>
      </c>
      <c r="H147" s="278">
        <v>72.116666666666674</v>
      </c>
      <c r="I147" s="278">
        <v>73.333333333333343</v>
      </c>
      <c r="J147" s="278">
        <v>74.26666666666668</v>
      </c>
      <c r="K147" s="276">
        <v>72.400000000000006</v>
      </c>
      <c r="L147" s="276">
        <v>70.25</v>
      </c>
      <c r="M147" s="276">
        <v>18.871469999999999</v>
      </c>
    </row>
    <row r="148" spans="1:13">
      <c r="A148" s="267">
        <v>138</v>
      </c>
      <c r="B148" s="276" t="s">
        <v>96</v>
      </c>
      <c r="C148" s="277">
        <v>53</v>
      </c>
      <c r="D148" s="278">
        <v>52.816666666666663</v>
      </c>
      <c r="E148" s="278">
        <v>51.583333333333329</v>
      </c>
      <c r="F148" s="278">
        <v>50.166666666666664</v>
      </c>
      <c r="G148" s="278">
        <v>48.93333333333333</v>
      </c>
      <c r="H148" s="278">
        <v>54.233333333333327</v>
      </c>
      <c r="I148" s="278">
        <v>55.466666666666661</v>
      </c>
      <c r="J148" s="278">
        <v>56.883333333333326</v>
      </c>
      <c r="K148" s="276">
        <v>54.05</v>
      </c>
      <c r="L148" s="276">
        <v>51.4</v>
      </c>
      <c r="M148" s="276">
        <v>58.613039999999998</v>
      </c>
    </row>
    <row r="149" spans="1:13">
      <c r="A149" s="267">
        <v>139</v>
      </c>
      <c r="B149" s="276" t="s">
        <v>362</v>
      </c>
      <c r="C149" s="277">
        <v>505.2</v>
      </c>
      <c r="D149" s="278">
        <v>515.1</v>
      </c>
      <c r="E149" s="278">
        <v>493.65000000000009</v>
      </c>
      <c r="F149" s="278">
        <v>482.10000000000008</v>
      </c>
      <c r="G149" s="278">
        <v>460.65000000000015</v>
      </c>
      <c r="H149" s="278">
        <v>526.65000000000009</v>
      </c>
      <c r="I149" s="278">
        <v>548.10000000000014</v>
      </c>
      <c r="J149" s="278">
        <v>559.65</v>
      </c>
      <c r="K149" s="276">
        <v>536.54999999999995</v>
      </c>
      <c r="L149" s="276">
        <v>503.55</v>
      </c>
      <c r="M149" s="276">
        <v>1.3616299999999999</v>
      </c>
    </row>
    <row r="150" spans="1:13">
      <c r="A150" s="267">
        <v>140</v>
      </c>
      <c r="B150" s="276" t="s">
        <v>1297</v>
      </c>
      <c r="C150" s="277">
        <v>1403.3</v>
      </c>
      <c r="D150" s="278">
        <v>1407.7666666666667</v>
      </c>
      <c r="E150" s="278">
        <v>1376.5333333333333</v>
      </c>
      <c r="F150" s="278">
        <v>1349.7666666666667</v>
      </c>
      <c r="G150" s="278">
        <v>1318.5333333333333</v>
      </c>
      <c r="H150" s="278">
        <v>1434.5333333333333</v>
      </c>
      <c r="I150" s="278">
        <v>1465.7666666666664</v>
      </c>
      <c r="J150" s="278">
        <v>1492.5333333333333</v>
      </c>
      <c r="K150" s="276">
        <v>1439</v>
      </c>
      <c r="L150" s="276">
        <v>1381</v>
      </c>
      <c r="M150" s="276">
        <v>6.8540000000000004E-2</v>
      </c>
    </row>
    <row r="151" spans="1:13">
      <c r="A151" s="267">
        <v>141</v>
      </c>
      <c r="B151" s="276" t="s">
        <v>97</v>
      </c>
      <c r="C151" s="277">
        <v>1406.3</v>
      </c>
      <c r="D151" s="278">
        <v>1412.8</v>
      </c>
      <c r="E151" s="278">
        <v>1378.8</v>
      </c>
      <c r="F151" s="278">
        <v>1351.3</v>
      </c>
      <c r="G151" s="278">
        <v>1317.3</v>
      </c>
      <c r="H151" s="278">
        <v>1440.3</v>
      </c>
      <c r="I151" s="278">
        <v>1474.3</v>
      </c>
      <c r="J151" s="278">
        <v>1501.8</v>
      </c>
      <c r="K151" s="276">
        <v>1446.8</v>
      </c>
      <c r="L151" s="276">
        <v>1385.3</v>
      </c>
      <c r="M151" s="276">
        <v>18.136099999999999</v>
      </c>
    </row>
    <row r="152" spans="1:13">
      <c r="A152" s="267">
        <v>143</v>
      </c>
      <c r="B152" s="276" t="s">
        <v>98</v>
      </c>
      <c r="C152" s="277">
        <v>170.3</v>
      </c>
      <c r="D152" s="278">
        <v>170.21666666666667</v>
      </c>
      <c r="E152" s="278">
        <v>167.53333333333333</v>
      </c>
      <c r="F152" s="278">
        <v>164.76666666666665</v>
      </c>
      <c r="G152" s="278">
        <v>162.08333333333331</v>
      </c>
      <c r="H152" s="278">
        <v>172.98333333333335</v>
      </c>
      <c r="I152" s="278">
        <v>175.66666666666669</v>
      </c>
      <c r="J152" s="278">
        <v>178.43333333333337</v>
      </c>
      <c r="K152" s="276">
        <v>172.9</v>
      </c>
      <c r="L152" s="276">
        <v>167.45</v>
      </c>
      <c r="M152" s="276">
        <v>49.833260000000003</v>
      </c>
    </row>
    <row r="153" spans="1:13">
      <c r="A153" s="267">
        <v>144</v>
      </c>
      <c r="B153" s="276" t="s">
        <v>243</v>
      </c>
      <c r="C153" s="277">
        <v>7.6</v>
      </c>
      <c r="D153" s="278">
        <v>7.4833333333333334</v>
      </c>
      <c r="E153" s="278">
        <v>7.3666666666666671</v>
      </c>
      <c r="F153" s="278">
        <v>7.1333333333333337</v>
      </c>
      <c r="G153" s="278">
        <v>7.0166666666666675</v>
      </c>
      <c r="H153" s="278">
        <v>7.7166666666666668</v>
      </c>
      <c r="I153" s="278">
        <v>7.8333333333333321</v>
      </c>
      <c r="J153" s="278">
        <v>8.0666666666666664</v>
      </c>
      <c r="K153" s="276">
        <v>7.6</v>
      </c>
      <c r="L153" s="276">
        <v>7.25</v>
      </c>
      <c r="M153" s="276">
        <v>46.87811</v>
      </c>
    </row>
    <row r="154" spans="1:13">
      <c r="A154" s="267">
        <v>145</v>
      </c>
      <c r="B154" s="276" t="s">
        <v>364</v>
      </c>
      <c r="C154" s="277">
        <v>321.45</v>
      </c>
      <c r="D154" s="278">
        <v>324.49999999999994</v>
      </c>
      <c r="E154" s="278">
        <v>317.09999999999991</v>
      </c>
      <c r="F154" s="278">
        <v>312.74999999999994</v>
      </c>
      <c r="G154" s="278">
        <v>305.34999999999991</v>
      </c>
      <c r="H154" s="278">
        <v>328.84999999999991</v>
      </c>
      <c r="I154" s="278">
        <v>336.24999999999989</v>
      </c>
      <c r="J154" s="278">
        <v>340.59999999999991</v>
      </c>
      <c r="K154" s="276">
        <v>331.9</v>
      </c>
      <c r="L154" s="276">
        <v>320.14999999999998</v>
      </c>
      <c r="M154" s="276">
        <v>1.5817399999999999</v>
      </c>
    </row>
    <row r="155" spans="1:13">
      <c r="A155" s="267">
        <v>146</v>
      </c>
      <c r="B155" s="276" t="s">
        <v>99</v>
      </c>
      <c r="C155" s="277">
        <v>58.6</v>
      </c>
      <c r="D155" s="278">
        <v>59.533333333333331</v>
      </c>
      <c r="E155" s="278">
        <v>57.166666666666664</v>
      </c>
      <c r="F155" s="278">
        <v>55.733333333333334</v>
      </c>
      <c r="G155" s="278">
        <v>53.366666666666667</v>
      </c>
      <c r="H155" s="278">
        <v>60.966666666666661</v>
      </c>
      <c r="I155" s="278">
        <v>63.333333333333336</v>
      </c>
      <c r="J155" s="278">
        <v>64.766666666666652</v>
      </c>
      <c r="K155" s="276">
        <v>61.9</v>
      </c>
      <c r="L155" s="276">
        <v>58.1</v>
      </c>
      <c r="M155" s="276">
        <v>543.52436</v>
      </c>
    </row>
    <row r="156" spans="1:13">
      <c r="A156" s="267">
        <v>147</v>
      </c>
      <c r="B156" s="276" t="s">
        <v>367</v>
      </c>
      <c r="C156" s="277">
        <v>286.89999999999998</v>
      </c>
      <c r="D156" s="278">
        <v>285.63333333333333</v>
      </c>
      <c r="E156" s="278">
        <v>281.26666666666665</v>
      </c>
      <c r="F156" s="278">
        <v>275.63333333333333</v>
      </c>
      <c r="G156" s="278">
        <v>271.26666666666665</v>
      </c>
      <c r="H156" s="278">
        <v>291.26666666666665</v>
      </c>
      <c r="I156" s="278">
        <v>295.63333333333333</v>
      </c>
      <c r="J156" s="278">
        <v>301.26666666666665</v>
      </c>
      <c r="K156" s="276">
        <v>290</v>
      </c>
      <c r="L156" s="276">
        <v>280</v>
      </c>
      <c r="M156" s="276">
        <v>3.6969699999999999</v>
      </c>
    </row>
    <row r="157" spans="1:13">
      <c r="A157" s="267">
        <v>148</v>
      </c>
      <c r="B157" s="276" t="s">
        <v>366</v>
      </c>
      <c r="C157" s="277">
        <v>2622.1</v>
      </c>
      <c r="D157" s="278">
        <v>2613.2333333333336</v>
      </c>
      <c r="E157" s="278">
        <v>2582.4666666666672</v>
      </c>
      <c r="F157" s="278">
        <v>2542.8333333333335</v>
      </c>
      <c r="G157" s="278">
        <v>2512.0666666666671</v>
      </c>
      <c r="H157" s="278">
        <v>2652.8666666666672</v>
      </c>
      <c r="I157" s="278">
        <v>2683.6333333333337</v>
      </c>
      <c r="J157" s="278">
        <v>2723.2666666666673</v>
      </c>
      <c r="K157" s="276">
        <v>2644</v>
      </c>
      <c r="L157" s="276">
        <v>2573.6</v>
      </c>
      <c r="M157" s="276">
        <v>0.18831999999999999</v>
      </c>
    </row>
    <row r="158" spans="1:13">
      <c r="A158" s="267">
        <v>149</v>
      </c>
      <c r="B158" s="276" t="s">
        <v>368</v>
      </c>
      <c r="C158" s="277">
        <v>616.54999999999995</v>
      </c>
      <c r="D158" s="278">
        <v>617.01666666666665</v>
      </c>
      <c r="E158" s="278">
        <v>608.5333333333333</v>
      </c>
      <c r="F158" s="278">
        <v>600.51666666666665</v>
      </c>
      <c r="G158" s="278">
        <v>592.0333333333333</v>
      </c>
      <c r="H158" s="278">
        <v>625.0333333333333</v>
      </c>
      <c r="I158" s="278">
        <v>633.51666666666665</v>
      </c>
      <c r="J158" s="278">
        <v>641.5333333333333</v>
      </c>
      <c r="K158" s="276">
        <v>625.5</v>
      </c>
      <c r="L158" s="276">
        <v>609</v>
      </c>
      <c r="M158" s="276">
        <v>0.76322000000000001</v>
      </c>
    </row>
    <row r="159" spans="1:13">
      <c r="A159" s="267">
        <v>150</v>
      </c>
      <c r="B159" s="276" t="s">
        <v>2940</v>
      </c>
      <c r="C159" s="277">
        <v>514.75</v>
      </c>
      <c r="D159" s="278">
        <v>513.43333333333328</v>
      </c>
      <c r="E159" s="278">
        <v>506.36666666666656</v>
      </c>
      <c r="F159" s="278">
        <v>497.98333333333329</v>
      </c>
      <c r="G159" s="278">
        <v>490.91666666666657</v>
      </c>
      <c r="H159" s="278">
        <v>521.81666666666661</v>
      </c>
      <c r="I159" s="278">
        <v>528.88333333333344</v>
      </c>
      <c r="J159" s="278">
        <v>537.26666666666654</v>
      </c>
      <c r="K159" s="276">
        <v>520.5</v>
      </c>
      <c r="L159" s="276">
        <v>505.05</v>
      </c>
      <c r="M159" s="276">
        <v>0.99553999999999998</v>
      </c>
    </row>
    <row r="160" spans="1:13">
      <c r="A160" s="267">
        <v>151</v>
      </c>
      <c r="B160" s="276" t="s">
        <v>370</v>
      </c>
      <c r="C160" s="277">
        <v>137.15</v>
      </c>
      <c r="D160" s="278">
        <v>139.01666666666668</v>
      </c>
      <c r="E160" s="278">
        <v>134.63333333333335</v>
      </c>
      <c r="F160" s="278">
        <v>132.11666666666667</v>
      </c>
      <c r="G160" s="278">
        <v>127.73333333333335</v>
      </c>
      <c r="H160" s="278">
        <v>141.53333333333336</v>
      </c>
      <c r="I160" s="278">
        <v>145.91666666666669</v>
      </c>
      <c r="J160" s="278">
        <v>148.43333333333337</v>
      </c>
      <c r="K160" s="276">
        <v>143.4</v>
      </c>
      <c r="L160" s="276">
        <v>136.5</v>
      </c>
      <c r="M160" s="276">
        <v>11.47855</v>
      </c>
    </row>
    <row r="161" spans="1:13">
      <c r="A161" s="267">
        <v>152</v>
      </c>
      <c r="B161" s="276" t="s">
        <v>244</v>
      </c>
      <c r="C161" s="277">
        <v>71.599999999999994</v>
      </c>
      <c r="D161" s="278">
        <v>70.86666666666666</v>
      </c>
      <c r="E161" s="278">
        <v>68.333333333333314</v>
      </c>
      <c r="F161" s="278">
        <v>65.066666666666649</v>
      </c>
      <c r="G161" s="278">
        <v>62.533333333333303</v>
      </c>
      <c r="H161" s="278">
        <v>74.133333333333326</v>
      </c>
      <c r="I161" s="278">
        <v>76.666666666666657</v>
      </c>
      <c r="J161" s="278">
        <v>79.933333333333337</v>
      </c>
      <c r="K161" s="276">
        <v>73.400000000000006</v>
      </c>
      <c r="L161" s="276">
        <v>67.599999999999994</v>
      </c>
      <c r="M161" s="276">
        <v>138.83033</v>
      </c>
    </row>
    <row r="162" spans="1:13">
      <c r="A162" s="267">
        <v>153</v>
      </c>
      <c r="B162" s="276" t="s">
        <v>369</v>
      </c>
      <c r="C162" s="277">
        <v>74.150000000000006</v>
      </c>
      <c r="D162" s="278">
        <v>74.916666666666671</v>
      </c>
      <c r="E162" s="278">
        <v>72.833333333333343</v>
      </c>
      <c r="F162" s="278">
        <v>71.516666666666666</v>
      </c>
      <c r="G162" s="278">
        <v>69.433333333333337</v>
      </c>
      <c r="H162" s="278">
        <v>76.233333333333348</v>
      </c>
      <c r="I162" s="278">
        <v>78.316666666666691</v>
      </c>
      <c r="J162" s="278">
        <v>79.633333333333354</v>
      </c>
      <c r="K162" s="276">
        <v>77</v>
      </c>
      <c r="L162" s="276">
        <v>73.599999999999994</v>
      </c>
      <c r="M162" s="276">
        <v>20.219159999999999</v>
      </c>
    </row>
    <row r="163" spans="1:13">
      <c r="A163" s="267">
        <v>154</v>
      </c>
      <c r="B163" s="276" t="s">
        <v>100</v>
      </c>
      <c r="C163" s="277">
        <v>93.65</v>
      </c>
      <c r="D163" s="278">
        <v>94.5</v>
      </c>
      <c r="E163" s="278">
        <v>92.15</v>
      </c>
      <c r="F163" s="278">
        <v>90.65</v>
      </c>
      <c r="G163" s="278">
        <v>88.300000000000011</v>
      </c>
      <c r="H163" s="278">
        <v>96</v>
      </c>
      <c r="I163" s="278">
        <v>98.35</v>
      </c>
      <c r="J163" s="278">
        <v>99.85</v>
      </c>
      <c r="K163" s="276">
        <v>96.85</v>
      </c>
      <c r="L163" s="276">
        <v>93</v>
      </c>
      <c r="M163" s="276">
        <v>178.94047</v>
      </c>
    </row>
    <row r="164" spans="1:13">
      <c r="A164" s="267">
        <v>155</v>
      </c>
      <c r="B164" s="276" t="s">
        <v>375</v>
      </c>
      <c r="C164" s="277">
        <v>1896.65</v>
      </c>
      <c r="D164" s="278">
        <v>1922.3333333333333</v>
      </c>
      <c r="E164" s="278">
        <v>1849.3666666666666</v>
      </c>
      <c r="F164" s="278">
        <v>1802.0833333333333</v>
      </c>
      <c r="G164" s="278">
        <v>1729.1166666666666</v>
      </c>
      <c r="H164" s="278">
        <v>1969.6166666666666</v>
      </c>
      <c r="I164" s="278">
        <v>2042.5833333333333</v>
      </c>
      <c r="J164" s="278">
        <v>2089.8666666666668</v>
      </c>
      <c r="K164" s="276">
        <v>1995.3</v>
      </c>
      <c r="L164" s="276">
        <v>1875.05</v>
      </c>
      <c r="M164" s="276">
        <v>0.36691000000000001</v>
      </c>
    </row>
    <row r="165" spans="1:13">
      <c r="A165" s="267">
        <v>156</v>
      </c>
      <c r="B165" s="276" t="s">
        <v>376</v>
      </c>
      <c r="C165" s="277">
        <v>2084.8000000000002</v>
      </c>
      <c r="D165" s="278">
        <v>2106.9333333333334</v>
      </c>
      <c r="E165" s="278">
        <v>2038.8666666666668</v>
      </c>
      <c r="F165" s="278">
        <v>1992.9333333333334</v>
      </c>
      <c r="G165" s="278">
        <v>1924.8666666666668</v>
      </c>
      <c r="H165" s="278">
        <v>2152.8666666666668</v>
      </c>
      <c r="I165" s="278">
        <v>2220.9333333333334</v>
      </c>
      <c r="J165" s="278">
        <v>2266.8666666666668</v>
      </c>
      <c r="K165" s="276">
        <v>2175</v>
      </c>
      <c r="L165" s="276">
        <v>2061</v>
      </c>
      <c r="M165" s="276">
        <v>0.22345999999999999</v>
      </c>
    </row>
    <row r="166" spans="1:13">
      <c r="A166" s="267">
        <v>157</v>
      </c>
      <c r="B166" s="276" t="s">
        <v>372</v>
      </c>
      <c r="C166" s="277">
        <v>303.25</v>
      </c>
      <c r="D166" s="278">
        <v>300.90000000000003</v>
      </c>
      <c r="E166" s="278">
        <v>298.55000000000007</v>
      </c>
      <c r="F166" s="278">
        <v>293.85000000000002</v>
      </c>
      <c r="G166" s="278">
        <v>291.50000000000006</v>
      </c>
      <c r="H166" s="278">
        <v>305.60000000000008</v>
      </c>
      <c r="I166" s="278">
        <v>307.9500000000001</v>
      </c>
      <c r="J166" s="278">
        <v>312.65000000000009</v>
      </c>
      <c r="K166" s="276">
        <v>303.25</v>
      </c>
      <c r="L166" s="276">
        <v>296.2</v>
      </c>
      <c r="M166" s="276">
        <v>2.9623200000000001</v>
      </c>
    </row>
    <row r="167" spans="1:13">
      <c r="A167" s="267">
        <v>158</v>
      </c>
      <c r="B167" s="276" t="s">
        <v>382</v>
      </c>
      <c r="C167" s="277">
        <v>247.7</v>
      </c>
      <c r="D167" s="278">
        <v>248.03333333333333</v>
      </c>
      <c r="E167" s="278">
        <v>243.66666666666666</v>
      </c>
      <c r="F167" s="278">
        <v>239.63333333333333</v>
      </c>
      <c r="G167" s="278">
        <v>235.26666666666665</v>
      </c>
      <c r="H167" s="278">
        <v>252.06666666666666</v>
      </c>
      <c r="I167" s="278">
        <v>256.43333333333334</v>
      </c>
      <c r="J167" s="278">
        <v>260.4666666666667</v>
      </c>
      <c r="K167" s="276">
        <v>252.4</v>
      </c>
      <c r="L167" s="276">
        <v>244</v>
      </c>
      <c r="M167" s="276">
        <v>1.21017</v>
      </c>
    </row>
    <row r="168" spans="1:13">
      <c r="A168" s="267">
        <v>159</v>
      </c>
      <c r="B168" s="276" t="s">
        <v>373</v>
      </c>
      <c r="C168" s="277">
        <v>101.85</v>
      </c>
      <c r="D168" s="278">
        <v>103.89999999999999</v>
      </c>
      <c r="E168" s="278">
        <v>98.149999999999977</v>
      </c>
      <c r="F168" s="278">
        <v>94.449999999999989</v>
      </c>
      <c r="G168" s="278">
        <v>88.699999999999974</v>
      </c>
      <c r="H168" s="278">
        <v>107.59999999999998</v>
      </c>
      <c r="I168" s="278">
        <v>113.35000000000001</v>
      </c>
      <c r="J168" s="278">
        <v>117.04999999999998</v>
      </c>
      <c r="K168" s="276">
        <v>109.65</v>
      </c>
      <c r="L168" s="276">
        <v>100.2</v>
      </c>
      <c r="M168" s="276">
        <v>1.8950100000000001</v>
      </c>
    </row>
    <row r="169" spans="1:13">
      <c r="A169" s="267">
        <v>160</v>
      </c>
      <c r="B169" s="276" t="s">
        <v>374</v>
      </c>
      <c r="C169" s="277">
        <v>159</v>
      </c>
      <c r="D169" s="278">
        <v>161.81666666666666</v>
      </c>
      <c r="E169" s="278">
        <v>155.48333333333332</v>
      </c>
      <c r="F169" s="278">
        <v>151.96666666666667</v>
      </c>
      <c r="G169" s="278">
        <v>145.63333333333333</v>
      </c>
      <c r="H169" s="278">
        <v>165.33333333333331</v>
      </c>
      <c r="I169" s="278">
        <v>171.66666666666669</v>
      </c>
      <c r="J169" s="278">
        <v>175.18333333333331</v>
      </c>
      <c r="K169" s="276">
        <v>168.15</v>
      </c>
      <c r="L169" s="276">
        <v>158.30000000000001</v>
      </c>
      <c r="M169" s="276">
        <v>3.58528</v>
      </c>
    </row>
    <row r="170" spans="1:13">
      <c r="A170" s="267">
        <v>161</v>
      </c>
      <c r="B170" s="276" t="s">
        <v>245</v>
      </c>
      <c r="C170" s="277">
        <v>125.4</v>
      </c>
      <c r="D170" s="278">
        <v>125.89999999999999</v>
      </c>
      <c r="E170" s="278">
        <v>124.04999999999998</v>
      </c>
      <c r="F170" s="278">
        <v>122.69999999999999</v>
      </c>
      <c r="G170" s="278">
        <v>120.84999999999998</v>
      </c>
      <c r="H170" s="278">
        <v>127.24999999999999</v>
      </c>
      <c r="I170" s="278">
        <v>129.09999999999997</v>
      </c>
      <c r="J170" s="278">
        <v>130.44999999999999</v>
      </c>
      <c r="K170" s="276">
        <v>127.75</v>
      </c>
      <c r="L170" s="276">
        <v>124.55</v>
      </c>
      <c r="M170" s="276">
        <v>3.7335600000000002</v>
      </c>
    </row>
    <row r="171" spans="1:13">
      <c r="A171" s="267">
        <v>162</v>
      </c>
      <c r="B171" s="276" t="s">
        <v>378</v>
      </c>
      <c r="C171" s="277">
        <v>5849.7</v>
      </c>
      <c r="D171" s="278">
        <v>5861.9666666666672</v>
      </c>
      <c r="E171" s="278">
        <v>5788.9333333333343</v>
      </c>
      <c r="F171" s="278">
        <v>5728.166666666667</v>
      </c>
      <c r="G171" s="278">
        <v>5655.1333333333341</v>
      </c>
      <c r="H171" s="278">
        <v>5922.7333333333345</v>
      </c>
      <c r="I171" s="278">
        <v>5995.7666666666673</v>
      </c>
      <c r="J171" s="278">
        <v>6056.5333333333347</v>
      </c>
      <c r="K171" s="276">
        <v>5935</v>
      </c>
      <c r="L171" s="276">
        <v>5801.2</v>
      </c>
      <c r="M171" s="276">
        <v>7.6439999999999994E-2</v>
      </c>
    </row>
    <row r="172" spans="1:13">
      <c r="A172" s="267">
        <v>163</v>
      </c>
      <c r="B172" s="276" t="s">
        <v>379</v>
      </c>
      <c r="C172" s="277">
        <v>1484.6</v>
      </c>
      <c r="D172" s="278">
        <v>1470.8333333333333</v>
      </c>
      <c r="E172" s="278">
        <v>1443.7666666666664</v>
      </c>
      <c r="F172" s="278">
        <v>1402.9333333333332</v>
      </c>
      <c r="G172" s="278">
        <v>1375.8666666666663</v>
      </c>
      <c r="H172" s="278">
        <v>1511.6666666666665</v>
      </c>
      <c r="I172" s="278">
        <v>1538.7333333333336</v>
      </c>
      <c r="J172" s="278">
        <v>1579.5666666666666</v>
      </c>
      <c r="K172" s="276">
        <v>1497.9</v>
      </c>
      <c r="L172" s="276">
        <v>1430</v>
      </c>
      <c r="M172" s="276">
        <v>0.98685999999999996</v>
      </c>
    </row>
    <row r="173" spans="1:13">
      <c r="A173" s="267">
        <v>164</v>
      </c>
      <c r="B173" s="276" t="s">
        <v>101</v>
      </c>
      <c r="C173" s="277">
        <v>482.7</v>
      </c>
      <c r="D173" s="278">
        <v>483</v>
      </c>
      <c r="E173" s="278">
        <v>477.7</v>
      </c>
      <c r="F173" s="278">
        <v>472.7</v>
      </c>
      <c r="G173" s="278">
        <v>467.4</v>
      </c>
      <c r="H173" s="278">
        <v>488</v>
      </c>
      <c r="I173" s="278">
        <v>493.29999999999995</v>
      </c>
      <c r="J173" s="278">
        <v>498.3</v>
      </c>
      <c r="K173" s="276">
        <v>488.3</v>
      </c>
      <c r="L173" s="276">
        <v>478</v>
      </c>
      <c r="M173" s="276">
        <v>11.27134</v>
      </c>
    </row>
    <row r="174" spans="1:13">
      <c r="A174" s="267">
        <v>165</v>
      </c>
      <c r="B174" s="276" t="s">
        <v>387</v>
      </c>
      <c r="C174" s="277">
        <v>45.85</v>
      </c>
      <c r="D174" s="278">
        <v>46.366666666666674</v>
      </c>
      <c r="E174" s="278">
        <v>45.183333333333351</v>
      </c>
      <c r="F174" s="278">
        <v>44.51666666666668</v>
      </c>
      <c r="G174" s="278">
        <v>43.333333333333357</v>
      </c>
      <c r="H174" s="278">
        <v>47.033333333333346</v>
      </c>
      <c r="I174" s="278">
        <v>48.216666666666669</v>
      </c>
      <c r="J174" s="278">
        <v>48.88333333333334</v>
      </c>
      <c r="K174" s="276">
        <v>47.55</v>
      </c>
      <c r="L174" s="276">
        <v>45.7</v>
      </c>
      <c r="M174" s="276">
        <v>13.033580000000001</v>
      </c>
    </row>
    <row r="175" spans="1:13">
      <c r="A175" s="267">
        <v>166</v>
      </c>
      <c r="B175" s="276" t="s">
        <v>1396</v>
      </c>
      <c r="C175" s="277">
        <v>3772.65</v>
      </c>
      <c r="D175" s="278">
        <v>3794.15</v>
      </c>
      <c r="E175" s="278">
        <v>3698.5</v>
      </c>
      <c r="F175" s="278">
        <v>3624.35</v>
      </c>
      <c r="G175" s="278">
        <v>3528.7</v>
      </c>
      <c r="H175" s="278">
        <v>3868.3</v>
      </c>
      <c r="I175" s="278">
        <v>3963.9500000000007</v>
      </c>
      <c r="J175" s="278">
        <v>4038.1000000000004</v>
      </c>
      <c r="K175" s="276">
        <v>3889.8</v>
      </c>
      <c r="L175" s="276">
        <v>3720</v>
      </c>
      <c r="M175" s="276">
        <v>2.1811099999999999</v>
      </c>
    </row>
    <row r="176" spans="1:13">
      <c r="A176" s="267">
        <v>167</v>
      </c>
      <c r="B176" s="276" t="s">
        <v>103</v>
      </c>
      <c r="C176" s="277">
        <v>25.1</v>
      </c>
      <c r="D176" s="278">
        <v>25.433333333333337</v>
      </c>
      <c r="E176" s="278">
        <v>24.566666666666674</v>
      </c>
      <c r="F176" s="278">
        <v>24.033333333333335</v>
      </c>
      <c r="G176" s="278">
        <v>23.166666666666671</v>
      </c>
      <c r="H176" s="278">
        <v>25.966666666666676</v>
      </c>
      <c r="I176" s="278">
        <v>26.833333333333336</v>
      </c>
      <c r="J176" s="278">
        <v>27.366666666666678</v>
      </c>
      <c r="K176" s="276">
        <v>26.3</v>
      </c>
      <c r="L176" s="276">
        <v>24.9</v>
      </c>
      <c r="M176" s="276">
        <v>213.40446</v>
      </c>
    </row>
    <row r="177" spans="1:13">
      <c r="A177" s="267">
        <v>168</v>
      </c>
      <c r="B177" s="276" t="s">
        <v>388</v>
      </c>
      <c r="C177" s="277">
        <v>191.75</v>
      </c>
      <c r="D177" s="278">
        <v>192.54999999999998</v>
      </c>
      <c r="E177" s="278">
        <v>190.29999999999995</v>
      </c>
      <c r="F177" s="278">
        <v>188.84999999999997</v>
      </c>
      <c r="G177" s="278">
        <v>186.59999999999994</v>
      </c>
      <c r="H177" s="278">
        <v>193.99999999999997</v>
      </c>
      <c r="I177" s="278">
        <v>196.25000000000003</v>
      </c>
      <c r="J177" s="278">
        <v>197.7</v>
      </c>
      <c r="K177" s="276">
        <v>194.8</v>
      </c>
      <c r="L177" s="276">
        <v>191.1</v>
      </c>
      <c r="M177" s="276">
        <v>3.4424000000000001</v>
      </c>
    </row>
    <row r="178" spans="1:13">
      <c r="A178" s="267">
        <v>169</v>
      </c>
      <c r="B178" s="276" t="s">
        <v>380</v>
      </c>
      <c r="C178" s="277">
        <v>909.8</v>
      </c>
      <c r="D178" s="278">
        <v>905.46666666666658</v>
      </c>
      <c r="E178" s="278">
        <v>884.38333333333321</v>
      </c>
      <c r="F178" s="278">
        <v>858.96666666666658</v>
      </c>
      <c r="G178" s="278">
        <v>837.88333333333321</v>
      </c>
      <c r="H178" s="278">
        <v>930.88333333333321</v>
      </c>
      <c r="I178" s="278">
        <v>951.96666666666647</v>
      </c>
      <c r="J178" s="278">
        <v>977.38333333333321</v>
      </c>
      <c r="K178" s="276">
        <v>926.55</v>
      </c>
      <c r="L178" s="276">
        <v>880.05</v>
      </c>
      <c r="M178" s="276">
        <v>1.24119</v>
      </c>
    </row>
    <row r="179" spans="1:13">
      <c r="A179" s="267">
        <v>170</v>
      </c>
      <c r="B179" s="276" t="s">
        <v>246</v>
      </c>
      <c r="C179" s="277">
        <v>515.1</v>
      </c>
      <c r="D179" s="278">
        <v>515.7833333333333</v>
      </c>
      <c r="E179" s="278">
        <v>507.56666666666661</v>
      </c>
      <c r="F179" s="278">
        <v>500.0333333333333</v>
      </c>
      <c r="G179" s="278">
        <v>491.81666666666661</v>
      </c>
      <c r="H179" s="278">
        <v>523.31666666666661</v>
      </c>
      <c r="I179" s="278">
        <v>531.5333333333333</v>
      </c>
      <c r="J179" s="278">
        <v>539.06666666666661</v>
      </c>
      <c r="K179" s="276">
        <v>524</v>
      </c>
      <c r="L179" s="276">
        <v>508.25</v>
      </c>
      <c r="M179" s="276">
        <v>2.24763</v>
      </c>
    </row>
    <row r="180" spans="1:13">
      <c r="A180" s="267">
        <v>171</v>
      </c>
      <c r="B180" s="276" t="s">
        <v>104</v>
      </c>
      <c r="C180" s="277">
        <v>684.9</v>
      </c>
      <c r="D180" s="278">
        <v>689.35</v>
      </c>
      <c r="E180" s="278">
        <v>675.7</v>
      </c>
      <c r="F180" s="278">
        <v>666.5</v>
      </c>
      <c r="G180" s="278">
        <v>652.85</v>
      </c>
      <c r="H180" s="278">
        <v>698.55000000000007</v>
      </c>
      <c r="I180" s="278">
        <v>712.19999999999993</v>
      </c>
      <c r="J180" s="278">
        <v>721.40000000000009</v>
      </c>
      <c r="K180" s="276">
        <v>703</v>
      </c>
      <c r="L180" s="276">
        <v>680.15</v>
      </c>
      <c r="M180" s="276">
        <v>20.135819999999999</v>
      </c>
    </row>
    <row r="181" spans="1:13">
      <c r="A181" s="267">
        <v>172</v>
      </c>
      <c r="B181" s="276" t="s">
        <v>247</v>
      </c>
      <c r="C181" s="277">
        <v>418.1</v>
      </c>
      <c r="D181" s="278">
        <v>415.68333333333334</v>
      </c>
      <c r="E181" s="278">
        <v>409.4666666666667</v>
      </c>
      <c r="F181" s="278">
        <v>400.83333333333337</v>
      </c>
      <c r="G181" s="278">
        <v>394.61666666666673</v>
      </c>
      <c r="H181" s="278">
        <v>424.31666666666666</v>
      </c>
      <c r="I181" s="278">
        <v>430.53333333333325</v>
      </c>
      <c r="J181" s="278">
        <v>439.16666666666663</v>
      </c>
      <c r="K181" s="276">
        <v>421.9</v>
      </c>
      <c r="L181" s="276">
        <v>407.05</v>
      </c>
      <c r="M181" s="276">
        <v>4.37331</v>
      </c>
    </row>
    <row r="182" spans="1:13">
      <c r="A182" s="267">
        <v>173</v>
      </c>
      <c r="B182" s="276" t="s">
        <v>248</v>
      </c>
      <c r="C182" s="277">
        <v>1040.25</v>
      </c>
      <c r="D182" s="278">
        <v>1064.2</v>
      </c>
      <c r="E182" s="278">
        <v>1006.4000000000001</v>
      </c>
      <c r="F182" s="278">
        <v>972.55</v>
      </c>
      <c r="G182" s="278">
        <v>914.75</v>
      </c>
      <c r="H182" s="278">
        <v>1098.0500000000002</v>
      </c>
      <c r="I182" s="278">
        <v>1155.8499999999999</v>
      </c>
      <c r="J182" s="278">
        <v>1189.7000000000003</v>
      </c>
      <c r="K182" s="276">
        <v>1122</v>
      </c>
      <c r="L182" s="276">
        <v>1030.3499999999999</v>
      </c>
      <c r="M182" s="276">
        <v>28.78847</v>
      </c>
    </row>
    <row r="183" spans="1:13">
      <c r="A183" s="267">
        <v>174</v>
      </c>
      <c r="B183" s="276" t="s">
        <v>389</v>
      </c>
      <c r="C183" s="277">
        <v>92.3</v>
      </c>
      <c r="D183" s="278">
        <v>92.899999999999991</v>
      </c>
      <c r="E183" s="278">
        <v>90.34999999999998</v>
      </c>
      <c r="F183" s="278">
        <v>88.399999999999991</v>
      </c>
      <c r="G183" s="278">
        <v>85.84999999999998</v>
      </c>
      <c r="H183" s="278">
        <v>94.84999999999998</v>
      </c>
      <c r="I183" s="278">
        <v>97.399999999999991</v>
      </c>
      <c r="J183" s="278">
        <v>99.34999999999998</v>
      </c>
      <c r="K183" s="276">
        <v>95.45</v>
      </c>
      <c r="L183" s="276">
        <v>90.95</v>
      </c>
      <c r="M183" s="276">
        <v>6.4784899999999999</v>
      </c>
    </row>
    <row r="184" spans="1:13">
      <c r="A184" s="267">
        <v>175</v>
      </c>
      <c r="B184" s="276" t="s">
        <v>381</v>
      </c>
      <c r="C184" s="277">
        <v>377.95</v>
      </c>
      <c r="D184" s="278">
        <v>380.61666666666662</v>
      </c>
      <c r="E184" s="278">
        <v>371.33333333333326</v>
      </c>
      <c r="F184" s="278">
        <v>364.71666666666664</v>
      </c>
      <c r="G184" s="278">
        <v>355.43333333333328</v>
      </c>
      <c r="H184" s="278">
        <v>387.23333333333323</v>
      </c>
      <c r="I184" s="278">
        <v>396.51666666666665</v>
      </c>
      <c r="J184" s="278">
        <v>403.13333333333321</v>
      </c>
      <c r="K184" s="276">
        <v>389.9</v>
      </c>
      <c r="L184" s="276">
        <v>374</v>
      </c>
      <c r="M184" s="276">
        <v>9.7280099999999994</v>
      </c>
    </row>
    <row r="185" spans="1:13">
      <c r="A185" s="267">
        <v>176</v>
      </c>
      <c r="B185" s="276" t="s">
        <v>249</v>
      </c>
      <c r="C185" s="277">
        <v>211.3</v>
      </c>
      <c r="D185" s="278">
        <v>205.46666666666667</v>
      </c>
      <c r="E185" s="278">
        <v>188.93333333333334</v>
      </c>
      <c r="F185" s="278">
        <v>166.56666666666666</v>
      </c>
      <c r="G185" s="278">
        <v>150.03333333333333</v>
      </c>
      <c r="H185" s="278">
        <v>227.83333333333334</v>
      </c>
      <c r="I185" s="278">
        <v>244.3666666666667</v>
      </c>
      <c r="J185" s="278">
        <v>266.73333333333335</v>
      </c>
      <c r="K185" s="276">
        <v>222</v>
      </c>
      <c r="L185" s="276">
        <v>183.1</v>
      </c>
      <c r="M185" s="276">
        <v>101.05646</v>
      </c>
    </row>
    <row r="186" spans="1:13">
      <c r="A186" s="267">
        <v>177</v>
      </c>
      <c r="B186" s="276" t="s">
        <v>105</v>
      </c>
      <c r="C186" s="277">
        <v>836.75</v>
      </c>
      <c r="D186" s="278">
        <v>843.55000000000007</v>
      </c>
      <c r="E186" s="278">
        <v>825.20000000000016</v>
      </c>
      <c r="F186" s="278">
        <v>813.65000000000009</v>
      </c>
      <c r="G186" s="278">
        <v>795.30000000000018</v>
      </c>
      <c r="H186" s="278">
        <v>855.10000000000014</v>
      </c>
      <c r="I186" s="278">
        <v>873.45</v>
      </c>
      <c r="J186" s="278">
        <v>885.00000000000011</v>
      </c>
      <c r="K186" s="276">
        <v>861.9</v>
      </c>
      <c r="L186" s="276">
        <v>832</v>
      </c>
      <c r="M186" s="276">
        <v>19.236830000000001</v>
      </c>
    </row>
    <row r="187" spans="1:13">
      <c r="A187" s="267">
        <v>178</v>
      </c>
      <c r="B187" s="276" t="s">
        <v>383</v>
      </c>
      <c r="C187" s="277">
        <v>74.849999999999994</v>
      </c>
      <c r="D187" s="278">
        <v>75.61666666666666</v>
      </c>
      <c r="E187" s="278">
        <v>73.633333333333326</v>
      </c>
      <c r="F187" s="278">
        <v>72.416666666666671</v>
      </c>
      <c r="G187" s="278">
        <v>70.433333333333337</v>
      </c>
      <c r="H187" s="278">
        <v>76.833333333333314</v>
      </c>
      <c r="I187" s="278">
        <v>78.816666666666634</v>
      </c>
      <c r="J187" s="278">
        <v>80.033333333333303</v>
      </c>
      <c r="K187" s="276">
        <v>77.599999999999994</v>
      </c>
      <c r="L187" s="276">
        <v>74.400000000000006</v>
      </c>
      <c r="M187" s="276">
        <v>26.392579999999999</v>
      </c>
    </row>
    <row r="188" spans="1:13">
      <c r="A188" s="267">
        <v>179</v>
      </c>
      <c r="B188" s="276" t="s">
        <v>384</v>
      </c>
      <c r="C188" s="277">
        <v>578.79999999999995</v>
      </c>
      <c r="D188" s="278">
        <v>576.58333333333337</v>
      </c>
      <c r="E188" s="278">
        <v>567.31666666666672</v>
      </c>
      <c r="F188" s="278">
        <v>555.83333333333337</v>
      </c>
      <c r="G188" s="278">
        <v>546.56666666666672</v>
      </c>
      <c r="H188" s="278">
        <v>588.06666666666672</v>
      </c>
      <c r="I188" s="278">
        <v>597.33333333333337</v>
      </c>
      <c r="J188" s="278">
        <v>608.81666666666672</v>
      </c>
      <c r="K188" s="276">
        <v>585.85</v>
      </c>
      <c r="L188" s="276">
        <v>565.1</v>
      </c>
      <c r="M188" s="276">
        <v>0.66566999999999998</v>
      </c>
    </row>
    <row r="189" spans="1:13">
      <c r="A189" s="267">
        <v>180</v>
      </c>
      <c r="B189" s="276" t="s">
        <v>1439</v>
      </c>
      <c r="C189" s="277">
        <v>195.8</v>
      </c>
      <c r="D189" s="278">
        <v>193.73333333333335</v>
      </c>
      <c r="E189" s="278">
        <v>190.06666666666669</v>
      </c>
      <c r="F189" s="278">
        <v>184.33333333333334</v>
      </c>
      <c r="G189" s="278">
        <v>180.66666666666669</v>
      </c>
      <c r="H189" s="278">
        <v>199.4666666666667</v>
      </c>
      <c r="I189" s="278">
        <v>203.13333333333333</v>
      </c>
      <c r="J189" s="278">
        <v>208.8666666666667</v>
      </c>
      <c r="K189" s="276">
        <v>197.4</v>
      </c>
      <c r="L189" s="276">
        <v>188</v>
      </c>
      <c r="M189" s="276">
        <v>4.2359099999999996</v>
      </c>
    </row>
    <row r="190" spans="1:13">
      <c r="A190" s="267">
        <v>181</v>
      </c>
      <c r="B190" s="276" t="s">
        <v>390</v>
      </c>
      <c r="C190" s="277">
        <v>64.55</v>
      </c>
      <c r="D190" s="278">
        <v>65.033333333333331</v>
      </c>
      <c r="E190" s="278">
        <v>63.61666666666666</v>
      </c>
      <c r="F190" s="278">
        <v>62.683333333333323</v>
      </c>
      <c r="G190" s="278">
        <v>61.266666666666652</v>
      </c>
      <c r="H190" s="278">
        <v>65.966666666666669</v>
      </c>
      <c r="I190" s="278">
        <v>67.383333333333354</v>
      </c>
      <c r="J190" s="278">
        <v>68.316666666666677</v>
      </c>
      <c r="K190" s="276">
        <v>66.45</v>
      </c>
      <c r="L190" s="276">
        <v>64.099999999999994</v>
      </c>
      <c r="M190" s="276">
        <v>19.210439999999998</v>
      </c>
    </row>
    <row r="191" spans="1:13">
      <c r="A191" s="267">
        <v>182</v>
      </c>
      <c r="B191" s="276" t="s">
        <v>250</v>
      </c>
      <c r="C191" s="277">
        <v>193.65</v>
      </c>
      <c r="D191" s="278">
        <v>194</v>
      </c>
      <c r="E191" s="278">
        <v>189.75</v>
      </c>
      <c r="F191" s="278">
        <v>185.85</v>
      </c>
      <c r="G191" s="278">
        <v>181.6</v>
      </c>
      <c r="H191" s="278">
        <v>197.9</v>
      </c>
      <c r="I191" s="278">
        <v>202.15</v>
      </c>
      <c r="J191" s="278">
        <v>206.05</v>
      </c>
      <c r="K191" s="276">
        <v>198.25</v>
      </c>
      <c r="L191" s="276">
        <v>190.1</v>
      </c>
      <c r="M191" s="276">
        <v>9.6361399999999993</v>
      </c>
    </row>
    <row r="192" spans="1:13">
      <c r="A192" s="267">
        <v>183</v>
      </c>
      <c r="B192" s="276" t="s">
        <v>385</v>
      </c>
      <c r="C192" s="277">
        <v>323.3</v>
      </c>
      <c r="D192" s="278">
        <v>323.55</v>
      </c>
      <c r="E192" s="278">
        <v>317.75</v>
      </c>
      <c r="F192" s="278">
        <v>312.2</v>
      </c>
      <c r="G192" s="278">
        <v>306.39999999999998</v>
      </c>
      <c r="H192" s="278">
        <v>329.1</v>
      </c>
      <c r="I192" s="278">
        <v>334.90000000000009</v>
      </c>
      <c r="J192" s="278">
        <v>340.45000000000005</v>
      </c>
      <c r="K192" s="276">
        <v>329.35</v>
      </c>
      <c r="L192" s="276">
        <v>318</v>
      </c>
      <c r="M192" s="276">
        <v>1.4269700000000001</v>
      </c>
    </row>
    <row r="193" spans="1:13">
      <c r="A193" s="267">
        <v>184</v>
      </c>
      <c r="B193" s="276" t="s">
        <v>386</v>
      </c>
      <c r="C193" s="277">
        <v>318.45</v>
      </c>
      <c r="D193" s="278">
        <v>321.13333333333333</v>
      </c>
      <c r="E193" s="278">
        <v>313.31666666666666</v>
      </c>
      <c r="F193" s="278">
        <v>308.18333333333334</v>
      </c>
      <c r="G193" s="278">
        <v>300.36666666666667</v>
      </c>
      <c r="H193" s="278">
        <v>326.26666666666665</v>
      </c>
      <c r="I193" s="278">
        <v>334.08333333333326</v>
      </c>
      <c r="J193" s="278">
        <v>339.21666666666664</v>
      </c>
      <c r="K193" s="276">
        <v>328.95</v>
      </c>
      <c r="L193" s="276">
        <v>316</v>
      </c>
      <c r="M193" s="276">
        <v>10.459239999999999</v>
      </c>
    </row>
    <row r="194" spans="1:13">
      <c r="A194" s="267">
        <v>185</v>
      </c>
      <c r="B194" s="276" t="s">
        <v>391</v>
      </c>
      <c r="C194" s="277">
        <v>797.3</v>
      </c>
      <c r="D194" s="278">
        <v>793.86666666666667</v>
      </c>
      <c r="E194" s="278">
        <v>745.73333333333335</v>
      </c>
      <c r="F194" s="278">
        <v>694.16666666666663</v>
      </c>
      <c r="G194" s="278">
        <v>646.0333333333333</v>
      </c>
      <c r="H194" s="278">
        <v>845.43333333333339</v>
      </c>
      <c r="I194" s="278">
        <v>893.56666666666683</v>
      </c>
      <c r="J194" s="278">
        <v>945.13333333333344</v>
      </c>
      <c r="K194" s="276">
        <v>842</v>
      </c>
      <c r="L194" s="276">
        <v>742.3</v>
      </c>
      <c r="M194" s="276">
        <v>3.2593100000000002</v>
      </c>
    </row>
    <row r="195" spans="1:13">
      <c r="A195" s="267">
        <v>186</v>
      </c>
      <c r="B195" s="276" t="s">
        <v>399</v>
      </c>
      <c r="C195" s="277">
        <v>774.25</v>
      </c>
      <c r="D195" s="278">
        <v>775.16666666666663</v>
      </c>
      <c r="E195" s="278">
        <v>760.33333333333326</v>
      </c>
      <c r="F195" s="278">
        <v>746.41666666666663</v>
      </c>
      <c r="G195" s="278">
        <v>731.58333333333326</v>
      </c>
      <c r="H195" s="278">
        <v>789.08333333333326</v>
      </c>
      <c r="I195" s="278">
        <v>803.91666666666652</v>
      </c>
      <c r="J195" s="278">
        <v>817.83333333333326</v>
      </c>
      <c r="K195" s="276">
        <v>790</v>
      </c>
      <c r="L195" s="276">
        <v>761.25</v>
      </c>
      <c r="M195" s="276">
        <v>5.3031499999999996</v>
      </c>
    </row>
    <row r="196" spans="1:13">
      <c r="A196" s="267">
        <v>187</v>
      </c>
      <c r="B196" s="276" t="s">
        <v>392</v>
      </c>
      <c r="C196" s="277">
        <v>32.1</v>
      </c>
      <c r="D196" s="278">
        <v>32.650000000000006</v>
      </c>
      <c r="E196" s="278">
        <v>30.850000000000009</v>
      </c>
      <c r="F196" s="278">
        <v>29.6</v>
      </c>
      <c r="G196" s="278">
        <v>27.800000000000004</v>
      </c>
      <c r="H196" s="278">
        <v>33.900000000000013</v>
      </c>
      <c r="I196" s="278">
        <v>35.70000000000001</v>
      </c>
      <c r="J196" s="278">
        <v>36.950000000000017</v>
      </c>
      <c r="K196" s="276">
        <v>34.450000000000003</v>
      </c>
      <c r="L196" s="276">
        <v>31.4</v>
      </c>
      <c r="M196" s="276">
        <v>24.793890000000001</v>
      </c>
    </row>
    <row r="197" spans="1:13">
      <c r="A197" s="267">
        <v>188</v>
      </c>
      <c r="B197" s="276" t="s">
        <v>393</v>
      </c>
      <c r="C197" s="277">
        <v>922</v>
      </c>
      <c r="D197" s="278">
        <v>954.6</v>
      </c>
      <c r="E197" s="278">
        <v>879.40000000000009</v>
      </c>
      <c r="F197" s="278">
        <v>836.80000000000007</v>
      </c>
      <c r="G197" s="278">
        <v>761.60000000000014</v>
      </c>
      <c r="H197" s="278">
        <v>997.2</v>
      </c>
      <c r="I197" s="278">
        <v>1072.4000000000001</v>
      </c>
      <c r="J197" s="278">
        <v>1115</v>
      </c>
      <c r="K197" s="276">
        <v>1029.8</v>
      </c>
      <c r="L197" s="276">
        <v>912</v>
      </c>
      <c r="M197" s="276">
        <v>3.0554399999999999</v>
      </c>
    </row>
    <row r="198" spans="1:13">
      <c r="A198" s="267">
        <v>189</v>
      </c>
      <c r="B198" s="276" t="s">
        <v>106</v>
      </c>
      <c r="C198" s="277">
        <v>827.8</v>
      </c>
      <c r="D198" s="278">
        <v>834.81666666666661</v>
      </c>
      <c r="E198" s="278">
        <v>814.63333333333321</v>
      </c>
      <c r="F198" s="278">
        <v>801.46666666666658</v>
      </c>
      <c r="G198" s="278">
        <v>781.28333333333319</v>
      </c>
      <c r="H198" s="278">
        <v>847.98333333333323</v>
      </c>
      <c r="I198" s="278">
        <v>868.16666666666663</v>
      </c>
      <c r="J198" s="278">
        <v>881.33333333333326</v>
      </c>
      <c r="K198" s="276">
        <v>855</v>
      </c>
      <c r="L198" s="276">
        <v>821.65</v>
      </c>
      <c r="M198" s="276">
        <v>25.061679999999999</v>
      </c>
    </row>
    <row r="199" spans="1:13">
      <c r="A199" s="267">
        <v>190</v>
      </c>
      <c r="B199" s="276" t="s">
        <v>108</v>
      </c>
      <c r="C199" s="277">
        <v>804.55</v>
      </c>
      <c r="D199" s="278">
        <v>809.33333333333337</v>
      </c>
      <c r="E199" s="278">
        <v>798.2166666666667</v>
      </c>
      <c r="F199" s="278">
        <v>791.88333333333333</v>
      </c>
      <c r="G199" s="278">
        <v>780.76666666666665</v>
      </c>
      <c r="H199" s="278">
        <v>815.66666666666674</v>
      </c>
      <c r="I199" s="278">
        <v>826.7833333333333</v>
      </c>
      <c r="J199" s="278">
        <v>833.11666666666679</v>
      </c>
      <c r="K199" s="276">
        <v>820.45</v>
      </c>
      <c r="L199" s="276">
        <v>803</v>
      </c>
      <c r="M199" s="276">
        <v>71.703389999999999</v>
      </c>
    </row>
    <row r="200" spans="1:13">
      <c r="A200" s="267">
        <v>191</v>
      </c>
      <c r="B200" s="276" t="s">
        <v>109</v>
      </c>
      <c r="C200" s="277">
        <v>2324.6</v>
      </c>
      <c r="D200" s="278">
        <v>2329.1666666666665</v>
      </c>
      <c r="E200" s="278">
        <v>2306.4333333333329</v>
      </c>
      <c r="F200" s="278">
        <v>2288.2666666666664</v>
      </c>
      <c r="G200" s="278">
        <v>2265.5333333333328</v>
      </c>
      <c r="H200" s="278">
        <v>2347.333333333333</v>
      </c>
      <c r="I200" s="278">
        <v>2370.0666666666666</v>
      </c>
      <c r="J200" s="278">
        <v>2388.2333333333331</v>
      </c>
      <c r="K200" s="276">
        <v>2351.9</v>
      </c>
      <c r="L200" s="276">
        <v>2311</v>
      </c>
      <c r="M200" s="276">
        <v>69.368960000000001</v>
      </c>
    </row>
    <row r="201" spans="1:13">
      <c r="A201" s="267">
        <v>192</v>
      </c>
      <c r="B201" s="276" t="s">
        <v>252</v>
      </c>
      <c r="C201" s="277">
        <v>2424.75</v>
      </c>
      <c r="D201" s="278">
        <v>2433.0333333333333</v>
      </c>
      <c r="E201" s="278">
        <v>2401.7166666666667</v>
      </c>
      <c r="F201" s="278">
        <v>2378.6833333333334</v>
      </c>
      <c r="G201" s="278">
        <v>2347.3666666666668</v>
      </c>
      <c r="H201" s="278">
        <v>2456.0666666666666</v>
      </c>
      <c r="I201" s="278">
        <v>2487.3833333333332</v>
      </c>
      <c r="J201" s="278">
        <v>2510.4166666666665</v>
      </c>
      <c r="K201" s="276">
        <v>2464.35</v>
      </c>
      <c r="L201" s="276">
        <v>2410</v>
      </c>
      <c r="M201" s="276">
        <v>2.1274099999999998</v>
      </c>
    </row>
    <row r="202" spans="1:13">
      <c r="A202" s="267">
        <v>193</v>
      </c>
      <c r="B202" s="276" t="s">
        <v>110</v>
      </c>
      <c r="C202" s="277">
        <v>1374.35</v>
      </c>
      <c r="D202" s="278">
        <v>1380.6000000000001</v>
      </c>
      <c r="E202" s="278">
        <v>1361.7500000000002</v>
      </c>
      <c r="F202" s="278">
        <v>1349.15</v>
      </c>
      <c r="G202" s="278">
        <v>1330.3000000000002</v>
      </c>
      <c r="H202" s="278">
        <v>1393.2000000000003</v>
      </c>
      <c r="I202" s="278">
        <v>1412.0500000000002</v>
      </c>
      <c r="J202" s="278">
        <v>1424.6500000000003</v>
      </c>
      <c r="K202" s="276">
        <v>1399.45</v>
      </c>
      <c r="L202" s="276">
        <v>1368</v>
      </c>
      <c r="M202" s="276">
        <v>101.33441000000001</v>
      </c>
    </row>
    <row r="203" spans="1:13">
      <c r="A203" s="267">
        <v>194</v>
      </c>
      <c r="B203" s="276" t="s">
        <v>253</v>
      </c>
      <c r="C203" s="277">
        <v>646.04999999999995</v>
      </c>
      <c r="D203" s="278">
        <v>653.26666666666665</v>
      </c>
      <c r="E203" s="278">
        <v>635.7833333333333</v>
      </c>
      <c r="F203" s="278">
        <v>625.51666666666665</v>
      </c>
      <c r="G203" s="278">
        <v>608.0333333333333</v>
      </c>
      <c r="H203" s="278">
        <v>663.5333333333333</v>
      </c>
      <c r="I203" s="278">
        <v>681.01666666666665</v>
      </c>
      <c r="J203" s="278">
        <v>691.2833333333333</v>
      </c>
      <c r="K203" s="276">
        <v>670.75</v>
      </c>
      <c r="L203" s="276">
        <v>643</v>
      </c>
      <c r="M203" s="276">
        <v>42.121220000000001</v>
      </c>
    </row>
    <row r="204" spans="1:13">
      <c r="A204" s="267">
        <v>195</v>
      </c>
      <c r="B204" s="276" t="s">
        <v>251</v>
      </c>
      <c r="C204" s="277">
        <v>792.55</v>
      </c>
      <c r="D204" s="278">
        <v>788.2833333333333</v>
      </c>
      <c r="E204" s="278">
        <v>716.26666666666665</v>
      </c>
      <c r="F204" s="278">
        <v>639.98333333333335</v>
      </c>
      <c r="G204" s="278">
        <v>567.9666666666667</v>
      </c>
      <c r="H204" s="278">
        <v>864.56666666666661</v>
      </c>
      <c r="I204" s="278">
        <v>936.58333333333326</v>
      </c>
      <c r="J204" s="278">
        <v>1012.8666666666666</v>
      </c>
      <c r="K204" s="276">
        <v>860.3</v>
      </c>
      <c r="L204" s="276">
        <v>712</v>
      </c>
      <c r="M204" s="276">
        <v>56.284210000000002</v>
      </c>
    </row>
    <row r="205" spans="1:13">
      <c r="A205" s="267">
        <v>196</v>
      </c>
      <c r="B205" s="276" t="s">
        <v>394</v>
      </c>
      <c r="C205" s="277">
        <v>199</v>
      </c>
      <c r="D205" s="278">
        <v>199.66666666666666</v>
      </c>
      <c r="E205" s="278">
        <v>196.43333333333331</v>
      </c>
      <c r="F205" s="278">
        <v>193.86666666666665</v>
      </c>
      <c r="G205" s="278">
        <v>190.6333333333333</v>
      </c>
      <c r="H205" s="278">
        <v>202.23333333333332</v>
      </c>
      <c r="I205" s="278">
        <v>205.46666666666667</v>
      </c>
      <c r="J205" s="278">
        <v>208.03333333333333</v>
      </c>
      <c r="K205" s="276">
        <v>202.9</v>
      </c>
      <c r="L205" s="276">
        <v>197.1</v>
      </c>
      <c r="M205" s="276">
        <v>3.26071</v>
      </c>
    </row>
    <row r="206" spans="1:13">
      <c r="A206" s="267">
        <v>197</v>
      </c>
      <c r="B206" s="276" t="s">
        <v>395</v>
      </c>
      <c r="C206" s="277">
        <v>274.39999999999998</v>
      </c>
      <c r="D206" s="278">
        <v>274.95</v>
      </c>
      <c r="E206" s="278">
        <v>269.04999999999995</v>
      </c>
      <c r="F206" s="278">
        <v>263.7</v>
      </c>
      <c r="G206" s="278">
        <v>257.79999999999995</v>
      </c>
      <c r="H206" s="278">
        <v>280.29999999999995</v>
      </c>
      <c r="I206" s="278">
        <v>286.19999999999993</v>
      </c>
      <c r="J206" s="278">
        <v>291.54999999999995</v>
      </c>
      <c r="K206" s="276">
        <v>280.85000000000002</v>
      </c>
      <c r="L206" s="276">
        <v>269.60000000000002</v>
      </c>
      <c r="M206" s="276">
        <v>0.97236</v>
      </c>
    </row>
    <row r="207" spans="1:13">
      <c r="A207" s="267">
        <v>198</v>
      </c>
      <c r="B207" s="276" t="s">
        <v>111</v>
      </c>
      <c r="C207" s="277">
        <v>2988.5</v>
      </c>
      <c r="D207" s="278">
        <v>3033.4666666666667</v>
      </c>
      <c r="E207" s="278">
        <v>2930.1833333333334</v>
      </c>
      <c r="F207" s="278">
        <v>2871.8666666666668</v>
      </c>
      <c r="G207" s="278">
        <v>2768.5833333333335</v>
      </c>
      <c r="H207" s="278">
        <v>3091.7833333333333</v>
      </c>
      <c r="I207" s="278">
        <v>3195.0666666666671</v>
      </c>
      <c r="J207" s="278">
        <v>3253.3833333333332</v>
      </c>
      <c r="K207" s="276">
        <v>3136.75</v>
      </c>
      <c r="L207" s="276">
        <v>2975.15</v>
      </c>
      <c r="M207" s="276">
        <v>42.823990000000002</v>
      </c>
    </row>
    <row r="208" spans="1:13">
      <c r="A208" s="267">
        <v>199</v>
      </c>
      <c r="B208" s="276" t="s">
        <v>396</v>
      </c>
      <c r="C208" s="277">
        <v>18.149999999999999</v>
      </c>
      <c r="D208" s="278">
        <v>18.466666666666669</v>
      </c>
      <c r="E208" s="278">
        <v>17.383333333333336</v>
      </c>
      <c r="F208" s="278">
        <v>16.616666666666667</v>
      </c>
      <c r="G208" s="278">
        <v>15.533333333333335</v>
      </c>
      <c r="H208" s="278">
        <v>19.233333333333338</v>
      </c>
      <c r="I208" s="278">
        <v>20.316666666666666</v>
      </c>
      <c r="J208" s="278">
        <v>21.083333333333339</v>
      </c>
      <c r="K208" s="276">
        <v>19.55</v>
      </c>
      <c r="L208" s="276">
        <v>17.7</v>
      </c>
      <c r="M208" s="276">
        <v>148.08279999999999</v>
      </c>
    </row>
    <row r="209" spans="1:13">
      <c r="A209" s="267">
        <v>200</v>
      </c>
      <c r="B209" s="276" t="s">
        <v>398</v>
      </c>
      <c r="C209" s="277">
        <v>118.1</v>
      </c>
      <c r="D209" s="278">
        <v>119.35000000000001</v>
      </c>
      <c r="E209" s="278">
        <v>116.25000000000001</v>
      </c>
      <c r="F209" s="278">
        <v>114.4</v>
      </c>
      <c r="G209" s="278">
        <v>111.30000000000001</v>
      </c>
      <c r="H209" s="278">
        <v>121.20000000000002</v>
      </c>
      <c r="I209" s="278">
        <v>124.30000000000001</v>
      </c>
      <c r="J209" s="278">
        <v>126.15000000000002</v>
      </c>
      <c r="K209" s="276">
        <v>122.45</v>
      </c>
      <c r="L209" s="276">
        <v>117.5</v>
      </c>
      <c r="M209" s="276">
        <v>2.0512000000000001</v>
      </c>
    </row>
    <row r="210" spans="1:13">
      <c r="A210" s="267">
        <v>201</v>
      </c>
      <c r="B210" s="276" t="s">
        <v>114</v>
      </c>
      <c r="C210" s="277">
        <v>213.85</v>
      </c>
      <c r="D210" s="278">
        <v>217.93333333333331</v>
      </c>
      <c r="E210" s="278">
        <v>208.61666666666662</v>
      </c>
      <c r="F210" s="278">
        <v>203.3833333333333</v>
      </c>
      <c r="G210" s="278">
        <v>194.06666666666661</v>
      </c>
      <c r="H210" s="278">
        <v>223.16666666666663</v>
      </c>
      <c r="I210" s="278">
        <v>232.48333333333329</v>
      </c>
      <c r="J210" s="278">
        <v>237.71666666666664</v>
      </c>
      <c r="K210" s="276">
        <v>227.25</v>
      </c>
      <c r="L210" s="276">
        <v>212.7</v>
      </c>
      <c r="M210" s="276">
        <v>285.76299</v>
      </c>
    </row>
    <row r="211" spans="1:13">
      <c r="A211" s="267">
        <v>202</v>
      </c>
      <c r="B211" s="276" t="s">
        <v>400</v>
      </c>
      <c r="C211" s="277">
        <v>37.1</v>
      </c>
      <c r="D211" s="278">
        <v>37.633333333333333</v>
      </c>
      <c r="E211" s="278">
        <v>36.466666666666669</v>
      </c>
      <c r="F211" s="278">
        <v>35.833333333333336</v>
      </c>
      <c r="G211" s="278">
        <v>34.666666666666671</v>
      </c>
      <c r="H211" s="278">
        <v>38.266666666666666</v>
      </c>
      <c r="I211" s="278">
        <v>39.433333333333337</v>
      </c>
      <c r="J211" s="278">
        <v>40.066666666666663</v>
      </c>
      <c r="K211" s="276">
        <v>38.799999999999997</v>
      </c>
      <c r="L211" s="276">
        <v>37</v>
      </c>
      <c r="M211" s="276">
        <v>16.515720000000002</v>
      </c>
    </row>
    <row r="212" spans="1:13">
      <c r="A212" s="267">
        <v>203</v>
      </c>
      <c r="B212" s="276" t="s">
        <v>115</v>
      </c>
      <c r="C212" s="277">
        <v>213.35</v>
      </c>
      <c r="D212" s="278">
        <v>214.53333333333333</v>
      </c>
      <c r="E212" s="278">
        <v>210.81666666666666</v>
      </c>
      <c r="F212" s="278">
        <v>208.28333333333333</v>
      </c>
      <c r="G212" s="278">
        <v>204.56666666666666</v>
      </c>
      <c r="H212" s="278">
        <v>217.06666666666666</v>
      </c>
      <c r="I212" s="278">
        <v>220.7833333333333</v>
      </c>
      <c r="J212" s="278">
        <v>223.31666666666666</v>
      </c>
      <c r="K212" s="276">
        <v>218.25</v>
      </c>
      <c r="L212" s="276">
        <v>212</v>
      </c>
      <c r="M212" s="276">
        <v>75.769099999999995</v>
      </c>
    </row>
    <row r="213" spans="1:13">
      <c r="A213" s="267">
        <v>204</v>
      </c>
      <c r="B213" s="276" t="s">
        <v>116</v>
      </c>
      <c r="C213" s="277">
        <v>2130.75</v>
      </c>
      <c r="D213" s="278">
        <v>2130.8833333333332</v>
      </c>
      <c r="E213" s="278">
        <v>2114.3666666666663</v>
      </c>
      <c r="F213" s="278">
        <v>2097.9833333333331</v>
      </c>
      <c r="G213" s="278">
        <v>2081.4666666666662</v>
      </c>
      <c r="H213" s="278">
        <v>2147.2666666666664</v>
      </c>
      <c r="I213" s="278">
        <v>2163.7833333333328</v>
      </c>
      <c r="J213" s="278">
        <v>2180.1666666666665</v>
      </c>
      <c r="K213" s="276">
        <v>2147.4</v>
      </c>
      <c r="L213" s="276">
        <v>2114.5</v>
      </c>
      <c r="M213" s="276">
        <v>27.046500000000002</v>
      </c>
    </row>
    <row r="214" spans="1:13">
      <c r="A214" s="267">
        <v>205</v>
      </c>
      <c r="B214" s="276" t="s">
        <v>254</v>
      </c>
      <c r="C214" s="277">
        <v>224</v>
      </c>
      <c r="D214" s="278">
        <v>225.46666666666667</v>
      </c>
      <c r="E214" s="278">
        <v>221.03333333333333</v>
      </c>
      <c r="F214" s="278">
        <v>218.06666666666666</v>
      </c>
      <c r="G214" s="278">
        <v>213.63333333333333</v>
      </c>
      <c r="H214" s="278">
        <v>228.43333333333334</v>
      </c>
      <c r="I214" s="278">
        <v>232.86666666666667</v>
      </c>
      <c r="J214" s="278">
        <v>235.83333333333334</v>
      </c>
      <c r="K214" s="276">
        <v>229.9</v>
      </c>
      <c r="L214" s="276">
        <v>222.5</v>
      </c>
      <c r="M214" s="276">
        <v>7.0580100000000003</v>
      </c>
    </row>
    <row r="215" spans="1:13">
      <c r="A215" s="267">
        <v>206</v>
      </c>
      <c r="B215" s="276" t="s">
        <v>401</v>
      </c>
      <c r="C215" s="277">
        <v>31421.35</v>
      </c>
      <c r="D215" s="278">
        <v>31497.633333333331</v>
      </c>
      <c r="E215" s="278">
        <v>30927.266666666663</v>
      </c>
      <c r="F215" s="278">
        <v>30433.183333333331</v>
      </c>
      <c r="G215" s="278">
        <v>29862.816666666662</v>
      </c>
      <c r="H215" s="278">
        <v>31991.716666666664</v>
      </c>
      <c r="I215" s="278">
        <v>32562.083333333332</v>
      </c>
      <c r="J215" s="278">
        <v>33056.166666666664</v>
      </c>
      <c r="K215" s="276">
        <v>32068</v>
      </c>
      <c r="L215" s="276">
        <v>31003.55</v>
      </c>
      <c r="M215" s="276">
        <v>3.8089999999999999E-2</v>
      </c>
    </row>
    <row r="216" spans="1:13">
      <c r="A216" s="267">
        <v>207</v>
      </c>
      <c r="B216" s="276" t="s">
        <v>397</v>
      </c>
      <c r="C216" s="277">
        <v>41.65</v>
      </c>
      <c r="D216" s="278">
        <v>42.6</v>
      </c>
      <c r="E216" s="278">
        <v>40.300000000000004</v>
      </c>
      <c r="F216" s="278">
        <v>38.950000000000003</v>
      </c>
      <c r="G216" s="278">
        <v>36.650000000000006</v>
      </c>
      <c r="H216" s="278">
        <v>43.95</v>
      </c>
      <c r="I216" s="278">
        <v>46.25</v>
      </c>
      <c r="J216" s="278">
        <v>47.6</v>
      </c>
      <c r="K216" s="276">
        <v>44.9</v>
      </c>
      <c r="L216" s="276">
        <v>41.25</v>
      </c>
      <c r="M216" s="276">
        <v>175.90275</v>
      </c>
    </row>
    <row r="217" spans="1:13">
      <c r="A217" s="267">
        <v>208</v>
      </c>
      <c r="B217" s="276" t="s">
        <v>255</v>
      </c>
      <c r="C217" s="277">
        <v>32.799999999999997</v>
      </c>
      <c r="D217" s="278">
        <v>33.033333333333331</v>
      </c>
      <c r="E217" s="278">
        <v>32.36666666666666</v>
      </c>
      <c r="F217" s="278">
        <v>31.93333333333333</v>
      </c>
      <c r="G217" s="278">
        <v>31.266666666666659</v>
      </c>
      <c r="H217" s="278">
        <v>33.466666666666661</v>
      </c>
      <c r="I217" s="278">
        <v>34.133333333333333</v>
      </c>
      <c r="J217" s="278">
        <v>34.566666666666663</v>
      </c>
      <c r="K217" s="276">
        <v>33.700000000000003</v>
      </c>
      <c r="L217" s="276">
        <v>32.6</v>
      </c>
      <c r="M217" s="276">
        <v>11.15719</v>
      </c>
    </row>
    <row r="218" spans="1:13">
      <c r="A218" s="267">
        <v>209</v>
      </c>
      <c r="B218" s="276" t="s">
        <v>415</v>
      </c>
      <c r="C218" s="277">
        <v>61.2</v>
      </c>
      <c r="D218" s="278">
        <v>61.4</v>
      </c>
      <c r="E218" s="278">
        <v>59.4</v>
      </c>
      <c r="F218" s="278">
        <v>57.6</v>
      </c>
      <c r="G218" s="278">
        <v>55.6</v>
      </c>
      <c r="H218" s="278">
        <v>63.199999999999996</v>
      </c>
      <c r="I218" s="278">
        <v>65.199999999999989</v>
      </c>
      <c r="J218" s="278">
        <v>67</v>
      </c>
      <c r="K218" s="276">
        <v>63.4</v>
      </c>
      <c r="L218" s="276">
        <v>59.6</v>
      </c>
      <c r="M218" s="276">
        <v>74.288529999999994</v>
      </c>
    </row>
    <row r="219" spans="1:13">
      <c r="A219" s="267">
        <v>210</v>
      </c>
      <c r="B219" s="276" t="s">
        <v>117</v>
      </c>
      <c r="C219" s="277">
        <v>176.8</v>
      </c>
      <c r="D219" s="278">
        <v>179.03333333333333</v>
      </c>
      <c r="E219" s="278">
        <v>173.26666666666665</v>
      </c>
      <c r="F219" s="278">
        <v>169.73333333333332</v>
      </c>
      <c r="G219" s="278">
        <v>163.96666666666664</v>
      </c>
      <c r="H219" s="278">
        <v>182.56666666666666</v>
      </c>
      <c r="I219" s="278">
        <v>188.33333333333337</v>
      </c>
      <c r="J219" s="278">
        <v>191.86666666666667</v>
      </c>
      <c r="K219" s="276">
        <v>184.8</v>
      </c>
      <c r="L219" s="276">
        <v>175.5</v>
      </c>
      <c r="M219" s="276">
        <v>115.52506</v>
      </c>
    </row>
    <row r="220" spans="1:13">
      <c r="A220" s="267">
        <v>211</v>
      </c>
      <c r="B220" s="276" t="s">
        <v>118</v>
      </c>
      <c r="C220" s="277">
        <v>478.75</v>
      </c>
      <c r="D220" s="278">
        <v>482.63333333333338</v>
      </c>
      <c r="E220" s="278">
        <v>471.91666666666674</v>
      </c>
      <c r="F220" s="278">
        <v>465.08333333333337</v>
      </c>
      <c r="G220" s="278">
        <v>454.36666666666673</v>
      </c>
      <c r="H220" s="278">
        <v>489.46666666666675</v>
      </c>
      <c r="I220" s="278">
        <v>500.18333333333334</v>
      </c>
      <c r="J220" s="278">
        <v>507.01666666666677</v>
      </c>
      <c r="K220" s="276">
        <v>493.35</v>
      </c>
      <c r="L220" s="276">
        <v>475.8</v>
      </c>
      <c r="M220" s="276">
        <v>318.96908000000002</v>
      </c>
    </row>
    <row r="221" spans="1:13">
      <c r="A221" s="267">
        <v>213</v>
      </c>
      <c r="B221" s="276" t="s">
        <v>256</v>
      </c>
      <c r="C221" s="277">
        <v>1296.45</v>
      </c>
      <c r="D221" s="278">
        <v>1310.1166666666666</v>
      </c>
      <c r="E221" s="278">
        <v>1271.4333333333332</v>
      </c>
      <c r="F221" s="278">
        <v>1246.4166666666665</v>
      </c>
      <c r="G221" s="278">
        <v>1207.7333333333331</v>
      </c>
      <c r="H221" s="278">
        <v>1335.1333333333332</v>
      </c>
      <c r="I221" s="278">
        <v>1373.8166666666666</v>
      </c>
      <c r="J221" s="278">
        <v>1398.8333333333333</v>
      </c>
      <c r="K221" s="276">
        <v>1348.8</v>
      </c>
      <c r="L221" s="276">
        <v>1285.0999999999999</v>
      </c>
      <c r="M221" s="276">
        <v>9.0312099999999997</v>
      </c>
    </row>
    <row r="222" spans="1:13">
      <c r="A222" s="267">
        <v>214</v>
      </c>
      <c r="B222" s="276" t="s">
        <v>119</v>
      </c>
      <c r="C222" s="277">
        <v>441.3</v>
      </c>
      <c r="D222" s="278">
        <v>446.88333333333338</v>
      </c>
      <c r="E222" s="278">
        <v>433.31666666666678</v>
      </c>
      <c r="F222" s="278">
        <v>425.33333333333337</v>
      </c>
      <c r="G222" s="278">
        <v>411.76666666666677</v>
      </c>
      <c r="H222" s="278">
        <v>454.86666666666679</v>
      </c>
      <c r="I222" s="278">
        <v>468.43333333333339</v>
      </c>
      <c r="J222" s="278">
        <v>476.4166666666668</v>
      </c>
      <c r="K222" s="276">
        <v>460.45</v>
      </c>
      <c r="L222" s="276">
        <v>438.9</v>
      </c>
      <c r="M222" s="276">
        <v>17.42869</v>
      </c>
    </row>
    <row r="223" spans="1:13">
      <c r="A223" s="267">
        <v>215</v>
      </c>
      <c r="B223" s="276" t="s">
        <v>403</v>
      </c>
      <c r="C223" s="277">
        <v>2618.1</v>
      </c>
      <c r="D223" s="278">
        <v>2655.0499999999997</v>
      </c>
      <c r="E223" s="278">
        <v>2563.0499999999993</v>
      </c>
      <c r="F223" s="278">
        <v>2507.9999999999995</v>
      </c>
      <c r="G223" s="278">
        <v>2415.9999999999991</v>
      </c>
      <c r="H223" s="278">
        <v>2710.0999999999995</v>
      </c>
      <c r="I223" s="278">
        <v>2802.1000000000004</v>
      </c>
      <c r="J223" s="278">
        <v>2857.1499999999996</v>
      </c>
      <c r="K223" s="276">
        <v>2747.05</v>
      </c>
      <c r="L223" s="276">
        <v>2600</v>
      </c>
      <c r="M223" s="276">
        <v>6.4360000000000001E-2</v>
      </c>
    </row>
    <row r="224" spans="1:13">
      <c r="A224" s="267">
        <v>216</v>
      </c>
      <c r="B224" s="276" t="s">
        <v>257</v>
      </c>
      <c r="C224" s="277">
        <v>37.299999999999997</v>
      </c>
      <c r="D224" s="278">
        <v>37.43333333333333</v>
      </c>
      <c r="E224" s="278">
        <v>36.666666666666657</v>
      </c>
      <c r="F224" s="278">
        <v>36.033333333333324</v>
      </c>
      <c r="G224" s="278">
        <v>35.266666666666652</v>
      </c>
      <c r="H224" s="278">
        <v>38.066666666666663</v>
      </c>
      <c r="I224" s="278">
        <v>38.833333333333329</v>
      </c>
      <c r="J224" s="278">
        <v>39.466666666666669</v>
      </c>
      <c r="K224" s="276">
        <v>38.200000000000003</v>
      </c>
      <c r="L224" s="276">
        <v>36.799999999999997</v>
      </c>
      <c r="M224" s="276">
        <v>18.547499999999999</v>
      </c>
    </row>
    <row r="225" spans="1:13">
      <c r="A225" s="267">
        <v>217</v>
      </c>
      <c r="B225" s="276" t="s">
        <v>120</v>
      </c>
      <c r="C225" s="277">
        <v>9.25</v>
      </c>
      <c r="D225" s="278">
        <v>9.3000000000000007</v>
      </c>
      <c r="E225" s="278">
        <v>9.0000000000000018</v>
      </c>
      <c r="F225" s="278">
        <v>8.7500000000000018</v>
      </c>
      <c r="G225" s="278">
        <v>8.4500000000000028</v>
      </c>
      <c r="H225" s="278">
        <v>9.5500000000000007</v>
      </c>
      <c r="I225" s="278">
        <v>9.8499999999999979</v>
      </c>
      <c r="J225" s="278">
        <v>10.1</v>
      </c>
      <c r="K225" s="276">
        <v>9.6</v>
      </c>
      <c r="L225" s="276">
        <v>9.0500000000000007</v>
      </c>
      <c r="M225" s="276">
        <v>3035.24665</v>
      </c>
    </row>
    <row r="226" spans="1:13">
      <c r="A226" s="267">
        <v>218</v>
      </c>
      <c r="B226" s="276" t="s">
        <v>404</v>
      </c>
      <c r="C226" s="277">
        <v>32.4</v>
      </c>
      <c r="D226" s="278">
        <v>32.716666666666669</v>
      </c>
      <c r="E226" s="278">
        <v>31.683333333333337</v>
      </c>
      <c r="F226" s="278">
        <v>30.966666666666669</v>
      </c>
      <c r="G226" s="278">
        <v>29.933333333333337</v>
      </c>
      <c r="H226" s="278">
        <v>33.433333333333337</v>
      </c>
      <c r="I226" s="278">
        <v>34.466666666666669</v>
      </c>
      <c r="J226" s="278">
        <v>35.183333333333337</v>
      </c>
      <c r="K226" s="276">
        <v>33.75</v>
      </c>
      <c r="L226" s="276">
        <v>32</v>
      </c>
      <c r="M226" s="276">
        <v>33.542000000000002</v>
      </c>
    </row>
    <row r="227" spans="1:13">
      <c r="A227" s="267">
        <v>219</v>
      </c>
      <c r="B227" s="276" t="s">
        <v>121</v>
      </c>
      <c r="C227" s="277">
        <v>33.4</v>
      </c>
      <c r="D227" s="278">
        <v>33.616666666666667</v>
      </c>
      <c r="E227" s="278">
        <v>32.833333333333336</v>
      </c>
      <c r="F227" s="278">
        <v>32.266666666666666</v>
      </c>
      <c r="G227" s="278">
        <v>31.483333333333334</v>
      </c>
      <c r="H227" s="278">
        <v>34.183333333333337</v>
      </c>
      <c r="I227" s="278">
        <v>34.966666666666669</v>
      </c>
      <c r="J227" s="278">
        <v>35.533333333333339</v>
      </c>
      <c r="K227" s="276">
        <v>34.4</v>
      </c>
      <c r="L227" s="276">
        <v>33.049999999999997</v>
      </c>
      <c r="M227" s="276">
        <v>270.47622000000001</v>
      </c>
    </row>
    <row r="228" spans="1:13">
      <c r="A228" s="267">
        <v>220</v>
      </c>
      <c r="B228" s="276" t="s">
        <v>416</v>
      </c>
      <c r="C228" s="277">
        <v>205.45</v>
      </c>
      <c r="D228" s="278">
        <v>206.68333333333331</v>
      </c>
      <c r="E228" s="278">
        <v>203.16666666666663</v>
      </c>
      <c r="F228" s="278">
        <v>200.88333333333333</v>
      </c>
      <c r="G228" s="278">
        <v>197.36666666666665</v>
      </c>
      <c r="H228" s="278">
        <v>208.96666666666661</v>
      </c>
      <c r="I228" s="278">
        <v>212.48333333333332</v>
      </c>
      <c r="J228" s="278">
        <v>214.76666666666659</v>
      </c>
      <c r="K228" s="276">
        <v>210.2</v>
      </c>
      <c r="L228" s="276">
        <v>204.4</v>
      </c>
      <c r="M228" s="276">
        <v>4.1444999999999999</v>
      </c>
    </row>
    <row r="229" spans="1:13">
      <c r="A229" s="267">
        <v>221</v>
      </c>
      <c r="B229" s="276" t="s">
        <v>405</v>
      </c>
      <c r="C229" s="277">
        <v>761.05</v>
      </c>
      <c r="D229" s="278">
        <v>767.05000000000007</v>
      </c>
      <c r="E229" s="278">
        <v>747.15000000000009</v>
      </c>
      <c r="F229" s="278">
        <v>733.25</v>
      </c>
      <c r="G229" s="278">
        <v>713.35</v>
      </c>
      <c r="H229" s="278">
        <v>780.95000000000016</v>
      </c>
      <c r="I229" s="278">
        <v>800.85</v>
      </c>
      <c r="J229" s="278">
        <v>814.75000000000023</v>
      </c>
      <c r="K229" s="276">
        <v>786.95</v>
      </c>
      <c r="L229" s="276">
        <v>753.15</v>
      </c>
      <c r="M229" s="276">
        <v>0.26335999999999998</v>
      </c>
    </row>
    <row r="230" spans="1:13">
      <c r="A230" s="267">
        <v>222</v>
      </c>
      <c r="B230" s="276" t="s">
        <v>406</v>
      </c>
      <c r="C230" s="277">
        <v>6.05</v>
      </c>
      <c r="D230" s="278">
        <v>6.1000000000000005</v>
      </c>
      <c r="E230" s="278">
        <v>5.9500000000000011</v>
      </c>
      <c r="F230" s="278">
        <v>5.8500000000000005</v>
      </c>
      <c r="G230" s="278">
        <v>5.7000000000000011</v>
      </c>
      <c r="H230" s="278">
        <v>6.2000000000000011</v>
      </c>
      <c r="I230" s="278">
        <v>6.3500000000000014</v>
      </c>
      <c r="J230" s="278">
        <v>6.4500000000000011</v>
      </c>
      <c r="K230" s="276">
        <v>6.25</v>
      </c>
      <c r="L230" s="276">
        <v>6</v>
      </c>
      <c r="M230" s="276">
        <v>27.909980000000001</v>
      </c>
    </row>
    <row r="231" spans="1:13">
      <c r="A231" s="267">
        <v>223</v>
      </c>
      <c r="B231" s="276" t="s">
        <v>122</v>
      </c>
      <c r="C231" s="277">
        <v>442.25</v>
      </c>
      <c r="D231" s="278">
        <v>447.25</v>
      </c>
      <c r="E231" s="278">
        <v>436.2</v>
      </c>
      <c r="F231" s="278">
        <v>430.15</v>
      </c>
      <c r="G231" s="278">
        <v>419.09999999999997</v>
      </c>
      <c r="H231" s="278">
        <v>453.3</v>
      </c>
      <c r="I231" s="278">
        <v>464.34999999999997</v>
      </c>
      <c r="J231" s="278">
        <v>470.40000000000003</v>
      </c>
      <c r="K231" s="276">
        <v>458.3</v>
      </c>
      <c r="L231" s="276">
        <v>441.2</v>
      </c>
      <c r="M231" s="276">
        <v>35.927</v>
      </c>
    </row>
    <row r="232" spans="1:13">
      <c r="A232" s="267">
        <v>224</v>
      </c>
      <c r="B232" s="276" t="s">
        <v>407</v>
      </c>
      <c r="C232" s="277">
        <v>116.95</v>
      </c>
      <c r="D232" s="278">
        <v>118.25</v>
      </c>
      <c r="E232" s="278">
        <v>113</v>
      </c>
      <c r="F232" s="278">
        <v>109.05</v>
      </c>
      <c r="G232" s="278">
        <v>103.8</v>
      </c>
      <c r="H232" s="278">
        <v>122.2</v>
      </c>
      <c r="I232" s="278">
        <v>127.45</v>
      </c>
      <c r="J232" s="278">
        <v>131.4</v>
      </c>
      <c r="K232" s="276">
        <v>123.5</v>
      </c>
      <c r="L232" s="276">
        <v>114.3</v>
      </c>
      <c r="M232" s="276">
        <v>21.486219999999999</v>
      </c>
    </row>
    <row r="233" spans="1:13">
      <c r="A233" s="267">
        <v>225</v>
      </c>
      <c r="B233" s="276" t="s">
        <v>1603</v>
      </c>
      <c r="C233" s="277">
        <v>998.45</v>
      </c>
      <c r="D233" s="278">
        <v>996.05000000000007</v>
      </c>
      <c r="E233" s="278">
        <v>980.10000000000014</v>
      </c>
      <c r="F233" s="278">
        <v>961.75000000000011</v>
      </c>
      <c r="G233" s="278">
        <v>945.80000000000018</v>
      </c>
      <c r="H233" s="278">
        <v>1014.4000000000001</v>
      </c>
      <c r="I233" s="278">
        <v>1030.3500000000001</v>
      </c>
      <c r="J233" s="278">
        <v>1048.7</v>
      </c>
      <c r="K233" s="276">
        <v>1012</v>
      </c>
      <c r="L233" s="276">
        <v>977.7</v>
      </c>
      <c r="M233" s="276">
        <v>0.50556999999999996</v>
      </c>
    </row>
    <row r="234" spans="1:13">
      <c r="A234" s="267">
        <v>226</v>
      </c>
      <c r="B234" s="276" t="s">
        <v>260</v>
      </c>
      <c r="C234" s="277">
        <v>114.7</v>
      </c>
      <c r="D234" s="278">
        <v>115.86666666666667</v>
      </c>
      <c r="E234" s="278">
        <v>112.83333333333334</v>
      </c>
      <c r="F234" s="278">
        <v>110.96666666666667</v>
      </c>
      <c r="G234" s="278">
        <v>107.93333333333334</v>
      </c>
      <c r="H234" s="278">
        <v>117.73333333333335</v>
      </c>
      <c r="I234" s="278">
        <v>120.76666666666668</v>
      </c>
      <c r="J234" s="278">
        <v>122.63333333333335</v>
      </c>
      <c r="K234" s="276">
        <v>118.9</v>
      </c>
      <c r="L234" s="276">
        <v>114</v>
      </c>
      <c r="M234" s="276">
        <v>33.511769999999999</v>
      </c>
    </row>
    <row r="235" spans="1:13">
      <c r="A235" s="267">
        <v>227</v>
      </c>
      <c r="B235" s="276" t="s">
        <v>412</v>
      </c>
      <c r="C235" s="277">
        <v>150.44999999999999</v>
      </c>
      <c r="D235" s="278">
        <v>145.18333333333331</v>
      </c>
      <c r="E235" s="278">
        <v>137.11666666666662</v>
      </c>
      <c r="F235" s="278">
        <v>123.7833333333333</v>
      </c>
      <c r="G235" s="278">
        <v>115.71666666666661</v>
      </c>
      <c r="H235" s="278">
        <v>158.51666666666662</v>
      </c>
      <c r="I235" s="278">
        <v>166.58333333333329</v>
      </c>
      <c r="J235" s="278">
        <v>179.91666666666663</v>
      </c>
      <c r="K235" s="276">
        <v>153.25</v>
      </c>
      <c r="L235" s="276">
        <v>131.85</v>
      </c>
      <c r="M235" s="276">
        <v>98.506309999999999</v>
      </c>
    </row>
    <row r="236" spans="1:13">
      <c r="A236" s="267">
        <v>228</v>
      </c>
      <c r="B236" s="276" t="s">
        <v>1615</v>
      </c>
      <c r="C236" s="277">
        <v>4813.8500000000004</v>
      </c>
      <c r="D236" s="278">
        <v>4822.6166666666668</v>
      </c>
      <c r="E236" s="278">
        <v>4771.2333333333336</v>
      </c>
      <c r="F236" s="278">
        <v>4728.6166666666668</v>
      </c>
      <c r="G236" s="278">
        <v>4677.2333333333336</v>
      </c>
      <c r="H236" s="278">
        <v>4865.2333333333336</v>
      </c>
      <c r="I236" s="278">
        <v>4916.6166666666668</v>
      </c>
      <c r="J236" s="278">
        <v>4959.2333333333336</v>
      </c>
      <c r="K236" s="276">
        <v>4874</v>
      </c>
      <c r="L236" s="276">
        <v>4780</v>
      </c>
      <c r="M236" s="276">
        <v>0.58281000000000005</v>
      </c>
    </row>
    <row r="237" spans="1:13">
      <c r="A237" s="267">
        <v>229</v>
      </c>
      <c r="B237" s="276" t="s">
        <v>259</v>
      </c>
      <c r="C237" s="277">
        <v>63</v>
      </c>
      <c r="D237" s="278">
        <v>63.599999999999994</v>
      </c>
      <c r="E237" s="278">
        <v>61.999999999999986</v>
      </c>
      <c r="F237" s="278">
        <v>60.999999999999993</v>
      </c>
      <c r="G237" s="278">
        <v>59.399999999999984</v>
      </c>
      <c r="H237" s="278">
        <v>64.599999999999994</v>
      </c>
      <c r="I237" s="278">
        <v>66.200000000000017</v>
      </c>
      <c r="J237" s="278">
        <v>67.199999999999989</v>
      </c>
      <c r="K237" s="276">
        <v>65.2</v>
      </c>
      <c r="L237" s="276">
        <v>62.6</v>
      </c>
      <c r="M237" s="276">
        <v>12.97903</v>
      </c>
    </row>
    <row r="238" spans="1:13">
      <c r="A238" s="267">
        <v>230</v>
      </c>
      <c r="B238" s="276" t="s">
        <v>123</v>
      </c>
      <c r="C238" s="277">
        <v>1687.95</v>
      </c>
      <c r="D238" s="278">
        <v>1699.6666666666667</v>
      </c>
      <c r="E238" s="278">
        <v>1664.4333333333334</v>
      </c>
      <c r="F238" s="278">
        <v>1640.9166666666667</v>
      </c>
      <c r="G238" s="278">
        <v>1605.6833333333334</v>
      </c>
      <c r="H238" s="278">
        <v>1723.1833333333334</v>
      </c>
      <c r="I238" s="278">
        <v>1758.4166666666665</v>
      </c>
      <c r="J238" s="278">
        <v>1781.9333333333334</v>
      </c>
      <c r="K238" s="276">
        <v>1734.9</v>
      </c>
      <c r="L238" s="276">
        <v>1676.15</v>
      </c>
      <c r="M238" s="276">
        <v>20.578990000000001</v>
      </c>
    </row>
    <row r="239" spans="1:13">
      <c r="A239" s="267">
        <v>231</v>
      </c>
      <c r="B239" s="276" t="s">
        <v>1622</v>
      </c>
      <c r="C239" s="277">
        <v>252.25</v>
      </c>
      <c r="D239" s="278">
        <v>253.78333333333333</v>
      </c>
      <c r="E239" s="278">
        <v>250.46666666666664</v>
      </c>
      <c r="F239" s="278">
        <v>248.68333333333331</v>
      </c>
      <c r="G239" s="278">
        <v>245.36666666666662</v>
      </c>
      <c r="H239" s="278">
        <v>255.56666666666666</v>
      </c>
      <c r="I239" s="278">
        <v>258.88333333333333</v>
      </c>
      <c r="J239" s="278">
        <v>260.66666666666669</v>
      </c>
      <c r="K239" s="276">
        <v>257.10000000000002</v>
      </c>
      <c r="L239" s="276">
        <v>252</v>
      </c>
      <c r="M239" s="276">
        <v>0.40661999999999998</v>
      </c>
    </row>
    <row r="240" spans="1:13">
      <c r="A240" s="267">
        <v>232</v>
      </c>
      <c r="B240" s="276" t="s">
        <v>418</v>
      </c>
      <c r="C240" s="277">
        <v>295.10000000000002</v>
      </c>
      <c r="D240" s="278">
        <v>295.45</v>
      </c>
      <c r="E240" s="278">
        <v>290</v>
      </c>
      <c r="F240" s="278">
        <v>284.90000000000003</v>
      </c>
      <c r="G240" s="278">
        <v>279.45000000000005</v>
      </c>
      <c r="H240" s="278">
        <v>300.54999999999995</v>
      </c>
      <c r="I240" s="278">
        <v>305.99999999999989</v>
      </c>
      <c r="J240" s="278">
        <v>311.09999999999991</v>
      </c>
      <c r="K240" s="276">
        <v>300.89999999999998</v>
      </c>
      <c r="L240" s="276">
        <v>290.35000000000002</v>
      </c>
      <c r="M240" s="276">
        <v>0.26293</v>
      </c>
    </row>
    <row r="241" spans="1:13">
      <c r="A241" s="267">
        <v>233</v>
      </c>
      <c r="B241" s="276" t="s">
        <v>124</v>
      </c>
      <c r="C241" s="277">
        <v>818</v>
      </c>
      <c r="D241" s="278">
        <v>822.70000000000016</v>
      </c>
      <c r="E241" s="278">
        <v>799.50000000000034</v>
      </c>
      <c r="F241" s="278">
        <v>781.00000000000023</v>
      </c>
      <c r="G241" s="278">
        <v>757.80000000000041</v>
      </c>
      <c r="H241" s="278">
        <v>841.20000000000027</v>
      </c>
      <c r="I241" s="278">
        <v>864.40000000000009</v>
      </c>
      <c r="J241" s="278">
        <v>882.9000000000002</v>
      </c>
      <c r="K241" s="276">
        <v>845.9</v>
      </c>
      <c r="L241" s="276">
        <v>804.2</v>
      </c>
      <c r="M241" s="276">
        <v>297.97660999999999</v>
      </c>
    </row>
    <row r="242" spans="1:13">
      <c r="A242" s="267">
        <v>234</v>
      </c>
      <c r="B242" s="276" t="s">
        <v>419</v>
      </c>
      <c r="C242" s="277">
        <v>80.5</v>
      </c>
      <c r="D242" s="278">
        <v>81.066666666666663</v>
      </c>
      <c r="E242" s="278">
        <v>79.23333333333332</v>
      </c>
      <c r="F242" s="278">
        <v>77.966666666666654</v>
      </c>
      <c r="G242" s="278">
        <v>76.133333333333312</v>
      </c>
      <c r="H242" s="278">
        <v>82.333333333333329</v>
      </c>
      <c r="I242" s="278">
        <v>84.166666666666671</v>
      </c>
      <c r="J242" s="278">
        <v>85.433333333333337</v>
      </c>
      <c r="K242" s="276">
        <v>82.9</v>
      </c>
      <c r="L242" s="276">
        <v>79.8</v>
      </c>
      <c r="M242" s="276">
        <v>27.260110000000001</v>
      </c>
    </row>
    <row r="243" spans="1:13">
      <c r="A243" s="267">
        <v>235</v>
      </c>
      <c r="B243" s="276" t="s">
        <v>125</v>
      </c>
      <c r="C243" s="277">
        <v>185.9</v>
      </c>
      <c r="D243" s="278">
        <v>188.05000000000004</v>
      </c>
      <c r="E243" s="278">
        <v>181.90000000000009</v>
      </c>
      <c r="F243" s="278">
        <v>177.90000000000006</v>
      </c>
      <c r="G243" s="278">
        <v>171.75000000000011</v>
      </c>
      <c r="H243" s="278">
        <v>192.05000000000007</v>
      </c>
      <c r="I243" s="278">
        <v>198.2</v>
      </c>
      <c r="J243" s="278">
        <v>202.20000000000005</v>
      </c>
      <c r="K243" s="276">
        <v>194.2</v>
      </c>
      <c r="L243" s="276">
        <v>184.05</v>
      </c>
      <c r="M243" s="276">
        <v>91.496639999999999</v>
      </c>
    </row>
    <row r="244" spans="1:13">
      <c r="A244" s="267">
        <v>236</v>
      </c>
      <c r="B244" s="276" t="s">
        <v>126</v>
      </c>
      <c r="C244" s="277">
        <v>1096.75</v>
      </c>
      <c r="D244" s="278">
        <v>1101.75</v>
      </c>
      <c r="E244" s="278">
        <v>1088.8</v>
      </c>
      <c r="F244" s="278">
        <v>1080.8499999999999</v>
      </c>
      <c r="G244" s="278">
        <v>1067.8999999999999</v>
      </c>
      <c r="H244" s="278">
        <v>1109.7</v>
      </c>
      <c r="I244" s="278">
        <v>1122.6499999999999</v>
      </c>
      <c r="J244" s="278">
        <v>1130.6000000000001</v>
      </c>
      <c r="K244" s="276">
        <v>1114.7</v>
      </c>
      <c r="L244" s="276">
        <v>1093.8</v>
      </c>
      <c r="M244" s="276">
        <v>100.92343</v>
      </c>
    </row>
    <row r="245" spans="1:13">
      <c r="A245" s="267">
        <v>237</v>
      </c>
      <c r="B245" s="276" t="s">
        <v>1645</v>
      </c>
      <c r="C245" s="277">
        <v>594</v>
      </c>
      <c r="D245" s="278">
        <v>596.1</v>
      </c>
      <c r="E245" s="278">
        <v>586.20000000000005</v>
      </c>
      <c r="F245" s="278">
        <v>578.4</v>
      </c>
      <c r="G245" s="278">
        <v>568.5</v>
      </c>
      <c r="H245" s="278">
        <v>603.90000000000009</v>
      </c>
      <c r="I245" s="278">
        <v>613.79999999999995</v>
      </c>
      <c r="J245" s="278">
        <v>621.60000000000014</v>
      </c>
      <c r="K245" s="276">
        <v>606</v>
      </c>
      <c r="L245" s="276">
        <v>588.29999999999995</v>
      </c>
      <c r="M245" s="276">
        <v>0.13442000000000001</v>
      </c>
    </row>
    <row r="246" spans="1:13">
      <c r="A246" s="267">
        <v>238</v>
      </c>
      <c r="B246" s="276" t="s">
        <v>420</v>
      </c>
      <c r="C246" s="277">
        <v>266</v>
      </c>
      <c r="D246" s="278">
        <v>267.3</v>
      </c>
      <c r="E246" s="278">
        <v>262.75</v>
      </c>
      <c r="F246" s="278">
        <v>259.5</v>
      </c>
      <c r="G246" s="278">
        <v>254.95</v>
      </c>
      <c r="H246" s="278">
        <v>270.55</v>
      </c>
      <c r="I246" s="278">
        <v>275.10000000000008</v>
      </c>
      <c r="J246" s="278">
        <v>278.35000000000002</v>
      </c>
      <c r="K246" s="276">
        <v>271.85000000000002</v>
      </c>
      <c r="L246" s="276">
        <v>264.05</v>
      </c>
      <c r="M246" s="276">
        <v>5.1193900000000001</v>
      </c>
    </row>
    <row r="247" spans="1:13">
      <c r="A247" s="267">
        <v>239</v>
      </c>
      <c r="B247" s="276" t="s">
        <v>421</v>
      </c>
      <c r="C247" s="277">
        <v>261.5</v>
      </c>
      <c r="D247" s="278">
        <v>263.16666666666669</v>
      </c>
      <c r="E247" s="278">
        <v>256.33333333333337</v>
      </c>
      <c r="F247" s="278">
        <v>251.16666666666669</v>
      </c>
      <c r="G247" s="278">
        <v>244.33333333333337</v>
      </c>
      <c r="H247" s="278">
        <v>268.33333333333337</v>
      </c>
      <c r="I247" s="278">
        <v>275.16666666666674</v>
      </c>
      <c r="J247" s="278">
        <v>280.33333333333337</v>
      </c>
      <c r="K247" s="276">
        <v>270</v>
      </c>
      <c r="L247" s="276">
        <v>258</v>
      </c>
      <c r="M247" s="276">
        <v>2.67998</v>
      </c>
    </row>
    <row r="248" spans="1:13">
      <c r="A248" s="267">
        <v>240</v>
      </c>
      <c r="B248" s="276" t="s">
        <v>417</v>
      </c>
      <c r="C248" s="277">
        <v>9.4</v>
      </c>
      <c r="D248" s="278">
        <v>9.4166666666666661</v>
      </c>
      <c r="E248" s="278">
        <v>9.3333333333333321</v>
      </c>
      <c r="F248" s="278">
        <v>9.2666666666666657</v>
      </c>
      <c r="G248" s="278">
        <v>9.1833333333333318</v>
      </c>
      <c r="H248" s="278">
        <v>9.4833333333333325</v>
      </c>
      <c r="I248" s="278">
        <v>9.5666666666666647</v>
      </c>
      <c r="J248" s="278">
        <v>9.6333333333333329</v>
      </c>
      <c r="K248" s="276">
        <v>9.5</v>
      </c>
      <c r="L248" s="276">
        <v>9.35</v>
      </c>
      <c r="M248" s="276">
        <v>10.08342</v>
      </c>
    </row>
    <row r="249" spans="1:13">
      <c r="A249" s="267">
        <v>241</v>
      </c>
      <c r="B249" s="276" t="s">
        <v>127</v>
      </c>
      <c r="C249" s="277">
        <v>84.7</v>
      </c>
      <c r="D249" s="278">
        <v>85.266666666666666</v>
      </c>
      <c r="E249" s="278">
        <v>83.933333333333337</v>
      </c>
      <c r="F249" s="278">
        <v>83.166666666666671</v>
      </c>
      <c r="G249" s="278">
        <v>81.833333333333343</v>
      </c>
      <c r="H249" s="278">
        <v>86.033333333333331</v>
      </c>
      <c r="I249" s="278">
        <v>87.366666666666674</v>
      </c>
      <c r="J249" s="278">
        <v>88.133333333333326</v>
      </c>
      <c r="K249" s="276">
        <v>86.6</v>
      </c>
      <c r="L249" s="276">
        <v>84.5</v>
      </c>
      <c r="M249" s="276">
        <v>154.20472000000001</v>
      </c>
    </row>
    <row r="250" spans="1:13">
      <c r="A250" s="267">
        <v>242</v>
      </c>
      <c r="B250" s="276" t="s">
        <v>262</v>
      </c>
      <c r="C250" s="277">
        <v>2060.15</v>
      </c>
      <c r="D250" s="278">
        <v>2075.0666666666671</v>
      </c>
      <c r="E250" s="278">
        <v>2032.1833333333343</v>
      </c>
      <c r="F250" s="278">
        <v>2004.2166666666672</v>
      </c>
      <c r="G250" s="278">
        <v>1961.3333333333344</v>
      </c>
      <c r="H250" s="278">
        <v>2103.0333333333342</v>
      </c>
      <c r="I250" s="278">
        <v>2145.9166666666665</v>
      </c>
      <c r="J250" s="278">
        <v>2173.8833333333341</v>
      </c>
      <c r="K250" s="276">
        <v>2117.9499999999998</v>
      </c>
      <c r="L250" s="276">
        <v>2047.1</v>
      </c>
      <c r="M250" s="276">
        <v>7.1207500000000001</v>
      </c>
    </row>
    <row r="251" spans="1:13">
      <c r="A251" s="267">
        <v>243</v>
      </c>
      <c r="B251" s="276" t="s">
        <v>408</v>
      </c>
      <c r="C251" s="277">
        <v>119</v>
      </c>
      <c r="D251" s="278">
        <v>118.48333333333333</v>
      </c>
      <c r="E251" s="278">
        <v>117.06666666666666</v>
      </c>
      <c r="F251" s="278">
        <v>115.13333333333333</v>
      </c>
      <c r="G251" s="278">
        <v>113.71666666666665</v>
      </c>
      <c r="H251" s="278">
        <v>120.41666666666667</v>
      </c>
      <c r="I251" s="278">
        <v>121.83333333333333</v>
      </c>
      <c r="J251" s="278">
        <v>123.76666666666668</v>
      </c>
      <c r="K251" s="276">
        <v>119.9</v>
      </c>
      <c r="L251" s="276">
        <v>116.55</v>
      </c>
      <c r="M251" s="276">
        <v>16.534510000000001</v>
      </c>
    </row>
    <row r="252" spans="1:13">
      <c r="A252" s="267">
        <v>244</v>
      </c>
      <c r="B252" s="276" t="s">
        <v>409</v>
      </c>
      <c r="C252" s="277">
        <v>83.35</v>
      </c>
      <c r="D252" s="278">
        <v>84.083333333333329</v>
      </c>
      <c r="E252" s="278">
        <v>81.566666666666663</v>
      </c>
      <c r="F252" s="278">
        <v>79.783333333333331</v>
      </c>
      <c r="G252" s="278">
        <v>77.266666666666666</v>
      </c>
      <c r="H252" s="278">
        <v>85.86666666666666</v>
      </c>
      <c r="I252" s="278">
        <v>88.38333333333334</v>
      </c>
      <c r="J252" s="278">
        <v>90.166666666666657</v>
      </c>
      <c r="K252" s="276">
        <v>86.6</v>
      </c>
      <c r="L252" s="276">
        <v>82.3</v>
      </c>
      <c r="M252" s="276">
        <v>15.65199</v>
      </c>
    </row>
    <row r="253" spans="1:13">
      <c r="A253" s="267">
        <v>245</v>
      </c>
      <c r="B253" s="276" t="s">
        <v>2931</v>
      </c>
      <c r="C253" s="277">
        <v>1376.05</v>
      </c>
      <c r="D253" s="278">
        <v>1372.0166666666667</v>
      </c>
      <c r="E253" s="278">
        <v>1364.0333333333333</v>
      </c>
      <c r="F253" s="278">
        <v>1352.0166666666667</v>
      </c>
      <c r="G253" s="278">
        <v>1344.0333333333333</v>
      </c>
      <c r="H253" s="278">
        <v>1384.0333333333333</v>
      </c>
      <c r="I253" s="278">
        <v>1392.0166666666664</v>
      </c>
      <c r="J253" s="278">
        <v>1404.0333333333333</v>
      </c>
      <c r="K253" s="276">
        <v>1380</v>
      </c>
      <c r="L253" s="276">
        <v>1360</v>
      </c>
      <c r="M253" s="276">
        <v>2.2721</v>
      </c>
    </row>
    <row r="254" spans="1:13">
      <c r="A254" s="267">
        <v>246</v>
      </c>
      <c r="B254" s="276" t="s">
        <v>402</v>
      </c>
      <c r="C254" s="277">
        <v>447.2</v>
      </c>
      <c r="D254" s="278">
        <v>452.01666666666665</v>
      </c>
      <c r="E254" s="278">
        <v>439.63333333333333</v>
      </c>
      <c r="F254" s="278">
        <v>432.06666666666666</v>
      </c>
      <c r="G254" s="278">
        <v>419.68333333333334</v>
      </c>
      <c r="H254" s="278">
        <v>459.58333333333331</v>
      </c>
      <c r="I254" s="278">
        <v>471.96666666666664</v>
      </c>
      <c r="J254" s="278">
        <v>479.5333333333333</v>
      </c>
      <c r="K254" s="276">
        <v>464.4</v>
      </c>
      <c r="L254" s="276">
        <v>444.45</v>
      </c>
      <c r="M254" s="276">
        <v>3.6045699999999998</v>
      </c>
    </row>
    <row r="255" spans="1:13">
      <c r="A255" s="267">
        <v>247</v>
      </c>
      <c r="B255" s="276" t="s">
        <v>128</v>
      </c>
      <c r="C255" s="277">
        <v>187.9</v>
      </c>
      <c r="D255" s="278">
        <v>187.4666666666667</v>
      </c>
      <c r="E255" s="278">
        <v>183.13333333333338</v>
      </c>
      <c r="F255" s="278">
        <v>178.36666666666667</v>
      </c>
      <c r="G255" s="278">
        <v>174.03333333333336</v>
      </c>
      <c r="H255" s="278">
        <v>192.23333333333341</v>
      </c>
      <c r="I255" s="278">
        <v>196.56666666666672</v>
      </c>
      <c r="J255" s="278">
        <v>201.33333333333343</v>
      </c>
      <c r="K255" s="276">
        <v>191.8</v>
      </c>
      <c r="L255" s="276">
        <v>182.7</v>
      </c>
      <c r="M255" s="276">
        <v>489.84609999999998</v>
      </c>
    </row>
    <row r="256" spans="1:13">
      <c r="A256" s="267">
        <v>248</v>
      </c>
      <c r="B256" s="276" t="s">
        <v>413</v>
      </c>
      <c r="C256" s="277">
        <v>249.3</v>
      </c>
      <c r="D256" s="278">
        <v>252.04999999999998</v>
      </c>
      <c r="E256" s="278">
        <v>242.89999999999998</v>
      </c>
      <c r="F256" s="278">
        <v>236.5</v>
      </c>
      <c r="G256" s="278">
        <v>227.35</v>
      </c>
      <c r="H256" s="278">
        <v>258.44999999999993</v>
      </c>
      <c r="I256" s="278">
        <v>267.60000000000002</v>
      </c>
      <c r="J256" s="278">
        <v>273.99999999999994</v>
      </c>
      <c r="K256" s="276">
        <v>261.2</v>
      </c>
      <c r="L256" s="276">
        <v>245.65</v>
      </c>
      <c r="M256" s="276">
        <v>0.58559000000000005</v>
      </c>
    </row>
    <row r="257" spans="1:13">
      <c r="A257" s="267">
        <v>249</v>
      </c>
      <c r="B257" s="276" t="s">
        <v>411</v>
      </c>
      <c r="C257" s="277">
        <v>124.05</v>
      </c>
      <c r="D257" s="278">
        <v>125.13333333333333</v>
      </c>
      <c r="E257" s="278">
        <v>122.16666666666666</v>
      </c>
      <c r="F257" s="278">
        <v>120.28333333333333</v>
      </c>
      <c r="G257" s="278">
        <v>117.31666666666666</v>
      </c>
      <c r="H257" s="278">
        <v>127.01666666666665</v>
      </c>
      <c r="I257" s="278">
        <v>129.98333333333332</v>
      </c>
      <c r="J257" s="278">
        <v>131.86666666666665</v>
      </c>
      <c r="K257" s="276">
        <v>128.1</v>
      </c>
      <c r="L257" s="276">
        <v>123.25</v>
      </c>
      <c r="M257" s="276">
        <v>8.6192200000000003</v>
      </c>
    </row>
    <row r="258" spans="1:13">
      <c r="A258" s="267">
        <v>250</v>
      </c>
      <c r="B258" s="276" t="s">
        <v>431</v>
      </c>
      <c r="C258" s="277">
        <v>17.100000000000001</v>
      </c>
      <c r="D258" s="278">
        <v>16.733333333333334</v>
      </c>
      <c r="E258" s="278">
        <v>16.166666666666668</v>
      </c>
      <c r="F258" s="278">
        <v>15.233333333333334</v>
      </c>
      <c r="G258" s="278">
        <v>14.666666666666668</v>
      </c>
      <c r="H258" s="278">
        <v>17.666666666666668</v>
      </c>
      <c r="I258" s="278">
        <v>18.233333333333331</v>
      </c>
      <c r="J258" s="278">
        <v>19.166666666666668</v>
      </c>
      <c r="K258" s="276">
        <v>17.3</v>
      </c>
      <c r="L258" s="276">
        <v>15.8</v>
      </c>
      <c r="M258" s="276">
        <v>49.052410000000002</v>
      </c>
    </row>
    <row r="259" spans="1:13">
      <c r="A259" s="267">
        <v>251</v>
      </c>
      <c r="B259" s="276" t="s">
        <v>428</v>
      </c>
      <c r="C259" s="277">
        <v>37.450000000000003</v>
      </c>
      <c r="D259" s="278">
        <v>37.416666666666664</v>
      </c>
      <c r="E259" s="278">
        <v>37.033333333333331</v>
      </c>
      <c r="F259" s="278">
        <v>36.616666666666667</v>
      </c>
      <c r="G259" s="278">
        <v>36.233333333333334</v>
      </c>
      <c r="H259" s="278">
        <v>37.833333333333329</v>
      </c>
      <c r="I259" s="278">
        <v>38.216666666666669</v>
      </c>
      <c r="J259" s="278">
        <v>38.633333333333326</v>
      </c>
      <c r="K259" s="276">
        <v>37.799999999999997</v>
      </c>
      <c r="L259" s="276">
        <v>37</v>
      </c>
      <c r="M259" s="276">
        <v>1.91954</v>
      </c>
    </row>
    <row r="260" spans="1:13">
      <c r="A260" s="267">
        <v>252</v>
      </c>
      <c r="B260" s="276" t="s">
        <v>429</v>
      </c>
      <c r="C260" s="277">
        <v>90.35</v>
      </c>
      <c r="D260" s="278">
        <v>91.283333333333317</v>
      </c>
      <c r="E260" s="278">
        <v>88.266666666666637</v>
      </c>
      <c r="F260" s="278">
        <v>86.183333333333323</v>
      </c>
      <c r="G260" s="278">
        <v>83.166666666666643</v>
      </c>
      <c r="H260" s="278">
        <v>93.366666666666632</v>
      </c>
      <c r="I260" s="278">
        <v>96.383333333333312</v>
      </c>
      <c r="J260" s="278">
        <v>98.466666666666626</v>
      </c>
      <c r="K260" s="276">
        <v>94.3</v>
      </c>
      <c r="L260" s="276">
        <v>89.2</v>
      </c>
      <c r="M260" s="276">
        <v>30.331430000000001</v>
      </c>
    </row>
    <row r="261" spans="1:13">
      <c r="A261" s="267">
        <v>253</v>
      </c>
      <c r="B261" s="276" t="s">
        <v>432</v>
      </c>
      <c r="C261" s="277">
        <v>52.05</v>
      </c>
      <c r="D261" s="278">
        <v>53</v>
      </c>
      <c r="E261" s="278">
        <v>50.4</v>
      </c>
      <c r="F261" s="278">
        <v>48.75</v>
      </c>
      <c r="G261" s="278">
        <v>46.15</v>
      </c>
      <c r="H261" s="278">
        <v>54.65</v>
      </c>
      <c r="I261" s="278">
        <v>57.249999999999993</v>
      </c>
      <c r="J261" s="278">
        <v>58.9</v>
      </c>
      <c r="K261" s="276">
        <v>55.6</v>
      </c>
      <c r="L261" s="276">
        <v>51.35</v>
      </c>
      <c r="M261" s="276">
        <v>23.44689</v>
      </c>
    </row>
    <row r="262" spans="1:13">
      <c r="A262" s="267">
        <v>254</v>
      </c>
      <c r="B262" s="276" t="s">
        <v>422</v>
      </c>
      <c r="C262" s="277">
        <v>931</v>
      </c>
      <c r="D262" s="278">
        <v>938.88333333333333</v>
      </c>
      <c r="E262" s="278">
        <v>916.31666666666661</v>
      </c>
      <c r="F262" s="278">
        <v>901.63333333333333</v>
      </c>
      <c r="G262" s="278">
        <v>879.06666666666661</v>
      </c>
      <c r="H262" s="278">
        <v>953.56666666666661</v>
      </c>
      <c r="I262" s="278">
        <v>976.13333333333344</v>
      </c>
      <c r="J262" s="278">
        <v>990.81666666666661</v>
      </c>
      <c r="K262" s="276">
        <v>961.45</v>
      </c>
      <c r="L262" s="276">
        <v>924.2</v>
      </c>
      <c r="M262" s="276">
        <v>1.24621</v>
      </c>
    </row>
    <row r="263" spans="1:13">
      <c r="A263" s="267">
        <v>255</v>
      </c>
      <c r="B263" s="276" t="s">
        <v>436</v>
      </c>
      <c r="C263" s="277">
        <v>2122.85</v>
      </c>
      <c r="D263" s="278">
        <v>2139.6333333333332</v>
      </c>
      <c r="E263" s="278">
        <v>2090.6666666666665</v>
      </c>
      <c r="F263" s="278">
        <v>2058.4833333333331</v>
      </c>
      <c r="G263" s="278">
        <v>2009.5166666666664</v>
      </c>
      <c r="H263" s="278">
        <v>2171.8166666666666</v>
      </c>
      <c r="I263" s="278">
        <v>2220.7833333333338</v>
      </c>
      <c r="J263" s="278">
        <v>2252.9666666666667</v>
      </c>
      <c r="K263" s="276">
        <v>2188.6</v>
      </c>
      <c r="L263" s="276">
        <v>2107.4499999999998</v>
      </c>
      <c r="M263" s="276">
        <v>0.12939000000000001</v>
      </c>
    </row>
    <row r="264" spans="1:13">
      <c r="A264" s="267">
        <v>256</v>
      </c>
      <c r="B264" s="276" t="s">
        <v>433</v>
      </c>
      <c r="C264" s="277">
        <v>66.25</v>
      </c>
      <c r="D264" s="278">
        <v>66.833333333333329</v>
      </c>
      <c r="E264" s="278">
        <v>64.86666666666666</v>
      </c>
      <c r="F264" s="278">
        <v>63.483333333333334</v>
      </c>
      <c r="G264" s="278">
        <v>61.516666666666666</v>
      </c>
      <c r="H264" s="278">
        <v>68.216666666666654</v>
      </c>
      <c r="I264" s="278">
        <v>70.183333333333323</v>
      </c>
      <c r="J264" s="278">
        <v>71.566666666666649</v>
      </c>
      <c r="K264" s="276">
        <v>68.8</v>
      </c>
      <c r="L264" s="276">
        <v>65.45</v>
      </c>
      <c r="M264" s="276">
        <v>15.964410000000001</v>
      </c>
    </row>
    <row r="265" spans="1:13">
      <c r="A265" s="267">
        <v>257</v>
      </c>
      <c r="B265" s="276" t="s">
        <v>129</v>
      </c>
      <c r="C265" s="277">
        <v>233.65</v>
      </c>
      <c r="D265" s="278">
        <v>231.1</v>
      </c>
      <c r="E265" s="278">
        <v>226.79999999999998</v>
      </c>
      <c r="F265" s="278">
        <v>219.95</v>
      </c>
      <c r="G265" s="278">
        <v>215.64999999999998</v>
      </c>
      <c r="H265" s="278">
        <v>237.95</v>
      </c>
      <c r="I265" s="278">
        <v>242.25</v>
      </c>
      <c r="J265" s="278">
        <v>249.1</v>
      </c>
      <c r="K265" s="276">
        <v>235.4</v>
      </c>
      <c r="L265" s="276">
        <v>224.25</v>
      </c>
      <c r="M265" s="276">
        <v>117.77158</v>
      </c>
    </row>
    <row r="266" spans="1:13">
      <c r="A266" s="267">
        <v>258</v>
      </c>
      <c r="B266" s="276" t="s">
        <v>423</v>
      </c>
      <c r="C266" s="277">
        <v>1887.35</v>
      </c>
      <c r="D266" s="278">
        <v>1888.1000000000001</v>
      </c>
      <c r="E266" s="278">
        <v>1862.2000000000003</v>
      </c>
      <c r="F266" s="278">
        <v>1837.0500000000002</v>
      </c>
      <c r="G266" s="278">
        <v>1811.1500000000003</v>
      </c>
      <c r="H266" s="278">
        <v>1913.2500000000002</v>
      </c>
      <c r="I266" s="278">
        <v>1939.1500000000003</v>
      </c>
      <c r="J266" s="278">
        <v>1964.3000000000002</v>
      </c>
      <c r="K266" s="276">
        <v>1914</v>
      </c>
      <c r="L266" s="276">
        <v>1862.95</v>
      </c>
      <c r="M266" s="276">
        <v>3.4887700000000001</v>
      </c>
    </row>
    <row r="267" spans="1:13">
      <c r="A267" s="267">
        <v>259</v>
      </c>
      <c r="B267" s="276" t="s">
        <v>424</v>
      </c>
      <c r="C267" s="277">
        <v>343.4</v>
      </c>
      <c r="D267" s="278">
        <v>347.8</v>
      </c>
      <c r="E267" s="278">
        <v>337.6</v>
      </c>
      <c r="F267" s="278">
        <v>331.8</v>
      </c>
      <c r="G267" s="278">
        <v>321.60000000000002</v>
      </c>
      <c r="H267" s="278">
        <v>353.6</v>
      </c>
      <c r="I267" s="278">
        <v>363.79999999999995</v>
      </c>
      <c r="J267" s="278">
        <v>369.6</v>
      </c>
      <c r="K267" s="276">
        <v>358</v>
      </c>
      <c r="L267" s="276">
        <v>342</v>
      </c>
      <c r="M267" s="276">
        <v>4.6730299999999998</v>
      </c>
    </row>
    <row r="268" spans="1:13">
      <c r="A268" s="267">
        <v>260</v>
      </c>
      <c r="B268" s="276" t="s">
        <v>425</v>
      </c>
      <c r="C268" s="277">
        <v>94.4</v>
      </c>
      <c r="D268" s="278">
        <v>93.833333333333329</v>
      </c>
      <c r="E268" s="278">
        <v>91.666666666666657</v>
      </c>
      <c r="F268" s="278">
        <v>88.933333333333323</v>
      </c>
      <c r="G268" s="278">
        <v>86.766666666666652</v>
      </c>
      <c r="H268" s="278">
        <v>96.566666666666663</v>
      </c>
      <c r="I268" s="278">
        <v>98.73333333333332</v>
      </c>
      <c r="J268" s="278">
        <v>101.46666666666667</v>
      </c>
      <c r="K268" s="276">
        <v>96</v>
      </c>
      <c r="L268" s="276">
        <v>91.1</v>
      </c>
      <c r="M268" s="276">
        <v>13.787179999999999</v>
      </c>
    </row>
    <row r="269" spans="1:13">
      <c r="A269" s="267">
        <v>261</v>
      </c>
      <c r="B269" s="276" t="s">
        <v>426</v>
      </c>
      <c r="C269" s="277">
        <v>81.95</v>
      </c>
      <c r="D269" s="278">
        <v>81.850000000000009</v>
      </c>
      <c r="E269" s="278">
        <v>80.600000000000023</v>
      </c>
      <c r="F269" s="278">
        <v>79.250000000000014</v>
      </c>
      <c r="G269" s="278">
        <v>78.000000000000028</v>
      </c>
      <c r="H269" s="278">
        <v>83.200000000000017</v>
      </c>
      <c r="I269" s="278">
        <v>84.449999999999989</v>
      </c>
      <c r="J269" s="278">
        <v>85.800000000000011</v>
      </c>
      <c r="K269" s="276">
        <v>83.1</v>
      </c>
      <c r="L269" s="276">
        <v>80.5</v>
      </c>
      <c r="M269" s="276">
        <v>19.875389999999999</v>
      </c>
    </row>
    <row r="270" spans="1:13">
      <c r="A270" s="267">
        <v>262</v>
      </c>
      <c r="B270" s="276" t="s">
        <v>427</v>
      </c>
      <c r="C270" s="277">
        <v>78.45</v>
      </c>
      <c r="D270" s="278">
        <v>79.516666666666666</v>
      </c>
      <c r="E270" s="278">
        <v>77.033333333333331</v>
      </c>
      <c r="F270" s="278">
        <v>75.61666666666666</v>
      </c>
      <c r="G270" s="278">
        <v>73.133333333333326</v>
      </c>
      <c r="H270" s="278">
        <v>80.933333333333337</v>
      </c>
      <c r="I270" s="278">
        <v>83.416666666666657</v>
      </c>
      <c r="J270" s="278">
        <v>84.833333333333343</v>
      </c>
      <c r="K270" s="276">
        <v>82</v>
      </c>
      <c r="L270" s="276">
        <v>78.099999999999994</v>
      </c>
      <c r="M270" s="276">
        <v>16.124549999999999</v>
      </c>
    </row>
    <row r="271" spans="1:13">
      <c r="A271" s="267">
        <v>263</v>
      </c>
      <c r="B271" s="276" t="s">
        <v>435</v>
      </c>
      <c r="C271" s="277">
        <v>65.3</v>
      </c>
      <c r="D271" s="278">
        <v>64.266666666666666</v>
      </c>
      <c r="E271" s="278">
        <v>62.533333333333331</v>
      </c>
      <c r="F271" s="278">
        <v>59.766666666666666</v>
      </c>
      <c r="G271" s="278">
        <v>58.033333333333331</v>
      </c>
      <c r="H271" s="278">
        <v>67.033333333333331</v>
      </c>
      <c r="I271" s="278">
        <v>68.766666666666652</v>
      </c>
      <c r="J271" s="278">
        <v>71.533333333333331</v>
      </c>
      <c r="K271" s="276">
        <v>66</v>
      </c>
      <c r="L271" s="276">
        <v>61.5</v>
      </c>
      <c r="M271" s="276">
        <v>17.895209999999999</v>
      </c>
    </row>
    <row r="272" spans="1:13">
      <c r="A272" s="267">
        <v>264</v>
      </c>
      <c r="B272" s="276" t="s">
        <v>434</v>
      </c>
      <c r="C272" s="277">
        <v>125.65</v>
      </c>
      <c r="D272" s="278">
        <v>126.13333333333333</v>
      </c>
      <c r="E272" s="278">
        <v>120.61666666666665</v>
      </c>
      <c r="F272" s="278">
        <v>115.58333333333331</v>
      </c>
      <c r="G272" s="278">
        <v>110.06666666666663</v>
      </c>
      <c r="H272" s="278">
        <v>131.16666666666666</v>
      </c>
      <c r="I272" s="278">
        <v>136.68333333333331</v>
      </c>
      <c r="J272" s="278">
        <v>141.71666666666667</v>
      </c>
      <c r="K272" s="276">
        <v>131.65</v>
      </c>
      <c r="L272" s="276">
        <v>121.1</v>
      </c>
      <c r="M272" s="276">
        <v>16.19875</v>
      </c>
    </row>
    <row r="273" spans="1:13">
      <c r="A273" s="267">
        <v>265</v>
      </c>
      <c r="B273" s="276" t="s">
        <v>263</v>
      </c>
      <c r="C273" s="277">
        <v>60.1</v>
      </c>
      <c r="D273" s="278">
        <v>60.616666666666674</v>
      </c>
      <c r="E273" s="278">
        <v>59.283333333333346</v>
      </c>
      <c r="F273" s="278">
        <v>58.466666666666669</v>
      </c>
      <c r="G273" s="278">
        <v>57.13333333333334</v>
      </c>
      <c r="H273" s="278">
        <v>61.433333333333351</v>
      </c>
      <c r="I273" s="278">
        <v>62.76666666666668</v>
      </c>
      <c r="J273" s="278">
        <v>63.583333333333357</v>
      </c>
      <c r="K273" s="276">
        <v>61.95</v>
      </c>
      <c r="L273" s="276">
        <v>59.8</v>
      </c>
      <c r="M273" s="276">
        <v>9.9815699999999996</v>
      </c>
    </row>
    <row r="274" spans="1:13">
      <c r="A274" s="267">
        <v>266</v>
      </c>
      <c r="B274" s="276" t="s">
        <v>130</v>
      </c>
      <c r="C274" s="277">
        <v>331.2</v>
      </c>
      <c r="D274" s="278">
        <v>335.56666666666666</v>
      </c>
      <c r="E274" s="278">
        <v>324.7833333333333</v>
      </c>
      <c r="F274" s="278">
        <v>318.36666666666662</v>
      </c>
      <c r="G274" s="278">
        <v>307.58333333333326</v>
      </c>
      <c r="H274" s="278">
        <v>341.98333333333335</v>
      </c>
      <c r="I274" s="278">
        <v>352.76666666666677</v>
      </c>
      <c r="J274" s="278">
        <v>359.18333333333339</v>
      </c>
      <c r="K274" s="276">
        <v>346.35</v>
      </c>
      <c r="L274" s="276">
        <v>329.15</v>
      </c>
      <c r="M274" s="276">
        <v>73.702650000000006</v>
      </c>
    </row>
    <row r="275" spans="1:13">
      <c r="A275" s="267">
        <v>267</v>
      </c>
      <c r="B275" s="276" t="s">
        <v>264</v>
      </c>
      <c r="C275" s="277">
        <v>696.6</v>
      </c>
      <c r="D275" s="278">
        <v>697.63333333333321</v>
      </c>
      <c r="E275" s="278">
        <v>692.26666666666642</v>
      </c>
      <c r="F275" s="278">
        <v>687.93333333333317</v>
      </c>
      <c r="G275" s="278">
        <v>682.56666666666638</v>
      </c>
      <c r="H275" s="278">
        <v>701.96666666666647</v>
      </c>
      <c r="I275" s="278">
        <v>707.33333333333326</v>
      </c>
      <c r="J275" s="278">
        <v>711.66666666666652</v>
      </c>
      <c r="K275" s="276">
        <v>703</v>
      </c>
      <c r="L275" s="276">
        <v>693.3</v>
      </c>
      <c r="M275" s="276">
        <v>1.3436399999999999</v>
      </c>
    </row>
    <row r="276" spans="1:13">
      <c r="A276" s="267">
        <v>268</v>
      </c>
      <c r="B276" s="276" t="s">
        <v>131</v>
      </c>
      <c r="C276" s="277">
        <v>2510.35</v>
      </c>
      <c r="D276" s="278">
        <v>2546.7833333333333</v>
      </c>
      <c r="E276" s="278">
        <v>2458.5666666666666</v>
      </c>
      <c r="F276" s="278">
        <v>2406.7833333333333</v>
      </c>
      <c r="G276" s="278">
        <v>2318.5666666666666</v>
      </c>
      <c r="H276" s="278">
        <v>2598.5666666666666</v>
      </c>
      <c r="I276" s="278">
        <v>2686.7833333333328</v>
      </c>
      <c r="J276" s="278">
        <v>2738.5666666666666</v>
      </c>
      <c r="K276" s="276">
        <v>2635</v>
      </c>
      <c r="L276" s="276">
        <v>2495</v>
      </c>
      <c r="M276" s="276">
        <v>9.72119</v>
      </c>
    </row>
    <row r="277" spans="1:13">
      <c r="A277" s="267">
        <v>269</v>
      </c>
      <c r="B277" s="276" t="s">
        <v>132</v>
      </c>
      <c r="C277" s="277">
        <v>611.5</v>
      </c>
      <c r="D277" s="278">
        <v>615.5333333333333</v>
      </c>
      <c r="E277" s="278">
        <v>601.06666666666661</v>
      </c>
      <c r="F277" s="278">
        <v>590.63333333333333</v>
      </c>
      <c r="G277" s="278">
        <v>576.16666666666663</v>
      </c>
      <c r="H277" s="278">
        <v>625.96666666666658</v>
      </c>
      <c r="I277" s="278">
        <v>640.43333333333328</v>
      </c>
      <c r="J277" s="278">
        <v>650.86666666666656</v>
      </c>
      <c r="K277" s="276">
        <v>630</v>
      </c>
      <c r="L277" s="276">
        <v>605.1</v>
      </c>
      <c r="M277" s="276">
        <v>10.513820000000001</v>
      </c>
    </row>
    <row r="278" spans="1:13">
      <c r="A278" s="267">
        <v>270</v>
      </c>
      <c r="B278" s="276" t="s">
        <v>437</v>
      </c>
      <c r="C278" s="277">
        <v>138.65</v>
      </c>
      <c r="D278" s="278">
        <v>138.41666666666666</v>
      </c>
      <c r="E278" s="278">
        <v>134.98333333333332</v>
      </c>
      <c r="F278" s="278">
        <v>131.31666666666666</v>
      </c>
      <c r="G278" s="278">
        <v>127.88333333333333</v>
      </c>
      <c r="H278" s="278">
        <v>142.08333333333331</v>
      </c>
      <c r="I278" s="278">
        <v>145.51666666666665</v>
      </c>
      <c r="J278" s="278">
        <v>149.18333333333331</v>
      </c>
      <c r="K278" s="276">
        <v>141.85</v>
      </c>
      <c r="L278" s="276">
        <v>134.75</v>
      </c>
      <c r="M278" s="276">
        <v>9.0481300000000005</v>
      </c>
    </row>
    <row r="279" spans="1:13">
      <c r="A279" s="267">
        <v>271</v>
      </c>
      <c r="B279" s="276" t="s">
        <v>443</v>
      </c>
      <c r="C279" s="277">
        <v>616.54999999999995</v>
      </c>
      <c r="D279" s="278">
        <v>609.4666666666667</v>
      </c>
      <c r="E279" s="278">
        <v>599.18333333333339</v>
      </c>
      <c r="F279" s="278">
        <v>581.81666666666672</v>
      </c>
      <c r="G279" s="278">
        <v>571.53333333333342</v>
      </c>
      <c r="H279" s="278">
        <v>626.83333333333337</v>
      </c>
      <c r="I279" s="278">
        <v>637.11666666666667</v>
      </c>
      <c r="J279" s="278">
        <v>654.48333333333335</v>
      </c>
      <c r="K279" s="276">
        <v>619.75</v>
      </c>
      <c r="L279" s="276">
        <v>592.1</v>
      </c>
      <c r="M279" s="276">
        <v>3.08412</v>
      </c>
    </row>
    <row r="280" spans="1:13">
      <c r="A280" s="267">
        <v>272</v>
      </c>
      <c r="B280" s="276" t="s">
        <v>444</v>
      </c>
      <c r="C280" s="277">
        <v>302.95</v>
      </c>
      <c r="D280" s="278">
        <v>301.65000000000003</v>
      </c>
      <c r="E280" s="278">
        <v>297.30000000000007</v>
      </c>
      <c r="F280" s="278">
        <v>291.65000000000003</v>
      </c>
      <c r="G280" s="278">
        <v>287.30000000000007</v>
      </c>
      <c r="H280" s="278">
        <v>307.30000000000007</v>
      </c>
      <c r="I280" s="278">
        <v>311.65000000000009</v>
      </c>
      <c r="J280" s="278">
        <v>317.30000000000007</v>
      </c>
      <c r="K280" s="276">
        <v>306</v>
      </c>
      <c r="L280" s="276">
        <v>296</v>
      </c>
      <c r="M280" s="276">
        <v>5.1638299999999999</v>
      </c>
    </row>
    <row r="281" spans="1:13">
      <c r="A281" s="267">
        <v>273</v>
      </c>
      <c r="B281" s="276" t="s">
        <v>445</v>
      </c>
      <c r="C281" s="277">
        <v>539.70000000000005</v>
      </c>
      <c r="D281" s="278">
        <v>540.61666666666667</v>
      </c>
      <c r="E281" s="278">
        <v>530.88333333333333</v>
      </c>
      <c r="F281" s="278">
        <v>522.06666666666661</v>
      </c>
      <c r="G281" s="278">
        <v>512.33333333333326</v>
      </c>
      <c r="H281" s="278">
        <v>549.43333333333339</v>
      </c>
      <c r="I281" s="278">
        <v>559.16666666666674</v>
      </c>
      <c r="J281" s="278">
        <v>567.98333333333346</v>
      </c>
      <c r="K281" s="276">
        <v>550.35</v>
      </c>
      <c r="L281" s="276">
        <v>531.79999999999995</v>
      </c>
      <c r="M281" s="276">
        <v>1.73255</v>
      </c>
    </row>
    <row r="282" spans="1:13">
      <c r="A282" s="267">
        <v>274</v>
      </c>
      <c r="B282" s="276" t="s">
        <v>447</v>
      </c>
      <c r="C282" s="277">
        <v>35.75</v>
      </c>
      <c r="D282" s="278">
        <v>36.133333333333333</v>
      </c>
      <c r="E282" s="278">
        <v>35.116666666666667</v>
      </c>
      <c r="F282" s="278">
        <v>34.483333333333334</v>
      </c>
      <c r="G282" s="278">
        <v>33.466666666666669</v>
      </c>
      <c r="H282" s="278">
        <v>36.766666666666666</v>
      </c>
      <c r="I282" s="278">
        <v>37.783333333333331</v>
      </c>
      <c r="J282" s="278">
        <v>38.416666666666664</v>
      </c>
      <c r="K282" s="276">
        <v>37.15</v>
      </c>
      <c r="L282" s="276">
        <v>35.5</v>
      </c>
      <c r="M282" s="276">
        <v>15.51088</v>
      </c>
    </row>
    <row r="283" spans="1:13">
      <c r="A283" s="267">
        <v>275</v>
      </c>
      <c r="B283" s="276" t="s">
        <v>449</v>
      </c>
      <c r="C283" s="277">
        <v>344.6</v>
      </c>
      <c r="D283" s="278">
        <v>346.11666666666662</v>
      </c>
      <c r="E283" s="278">
        <v>337.73333333333323</v>
      </c>
      <c r="F283" s="278">
        <v>330.86666666666662</v>
      </c>
      <c r="G283" s="278">
        <v>322.48333333333323</v>
      </c>
      <c r="H283" s="278">
        <v>352.98333333333323</v>
      </c>
      <c r="I283" s="278">
        <v>361.36666666666656</v>
      </c>
      <c r="J283" s="278">
        <v>368.23333333333323</v>
      </c>
      <c r="K283" s="276">
        <v>354.5</v>
      </c>
      <c r="L283" s="276">
        <v>339.25</v>
      </c>
      <c r="M283" s="276">
        <v>12.25883</v>
      </c>
    </row>
    <row r="284" spans="1:13">
      <c r="A284" s="267">
        <v>276</v>
      </c>
      <c r="B284" s="276" t="s">
        <v>439</v>
      </c>
      <c r="C284" s="277">
        <v>366.7</v>
      </c>
      <c r="D284" s="278">
        <v>367.56666666666666</v>
      </c>
      <c r="E284" s="278">
        <v>359.13333333333333</v>
      </c>
      <c r="F284" s="278">
        <v>351.56666666666666</v>
      </c>
      <c r="G284" s="278">
        <v>343.13333333333333</v>
      </c>
      <c r="H284" s="278">
        <v>375.13333333333333</v>
      </c>
      <c r="I284" s="278">
        <v>383.56666666666661</v>
      </c>
      <c r="J284" s="278">
        <v>391.13333333333333</v>
      </c>
      <c r="K284" s="276">
        <v>376</v>
      </c>
      <c r="L284" s="276">
        <v>360</v>
      </c>
      <c r="M284" s="276">
        <v>5.1700699999999999</v>
      </c>
    </row>
    <row r="285" spans="1:13">
      <c r="A285" s="267">
        <v>277</v>
      </c>
      <c r="B285" s="276" t="s">
        <v>440</v>
      </c>
      <c r="C285" s="277">
        <v>289.3</v>
      </c>
      <c r="D285" s="278">
        <v>289</v>
      </c>
      <c r="E285" s="278">
        <v>283</v>
      </c>
      <c r="F285" s="278">
        <v>276.7</v>
      </c>
      <c r="G285" s="278">
        <v>270.7</v>
      </c>
      <c r="H285" s="278">
        <v>295.3</v>
      </c>
      <c r="I285" s="278">
        <v>301.3</v>
      </c>
      <c r="J285" s="278">
        <v>307.60000000000002</v>
      </c>
      <c r="K285" s="276">
        <v>295</v>
      </c>
      <c r="L285" s="276">
        <v>282.7</v>
      </c>
      <c r="M285" s="276">
        <v>7.40822</v>
      </c>
    </row>
    <row r="286" spans="1:13">
      <c r="A286" s="267">
        <v>278</v>
      </c>
      <c r="B286" s="276" t="s">
        <v>451</v>
      </c>
      <c r="C286" s="277">
        <v>184.6</v>
      </c>
      <c r="D286" s="278">
        <v>185.0333333333333</v>
      </c>
      <c r="E286" s="278">
        <v>175.61666666666662</v>
      </c>
      <c r="F286" s="278">
        <v>166.63333333333333</v>
      </c>
      <c r="G286" s="278">
        <v>157.21666666666664</v>
      </c>
      <c r="H286" s="278">
        <v>194.01666666666659</v>
      </c>
      <c r="I286" s="278">
        <v>203.43333333333328</v>
      </c>
      <c r="J286" s="278">
        <v>212.41666666666657</v>
      </c>
      <c r="K286" s="276">
        <v>194.45</v>
      </c>
      <c r="L286" s="276">
        <v>176.05</v>
      </c>
      <c r="M286" s="276">
        <v>4.0259099999999997</v>
      </c>
    </row>
    <row r="287" spans="1:13">
      <c r="A287" s="267">
        <v>279</v>
      </c>
      <c r="B287" s="276" t="s">
        <v>133</v>
      </c>
      <c r="C287" s="277">
        <v>1826.35</v>
      </c>
      <c r="D287" s="278">
        <v>1834.3666666666668</v>
      </c>
      <c r="E287" s="278">
        <v>1808.0333333333335</v>
      </c>
      <c r="F287" s="278">
        <v>1789.7166666666667</v>
      </c>
      <c r="G287" s="278">
        <v>1763.3833333333334</v>
      </c>
      <c r="H287" s="278">
        <v>1852.6833333333336</v>
      </c>
      <c r="I287" s="278">
        <v>1879.0166666666667</v>
      </c>
      <c r="J287" s="278">
        <v>1897.3333333333337</v>
      </c>
      <c r="K287" s="276">
        <v>1860.7</v>
      </c>
      <c r="L287" s="276">
        <v>1816.05</v>
      </c>
      <c r="M287" s="276">
        <v>87.177679999999995</v>
      </c>
    </row>
    <row r="288" spans="1:13">
      <c r="A288" s="267">
        <v>280</v>
      </c>
      <c r="B288" s="276" t="s">
        <v>441</v>
      </c>
      <c r="C288" s="277">
        <v>104</v>
      </c>
      <c r="D288" s="278">
        <v>104.01666666666667</v>
      </c>
      <c r="E288" s="278">
        <v>102.18333333333334</v>
      </c>
      <c r="F288" s="278">
        <v>100.36666666666667</v>
      </c>
      <c r="G288" s="278">
        <v>98.533333333333346</v>
      </c>
      <c r="H288" s="278">
        <v>105.83333333333333</v>
      </c>
      <c r="I288" s="278">
        <v>107.66666666666667</v>
      </c>
      <c r="J288" s="278">
        <v>109.48333333333332</v>
      </c>
      <c r="K288" s="276">
        <v>105.85</v>
      </c>
      <c r="L288" s="276">
        <v>102.2</v>
      </c>
      <c r="M288" s="276">
        <v>3.3513700000000002</v>
      </c>
    </row>
    <row r="289" spans="1:13">
      <c r="A289" s="267">
        <v>281</v>
      </c>
      <c r="B289" s="276" t="s">
        <v>438</v>
      </c>
      <c r="C289" s="277">
        <v>786.1</v>
      </c>
      <c r="D289" s="278">
        <v>791.2166666666667</v>
      </c>
      <c r="E289" s="278">
        <v>777.48333333333335</v>
      </c>
      <c r="F289" s="278">
        <v>768.86666666666667</v>
      </c>
      <c r="G289" s="278">
        <v>755.13333333333333</v>
      </c>
      <c r="H289" s="278">
        <v>799.83333333333337</v>
      </c>
      <c r="I289" s="278">
        <v>813.56666666666672</v>
      </c>
      <c r="J289" s="278">
        <v>822.18333333333339</v>
      </c>
      <c r="K289" s="276">
        <v>804.95</v>
      </c>
      <c r="L289" s="276">
        <v>782.6</v>
      </c>
      <c r="M289" s="276">
        <v>0.94081000000000004</v>
      </c>
    </row>
    <row r="290" spans="1:13">
      <c r="A290" s="267">
        <v>282</v>
      </c>
      <c r="B290" s="276" t="s">
        <v>442</v>
      </c>
      <c r="C290" s="277">
        <v>251.75</v>
      </c>
      <c r="D290" s="278">
        <v>251.31666666666669</v>
      </c>
      <c r="E290" s="278">
        <v>249.18333333333339</v>
      </c>
      <c r="F290" s="278">
        <v>246.6166666666667</v>
      </c>
      <c r="G290" s="278">
        <v>244.48333333333341</v>
      </c>
      <c r="H290" s="278">
        <v>253.88333333333338</v>
      </c>
      <c r="I290" s="278">
        <v>256.01666666666665</v>
      </c>
      <c r="J290" s="278">
        <v>258.58333333333337</v>
      </c>
      <c r="K290" s="276">
        <v>253.45</v>
      </c>
      <c r="L290" s="276">
        <v>248.75</v>
      </c>
      <c r="M290" s="276">
        <v>1.6426499999999999</v>
      </c>
    </row>
    <row r="291" spans="1:13">
      <c r="A291" s="267">
        <v>283</v>
      </c>
      <c r="B291" s="276" t="s">
        <v>1830</v>
      </c>
      <c r="C291" s="277">
        <v>524.95000000000005</v>
      </c>
      <c r="D291" s="278">
        <v>528.56666666666672</v>
      </c>
      <c r="E291" s="278">
        <v>518.13333333333344</v>
      </c>
      <c r="F291" s="278">
        <v>511.31666666666672</v>
      </c>
      <c r="G291" s="278">
        <v>500.88333333333344</v>
      </c>
      <c r="H291" s="278">
        <v>535.38333333333344</v>
      </c>
      <c r="I291" s="278">
        <v>545.81666666666661</v>
      </c>
      <c r="J291" s="278">
        <v>552.63333333333344</v>
      </c>
      <c r="K291" s="276">
        <v>539</v>
      </c>
      <c r="L291" s="276">
        <v>521.75</v>
      </c>
      <c r="M291" s="276">
        <v>0.38802999999999999</v>
      </c>
    </row>
    <row r="292" spans="1:13">
      <c r="A292" s="267">
        <v>284</v>
      </c>
      <c r="B292" s="276" t="s">
        <v>448</v>
      </c>
      <c r="C292" s="277">
        <v>500.3</v>
      </c>
      <c r="D292" s="278">
        <v>502.7</v>
      </c>
      <c r="E292" s="278">
        <v>496.09999999999997</v>
      </c>
      <c r="F292" s="278">
        <v>491.9</v>
      </c>
      <c r="G292" s="278">
        <v>485.29999999999995</v>
      </c>
      <c r="H292" s="278">
        <v>506.9</v>
      </c>
      <c r="I292" s="278">
        <v>513.5</v>
      </c>
      <c r="J292" s="278">
        <v>517.70000000000005</v>
      </c>
      <c r="K292" s="276">
        <v>509.3</v>
      </c>
      <c r="L292" s="276">
        <v>498.5</v>
      </c>
      <c r="M292" s="276">
        <v>2.9273400000000001</v>
      </c>
    </row>
    <row r="293" spans="1:13">
      <c r="A293" s="267">
        <v>285</v>
      </c>
      <c r="B293" s="276" t="s">
        <v>446</v>
      </c>
      <c r="C293" s="277">
        <v>44.7</v>
      </c>
      <c r="D293" s="278">
        <v>45.15</v>
      </c>
      <c r="E293" s="278">
        <v>44.05</v>
      </c>
      <c r="F293" s="278">
        <v>43.4</v>
      </c>
      <c r="G293" s="278">
        <v>42.3</v>
      </c>
      <c r="H293" s="278">
        <v>45.8</v>
      </c>
      <c r="I293" s="278">
        <v>46.900000000000006</v>
      </c>
      <c r="J293" s="278">
        <v>47.55</v>
      </c>
      <c r="K293" s="276">
        <v>46.25</v>
      </c>
      <c r="L293" s="276">
        <v>44.5</v>
      </c>
      <c r="M293" s="276">
        <v>39.846220000000002</v>
      </c>
    </row>
    <row r="294" spans="1:13">
      <c r="A294" s="267">
        <v>286</v>
      </c>
      <c r="B294" s="276" t="s">
        <v>134</v>
      </c>
      <c r="C294" s="277">
        <v>71.7</v>
      </c>
      <c r="D294" s="278">
        <v>73.45</v>
      </c>
      <c r="E294" s="278">
        <v>69.5</v>
      </c>
      <c r="F294" s="278">
        <v>67.3</v>
      </c>
      <c r="G294" s="278">
        <v>63.349999999999994</v>
      </c>
      <c r="H294" s="278">
        <v>75.650000000000006</v>
      </c>
      <c r="I294" s="278">
        <v>79.600000000000023</v>
      </c>
      <c r="J294" s="278">
        <v>81.800000000000011</v>
      </c>
      <c r="K294" s="276">
        <v>77.400000000000006</v>
      </c>
      <c r="L294" s="276">
        <v>71.25</v>
      </c>
      <c r="M294" s="276">
        <v>382.15674000000001</v>
      </c>
    </row>
    <row r="295" spans="1:13">
      <c r="A295" s="267">
        <v>287</v>
      </c>
      <c r="B295" s="276" t="s">
        <v>358</v>
      </c>
      <c r="C295" s="277">
        <v>2124.6999999999998</v>
      </c>
      <c r="D295" s="278">
        <v>2140.1</v>
      </c>
      <c r="E295" s="278">
        <v>2104.5499999999997</v>
      </c>
      <c r="F295" s="278">
        <v>2084.3999999999996</v>
      </c>
      <c r="G295" s="278">
        <v>2048.8499999999995</v>
      </c>
      <c r="H295" s="278">
        <v>2160.25</v>
      </c>
      <c r="I295" s="278">
        <v>2195.8000000000002</v>
      </c>
      <c r="J295" s="278">
        <v>2215.9500000000003</v>
      </c>
      <c r="K295" s="276">
        <v>2175.65</v>
      </c>
      <c r="L295" s="276">
        <v>2119.9499999999998</v>
      </c>
      <c r="M295" s="276">
        <v>0.83399000000000001</v>
      </c>
    </row>
    <row r="296" spans="1:13">
      <c r="A296" s="267">
        <v>288</v>
      </c>
      <c r="B296" s="276" t="s">
        <v>1841</v>
      </c>
      <c r="C296" s="277">
        <v>214.3</v>
      </c>
      <c r="D296" s="278">
        <v>216.58333333333334</v>
      </c>
      <c r="E296" s="278">
        <v>211.66666666666669</v>
      </c>
      <c r="F296" s="278">
        <v>209.03333333333333</v>
      </c>
      <c r="G296" s="278">
        <v>204.11666666666667</v>
      </c>
      <c r="H296" s="278">
        <v>219.2166666666667</v>
      </c>
      <c r="I296" s="278">
        <v>224.13333333333338</v>
      </c>
      <c r="J296" s="278">
        <v>226.76666666666671</v>
      </c>
      <c r="K296" s="276">
        <v>221.5</v>
      </c>
      <c r="L296" s="276">
        <v>213.95</v>
      </c>
      <c r="M296" s="276">
        <v>0.78661000000000003</v>
      </c>
    </row>
    <row r="297" spans="1:13">
      <c r="A297" s="267">
        <v>289</v>
      </c>
      <c r="B297" s="276" t="s">
        <v>454</v>
      </c>
      <c r="C297" s="277">
        <v>268.5</v>
      </c>
      <c r="D297" s="278">
        <v>270.43333333333334</v>
      </c>
      <c r="E297" s="278">
        <v>265.61666666666667</v>
      </c>
      <c r="F297" s="278">
        <v>262.73333333333335</v>
      </c>
      <c r="G297" s="278">
        <v>257.91666666666669</v>
      </c>
      <c r="H297" s="278">
        <v>273.31666666666666</v>
      </c>
      <c r="I297" s="278">
        <v>278.13333333333338</v>
      </c>
      <c r="J297" s="278">
        <v>281.01666666666665</v>
      </c>
      <c r="K297" s="276">
        <v>275.25</v>
      </c>
      <c r="L297" s="276">
        <v>267.55</v>
      </c>
      <c r="M297" s="276">
        <v>35.785739999999997</v>
      </c>
    </row>
    <row r="298" spans="1:13">
      <c r="A298" s="267">
        <v>290</v>
      </c>
      <c r="B298" s="276" t="s">
        <v>452</v>
      </c>
      <c r="C298" s="277">
        <v>4326.7</v>
      </c>
      <c r="D298" s="278">
        <v>4295.2833333333338</v>
      </c>
      <c r="E298" s="278">
        <v>4200.5666666666675</v>
      </c>
      <c r="F298" s="278">
        <v>4074.4333333333334</v>
      </c>
      <c r="G298" s="278">
        <v>3979.7166666666672</v>
      </c>
      <c r="H298" s="278">
        <v>4421.4166666666679</v>
      </c>
      <c r="I298" s="278">
        <v>4516.1333333333332</v>
      </c>
      <c r="J298" s="278">
        <v>4642.2666666666682</v>
      </c>
      <c r="K298" s="276">
        <v>4390</v>
      </c>
      <c r="L298" s="276">
        <v>4169.1499999999996</v>
      </c>
      <c r="M298" s="276">
        <v>0.24243999999999999</v>
      </c>
    </row>
    <row r="299" spans="1:13">
      <c r="A299" s="267">
        <v>291</v>
      </c>
      <c r="B299" s="276" t="s">
        <v>455</v>
      </c>
      <c r="C299" s="277">
        <v>35.1</v>
      </c>
      <c r="D299" s="278">
        <v>34.266666666666666</v>
      </c>
      <c r="E299" s="278">
        <v>33.133333333333333</v>
      </c>
      <c r="F299" s="278">
        <v>31.166666666666664</v>
      </c>
      <c r="G299" s="278">
        <v>30.033333333333331</v>
      </c>
      <c r="H299" s="278">
        <v>36.233333333333334</v>
      </c>
      <c r="I299" s="278">
        <v>37.36666666666666</v>
      </c>
      <c r="J299" s="278">
        <v>39.333333333333336</v>
      </c>
      <c r="K299" s="276">
        <v>35.4</v>
      </c>
      <c r="L299" s="276">
        <v>32.299999999999997</v>
      </c>
      <c r="M299" s="276">
        <v>101.0176</v>
      </c>
    </row>
    <row r="300" spans="1:13">
      <c r="A300" s="267">
        <v>292</v>
      </c>
      <c r="B300" s="276" t="s">
        <v>135</v>
      </c>
      <c r="C300" s="277">
        <v>328.85</v>
      </c>
      <c r="D300" s="278">
        <v>331.84999999999997</v>
      </c>
      <c r="E300" s="278">
        <v>317.99999999999994</v>
      </c>
      <c r="F300" s="278">
        <v>307.14999999999998</v>
      </c>
      <c r="G300" s="278">
        <v>293.29999999999995</v>
      </c>
      <c r="H300" s="278">
        <v>342.69999999999993</v>
      </c>
      <c r="I300" s="278">
        <v>356.54999999999995</v>
      </c>
      <c r="J300" s="278">
        <v>367.39999999999992</v>
      </c>
      <c r="K300" s="276">
        <v>345.7</v>
      </c>
      <c r="L300" s="276">
        <v>321</v>
      </c>
      <c r="M300" s="276">
        <v>147.05419000000001</v>
      </c>
    </row>
    <row r="301" spans="1:13">
      <c r="A301" s="267">
        <v>293</v>
      </c>
      <c r="B301" s="276" t="s">
        <v>456</v>
      </c>
      <c r="C301" s="277">
        <v>884.45</v>
      </c>
      <c r="D301" s="278">
        <v>894.06666666666661</v>
      </c>
      <c r="E301" s="278">
        <v>869.93333333333317</v>
      </c>
      <c r="F301" s="278">
        <v>855.41666666666652</v>
      </c>
      <c r="G301" s="278">
        <v>831.28333333333308</v>
      </c>
      <c r="H301" s="278">
        <v>908.58333333333326</v>
      </c>
      <c r="I301" s="278">
        <v>932.7166666666667</v>
      </c>
      <c r="J301" s="278">
        <v>947.23333333333335</v>
      </c>
      <c r="K301" s="276">
        <v>918.2</v>
      </c>
      <c r="L301" s="276">
        <v>879.55</v>
      </c>
      <c r="M301" s="276">
        <v>0.61482000000000003</v>
      </c>
    </row>
    <row r="302" spans="1:13">
      <c r="A302" s="267">
        <v>294</v>
      </c>
      <c r="B302" s="276" t="s">
        <v>136</v>
      </c>
      <c r="C302" s="277">
        <v>1134.25</v>
      </c>
      <c r="D302" s="278">
        <v>1139.6499999999999</v>
      </c>
      <c r="E302" s="278">
        <v>1102.2999999999997</v>
      </c>
      <c r="F302" s="278">
        <v>1070.3499999999999</v>
      </c>
      <c r="G302" s="278">
        <v>1032.9999999999998</v>
      </c>
      <c r="H302" s="278">
        <v>1171.5999999999997</v>
      </c>
      <c r="I302" s="278">
        <v>1208.9499999999996</v>
      </c>
      <c r="J302" s="278">
        <v>1240.8999999999996</v>
      </c>
      <c r="K302" s="276">
        <v>1177</v>
      </c>
      <c r="L302" s="276">
        <v>1107.7</v>
      </c>
      <c r="M302" s="276">
        <v>108.41151000000001</v>
      </c>
    </row>
    <row r="303" spans="1:13">
      <c r="A303" s="267">
        <v>295</v>
      </c>
      <c r="B303" s="276" t="s">
        <v>266</v>
      </c>
      <c r="C303" s="277">
        <v>2983</v>
      </c>
      <c r="D303" s="278">
        <v>2995.8166666666671</v>
      </c>
      <c r="E303" s="278">
        <v>2941.8333333333339</v>
      </c>
      <c r="F303" s="278">
        <v>2900.666666666667</v>
      </c>
      <c r="G303" s="278">
        <v>2846.6833333333338</v>
      </c>
      <c r="H303" s="278">
        <v>3036.983333333334</v>
      </c>
      <c r="I303" s="278">
        <v>3090.9666666666667</v>
      </c>
      <c r="J303" s="278">
        <v>3132.1333333333341</v>
      </c>
      <c r="K303" s="276">
        <v>3049.8</v>
      </c>
      <c r="L303" s="276">
        <v>2954.65</v>
      </c>
      <c r="M303" s="276">
        <v>2.7402799999999998</v>
      </c>
    </row>
    <row r="304" spans="1:13">
      <c r="A304" s="267">
        <v>296</v>
      </c>
      <c r="B304" s="276" t="s">
        <v>265</v>
      </c>
      <c r="C304" s="277">
        <v>1670</v>
      </c>
      <c r="D304" s="278">
        <v>1676.6166666666668</v>
      </c>
      <c r="E304" s="278">
        <v>1656.3833333333337</v>
      </c>
      <c r="F304" s="278">
        <v>1642.7666666666669</v>
      </c>
      <c r="G304" s="278">
        <v>1622.5333333333338</v>
      </c>
      <c r="H304" s="278">
        <v>1690.2333333333336</v>
      </c>
      <c r="I304" s="278">
        <v>1710.4666666666667</v>
      </c>
      <c r="J304" s="278">
        <v>1724.0833333333335</v>
      </c>
      <c r="K304" s="276">
        <v>1696.85</v>
      </c>
      <c r="L304" s="276">
        <v>1663</v>
      </c>
      <c r="M304" s="276">
        <v>0.45627000000000001</v>
      </c>
    </row>
    <row r="305" spans="1:13">
      <c r="A305" s="267">
        <v>297</v>
      </c>
      <c r="B305" s="276" t="s">
        <v>137</v>
      </c>
      <c r="C305" s="277">
        <v>884.4</v>
      </c>
      <c r="D305" s="278">
        <v>883.98333333333323</v>
      </c>
      <c r="E305" s="278">
        <v>876.51666666666642</v>
      </c>
      <c r="F305" s="278">
        <v>868.63333333333321</v>
      </c>
      <c r="G305" s="278">
        <v>861.1666666666664</v>
      </c>
      <c r="H305" s="278">
        <v>891.86666666666645</v>
      </c>
      <c r="I305" s="278">
        <v>899.33333333333337</v>
      </c>
      <c r="J305" s="278">
        <v>907.21666666666647</v>
      </c>
      <c r="K305" s="276">
        <v>891.45</v>
      </c>
      <c r="L305" s="276">
        <v>876.1</v>
      </c>
      <c r="M305" s="276">
        <v>21.735119999999998</v>
      </c>
    </row>
    <row r="306" spans="1:13">
      <c r="A306" s="267">
        <v>298</v>
      </c>
      <c r="B306" s="276" t="s">
        <v>457</v>
      </c>
      <c r="C306" s="277">
        <v>1561.3</v>
      </c>
      <c r="D306" s="278">
        <v>1544.2</v>
      </c>
      <c r="E306" s="278">
        <v>1519.4</v>
      </c>
      <c r="F306" s="278">
        <v>1477.5</v>
      </c>
      <c r="G306" s="278">
        <v>1452.7</v>
      </c>
      <c r="H306" s="278">
        <v>1586.1000000000001</v>
      </c>
      <c r="I306" s="278">
        <v>1610.8999999999999</v>
      </c>
      <c r="J306" s="278">
        <v>1652.8000000000002</v>
      </c>
      <c r="K306" s="276">
        <v>1569</v>
      </c>
      <c r="L306" s="276">
        <v>1502.3</v>
      </c>
      <c r="M306" s="276">
        <v>0.42576999999999998</v>
      </c>
    </row>
    <row r="307" spans="1:13">
      <c r="A307" s="267">
        <v>299</v>
      </c>
      <c r="B307" s="276" t="s">
        <v>138</v>
      </c>
      <c r="C307" s="277">
        <v>703.9</v>
      </c>
      <c r="D307" s="278">
        <v>708.19999999999993</v>
      </c>
      <c r="E307" s="278">
        <v>687.99999999999989</v>
      </c>
      <c r="F307" s="278">
        <v>672.09999999999991</v>
      </c>
      <c r="G307" s="278">
        <v>651.89999999999986</v>
      </c>
      <c r="H307" s="278">
        <v>724.09999999999991</v>
      </c>
      <c r="I307" s="278">
        <v>744.3</v>
      </c>
      <c r="J307" s="278">
        <v>760.19999999999993</v>
      </c>
      <c r="K307" s="276">
        <v>728.4</v>
      </c>
      <c r="L307" s="276">
        <v>692.3</v>
      </c>
      <c r="M307" s="276">
        <v>153.36768000000001</v>
      </c>
    </row>
    <row r="308" spans="1:13">
      <c r="A308" s="267">
        <v>300</v>
      </c>
      <c r="B308" s="276" t="s">
        <v>139</v>
      </c>
      <c r="C308" s="277">
        <v>155.55000000000001</v>
      </c>
      <c r="D308" s="278">
        <v>159.16666666666666</v>
      </c>
      <c r="E308" s="278">
        <v>149.38333333333333</v>
      </c>
      <c r="F308" s="278">
        <v>143.21666666666667</v>
      </c>
      <c r="G308" s="278">
        <v>133.43333333333334</v>
      </c>
      <c r="H308" s="278">
        <v>165.33333333333331</v>
      </c>
      <c r="I308" s="278">
        <v>175.11666666666667</v>
      </c>
      <c r="J308" s="278">
        <v>181.2833333333333</v>
      </c>
      <c r="K308" s="276">
        <v>168.95</v>
      </c>
      <c r="L308" s="276">
        <v>153</v>
      </c>
      <c r="M308" s="276">
        <v>247.80023</v>
      </c>
    </row>
    <row r="309" spans="1:13">
      <c r="A309" s="267">
        <v>301</v>
      </c>
      <c r="B309" s="276" t="s">
        <v>319</v>
      </c>
      <c r="C309" s="277">
        <v>11.2</v>
      </c>
      <c r="D309" s="278">
        <v>11.233333333333334</v>
      </c>
      <c r="E309" s="278">
        <v>11.066666666666668</v>
      </c>
      <c r="F309" s="278">
        <v>10.933333333333334</v>
      </c>
      <c r="G309" s="278">
        <v>10.766666666666667</v>
      </c>
      <c r="H309" s="278">
        <v>11.366666666666669</v>
      </c>
      <c r="I309" s="278">
        <v>11.533333333333333</v>
      </c>
      <c r="J309" s="278">
        <v>11.66666666666667</v>
      </c>
      <c r="K309" s="276">
        <v>11.4</v>
      </c>
      <c r="L309" s="276">
        <v>11.1</v>
      </c>
      <c r="M309" s="276">
        <v>17.38514</v>
      </c>
    </row>
    <row r="310" spans="1:13">
      <c r="A310" s="267">
        <v>302</v>
      </c>
      <c r="B310" s="276" t="s">
        <v>464</v>
      </c>
      <c r="C310" s="277">
        <v>156.35</v>
      </c>
      <c r="D310" s="278">
        <v>158.08333333333331</v>
      </c>
      <c r="E310" s="278">
        <v>153.21666666666664</v>
      </c>
      <c r="F310" s="278">
        <v>150.08333333333331</v>
      </c>
      <c r="G310" s="278">
        <v>145.21666666666664</v>
      </c>
      <c r="H310" s="278">
        <v>161.21666666666664</v>
      </c>
      <c r="I310" s="278">
        <v>166.08333333333331</v>
      </c>
      <c r="J310" s="278">
        <v>169.21666666666664</v>
      </c>
      <c r="K310" s="276">
        <v>162.94999999999999</v>
      </c>
      <c r="L310" s="276">
        <v>154.94999999999999</v>
      </c>
      <c r="M310" s="276">
        <v>2.9491800000000001</v>
      </c>
    </row>
    <row r="311" spans="1:13">
      <c r="A311" s="267">
        <v>303</v>
      </c>
      <c r="B311" s="276" t="s">
        <v>466</v>
      </c>
      <c r="C311" s="277">
        <v>387.65</v>
      </c>
      <c r="D311" s="278">
        <v>390.45</v>
      </c>
      <c r="E311" s="278">
        <v>382.2</v>
      </c>
      <c r="F311" s="278">
        <v>376.75</v>
      </c>
      <c r="G311" s="278">
        <v>368.5</v>
      </c>
      <c r="H311" s="278">
        <v>395.9</v>
      </c>
      <c r="I311" s="278">
        <v>404.15</v>
      </c>
      <c r="J311" s="278">
        <v>409.59999999999997</v>
      </c>
      <c r="K311" s="276">
        <v>398.7</v>
      </c>
      <c r="L311" s="276">
        <v>385</v>
      </c>
      <c r="M311" s="276">
        <v>0.22564000000000001</v>
      </c>
    </row>
    <row r="312" spans="1:13">
      <c r="A312" s="267">
        <v>304</v>
      </c>
      <c r="B312" s="276" t="s">
        <v>462</v>
      </c>
      <c r="C312" s="277">
        <v>3714.3</v>
      </c>
      <c r="D312" s="278">
        <v>3781.75</v>
      </c>
      <c r="E312" s="278">
        <v>3622.5</v>
      </c>
      <c r="F312" s="278">
        <v>3530.7</v>
      </c>
      <c r="G312" s="278">
        <v>3371.45</v>
      </c>
      <c r="H312" s="278">
        <v>3873.55</v>
      </c>
      <c r="I312" s="278">
        <v>4032.8</v>
      </c>
      <c r="J312" s="278">
        <v>4124.6000000000004</v>
      </c>
      <c r="K312" s="276">
        <v>3941</v>
      </c>
      <c r="L312" s="276">
        <v>3689.95</v>
      </c>
      <c r="M312" s="276">
        <v>0.21862000000000001</v>
      </c>
    </row>
    <row r="313" spans="1:13">
      <c r="A313" s="267">
        <v>305</v>
      </c>
      <c r="B313" s="276" t="s">
        <v>463</v>
      </c>
      <c r="C313" s="277">
        <v>245</v>
      </c>
      <c r="D313" s="278">
        <v>247</v>
      </c>
      <c r="E313" s="278">
        <v>240</v>
      </c>
      <c r="F313" s="278">
        <v>235</v>
      </c>
      <c r="G313" s="278">
        <v>228</v>
      </c>
      <c r="H313" s="278">
        <v>252</v>
      </c>
      <c r="I313" s="278">
        <v>259</v>
      </c>
      <c r="J313" s="278">
        <v>264</v>
      </c>
      <c r="K313" s="276">
        <v>254</v>
      </c>
      <c r="L313" s="276">
        <v>242</v>
      </c>
      <c r="M313" s="276">
        <v>1.5259199999999999</v>
      </c>
    </row>
    <row r="314" spans="1:13">
      <c r="A314" s="267">
        <v>306</v>
      </c>
      <c r="B314" s="276" t="s">
        <v>140</v>
      </c>
      <c r="C314" s="277">
        <v>163</v>
      </c>
      <c r="D314" s="278">
        <v>165.88333333333333</v>
      </c>
      <c r="E314" s="278">
        <v>159.06666666666666</v>
      </c>
      <c r="F314" s="278">
        <v>155.13333333333333</v>
      </c>
      <c r="G314" s="278">
        <v>148.31666666666666</v>
      </c>
      <c r="H314" s="278">
        <v>169.81666666666666</v>
      </c>
      <c r="I314" s="278">
        <v>176.63333333333333</v>
      </c>
      <c r="J314" s="278">
        <v>180.56666666666666</v>
      </c>
      <c r="K314" s="276">
        <v>172.7</v>
      </c>
      <c r="L314" s="276">
        <v>161.94999999999999</v>
      </c>
      <c r="M314" s="276">
        <v>156.71091999999999</v>
      </c>
    </row>
    <row r="315" spans="1:13">
      <c r="A315" s="267">
        <v>307</v>
      </c>
      <c r="B315" s="276" t="s">
        <v>141</v>
      </c>
      <c r="C315" s="277">
        <v>367.35</v>
      </c>
      <c r="D315" s="278">
        <v>370.86666666666662</v>
      </c>
      <c r="E315" s="278">
        <v>362.23333333333323</v>
      </c>
      <c r="F315" s="278">
        <v>357.11666666666662</v>
      </c>
      <c r="G315" s="278">
        <v>348.48333333333323</v>
      </c>
      <c r="H315" s="278">
        <v>375.98333333333323</v>
      </c>
      <c r="I315" s="278">
        <v>384.61666666666656</v>
      </c>
      <c r="J315" s="278">
        <v>389.73333333333323</v>
      </c>
      <c r="K315" s="276">
        <v>379.5</v>
      </c>
      <c r="L315" s="276">
        <v>365.75</v>
      </c>
      <c r="M315" s="276">
        <v>41.714329999999997</v>
      </c>
    </row>
    <row r="316" spans="1:13">
      <c r="A316" s="267">
        <v>308</v>
      </c>
      <c r="B316" s="276" t="s">
        <v>142</v>
      </c>
      <c r="C316" s="277">
        <v>6963.3</v>
      </c>
      <c r="D316" s="278">
        <v>7002.833333333333</v>
      </c>
      <c r="E316" s="278">
        <v>6875.6666666666661</v>
      </c>
      <c r="F316" s="278">
        <v>6788.0333333333328</v>
      </c>
      <c r="G316" s="278">
        <v>6660.8666666666659</v>
      </c>
      <c r="H316" s="278">
        <v>7090.4666666666662</v>
      </c>
      <c r="I316" s="278">
        <v>7217.6333333333323</v>
      </c>
      <c r="J316" s="278">
        <v>7305.2666666666664</v>
      </c>
      <c r="K316" s="276">
        <v>7130</v>
      </c>
      <c r="L316" s="276">
        <v>6915.2</v>
      </c>
      <c r="M316" s="276">
        <v>13.056950000000001</v>
      </c>
    </row>
    <row r="317" spans="1:13">
      <c r="A317" s="267">
        <v>309</v>
      </c>
      <c r="B317" s="276" t="s">
        <v>458</v>
      </c>
      <c r="C317" s="277">
        <v>1046.8499999999999</v>
      </c>
      <c r="D317" s="278">
        <v>1044.3</v>
      </c>
      <c r="E317" s="278">
        <v>1012.55</v>
      </c>
      <c r="F317" s="278">
        <v>978.25</v>
      </c>
      <c r="G317" s="278">
        <v>946.5</v>
      </c>
      <c r="H317" s="278">
        <v>1078.5999999999999</v>
      </c>
      <c r="I317" s="278">
        <v>1110.3499999999999</v>
      </c>
      <c r="J317" s="278">
        <v>1144.6499999999999</v>
      </c>
      <c r="K317" s="276">
        <v>1076.05</v>
      </c>
      <c r="L317" s="276">
        <v>1010</v>
      </c>
      <c r="M317" s="276">
        <v>0.33443000000000001</v>
      </c>
    </row>
    <row r="318" spans="1:13">
      <c r="A318" s="267">
        <v>310</v>
      </c>
      <c r="B318" s="276" t="s">
        <v>143</v>
      </c>
      <c r="C318" s="277">
        <v>572.04999999999995</v>
      </c>
      <c r="D318" s="278">
        <v>569.85</v>
      </c>
      <c r="E318" s="278">
        <v>561.95000000000005</v>
      </c>
      <c r="F318" s="278">
        <v>551.85</v>
      </c>
      <c r="G318" s="278">
        <v>543.95000000000005</v>
      </c>
      <c r="H318" s="278">
        <v>579.95000000000005</v>
      </c>
      <c r="I318" s="278">
        <v>587.84999999999991</v>
      </c>
      <c r="J318" s="278">
        <v>597.95000000000005</v>
      </c>
      <c r="K318" s="276">
        <v>577.75</v>
      </c>
      <c r="L318" s="276">
        <v>559.75</v>
      </c>
      <c r="M318" s="276">
        <v>37.916409999999999</v>
      </c>
    </row>
    <row r="319" spans="1:13">
      <c r="A319" s="267">
        <v>311</v>
      </c>
      <c r="B319" s="276" t="s">
        <v>472</v>
      </c>
      <c r="C319" s="277">
        <v>1618.1</v>
      </c>
      <c r="D319" s="278">
        <v>1625.4166666666667</v>
      </c>
      <c r="E319" s="278">
        <v>1597.7833333333335</v>
      </c>
      <c r="F319" s="278">
        <v>1577.4666666666667</v>
      </c>
      <c r="G319" s="278">
        <v>1549.8333333333335</v>
      </c>
      <c r="H319" s="278">
        <v>1645.7333333333336</v>
      </c>
      <c r="I319" s="278">
        <v>1673.3666666666668</v>
      </c>
      <c r="J319" s="278">
        <v>1693.6833333333336</v>
      </c>
      <c r="K319" s="276">
        <v>1653.05</v>
      </c>
      <c r="L319" s="276">
        <v>1605.1</v>
      </c>
      <c r="M319" s="276">
        <v>1.6820200000000001</v>
      </c>
    </row>
    <row r="320" spans="1:13">
      <c r="A320" s="267">
        <v>312</v>
      </c>
      <c r="B320" s="276" t="s">
        <v>468</v>
      </c>
      <c r="C320" s="277">
        <v>2065.5500000000002</v>
      </c>
      <c r="D320" s="278">
        <v>2048.7333333333336</v>
      </c>
      <c r="E320" s="278">
        <v>2021.8166666666671</v>
      </c>
      <c r="F320" s="278">
        <v>1978.0833333333335</v>
      </c>
      <c r="G320" s="278">
        <v>1951.166666666667</v>
      </c>
      <c r="H320" s="278">
        <v>2092.4666666666672</v>
      </c>
      <c r="I320" s="278">
        <v>2119.3833333333332</v>
      </c>
      <c r="J320" s="278">
        <v>2163.1166666666672</v>
      </c>
      <c r="K320" s="276">
        <v>2075.65</v>
      </c>
      <c r="L320" s="276">
        <v>2005</v>
      </c>
      <c r="M320" s="276">
        <v>0.77875000000000005</v>
      </c>
    </row>
    <row r="321" spans="1:13">
      <c r="A321" s="267">
        <v>313</v>
      </c>
      <c r="B321" s="276" t="s">
        <v>144</v>
      </c>
      <c r="C321" s="277">
        <v>612.75</v>
      </c>
      <c r="D321" s="278">
        <v>615.6</v>
      </c>
      <c r="E321" s="278">
        <v>605.70000000000005</v>
      </c>
      <c r="F321" s="278">
        <v>598.65</v>
      </c>
      <c r="G321" s="278">
        <v>588.75</v>
      </c>
      <c r="H321" s="278">
        <v>622.65000000000009</v>
      </c>
      <c r="I321" s="278">
        <v>632.54999999999995</v>
      </c>
      <c r="J321" s="278">
        <v>639.60000000000014</v>
      </c>
      <c r="K321" s="276">
        <v>625.5</v>
      </c>
      <c r="L321" s="276">
        <v>608.54999999999995</v>
      </c>
      <c r="M321" s="276">
        <v>15.2174</v>
      </c>
    </row>
    <row r="322" spans="1:13">
      <c r="A322" s="267">
        <v>314</v>
      </c>
      <c r="B322" s="276" t="s">
        <v>145</v>
      </c>
      <c r="C322" s="277">
        <v>921.3</v>
      </c>
      <c r="D322" s="278">
        <v>922.36666666666667</v>
      </c>
      <c r="E322" s="278">
        <v>905.93333333333339</v>
      </c>
      <c r="F322" s="278">
        <v>890.56666666666672</v>
      </c>
      <c r="G322" s="278">
        <v>874.13333333333344</v>
      </c>
      <c r="H322" s="278">
        <v>937.73333333333335</v>
      </c>
      <c r="I322" s="278">
        <v>954.16666666666652</v>
      </c>
      <c r="J322" s="278">
        <v>969.5333333333333</v>
      </c>
      <c r="K322" s="276">
        <v>938.8</v>
      </c>
      <c r="L322" s="276">
        <v>907</v>
      </c>
      <c r="M322" s="276">
        <v>26.76032</v>
      </c>
    </row>
    <row r="323" spans="1:13">
      <c r="A323" s="267">
        <v>315</v>
      </c>
      <c r="B323" s="276" t="s">
        <v>465</v>
      </c>
      <c r="C323" s="277">
        <v>181.4</v>
      </c>
      <c r="D323" s="278">
        <v>182.36666666666667</v>
      </c>
      <c r="E323" s="278">
        <v>179.03333333333336</v>
      </c>
      <c r="F323" s="278">
        <v>176.66666666666669</v>
      </c>
      <c r="G323" s="278">
        <v>173.33333333333337</v>
      </c>
      <c r="H323" s="278">
        <v>184.73333333333335</v>
      </c>
      <c r="I323" s="278">
        <v>188.06666666666666</v>
      </c>
      <c r="J323" s="278">
        <v>190.43333333333334</v>
      </c>
      <c r="K323" s="276">
        <v>185.7</v>
      </c>
      <c r="L323" s="276">
        <v>180</v>
      </c>
      <c r="M323" s="276">
        <v>22.004629999999999</v>
      </c>
    </row>
    <row r="324" spans="1:13">
      <c r="A324" s="267">
        <v>316</v>
      </c>
      <c r="B324" s="276" t="s">
        <v>1975</v>
      </c>
      <c r="C324" s="277">
        <v>191.5</v>
      </c>
      <c r="D324" s="278">
        <v>192.96666666666667</v>
      </c>
      <c r="E324" s="278">
        <v>189.53333333333333</v>
      </c>
      <c r="F324" s="278">
        <v>187.56666666666666</v>
      </c>
      <c r="G324" s="278">
        <v>184.13333333333333</v>
      </c>
      <c r="H324" s="278">
        <v>194.93333333333334</v>
      </c>
      <c r="I324" s="278">
        <v>198.36666666666667</v>
      </c>
      <c r="J324" s="278">
        <v>200.33333333333334</v>
      </c>
      <c r="K324" s="276">
        <v>196.4</v>
      </c>
      <c r="L324" s="276">
        <v>191</v>
      </c>
      <c r="M324" s="276">
        <v>4.1504599999999998</v>
      </c>
    </row>
    <row r="325" spans="1:13">
      <c r="A325" s="267">
        <v>317</v>
      </c>
      <c r="B325" s="276" t="s">
        <v>469</v>
      </c>
      <c r="C325" s="277">
        <v>70.349999999999994</v>
      </c>
      <c r="D325" s="278">
        <v>71.25</v>
      </c>
      <c r="E325" s="278">
        <v>68.599999999999994</v>
      </c>
      <c r="F325" s="278">
        <v>66.849999999999994</v>
      </c>
      <c r="G325" s="278">
        <v>64.199999999999989</v>
      </c>
      <c r="H325" s="278">
        <v>73</v>
      </c>
      <c r="I325" s="278">
        <v>75.650000000000006</v>
      </c>
      <c r="J325" s="278">
        <v>77.400000000000006</v>
      </c>
      <c r="K325" s="276">
        <v>73.900000000000006</v>
      </c>
      <c r="L325" s="276">
        <v>69.5</v>
      </c>
      <c r="M325" s="276">
        <v>34.286630000000002</v>
      </c>
    </row>
    <row r="326" spans="1:13">
      <c r="A326" s="267">
        <v>318</v>
      </c>
      <c r="B326" s="276" t="s">
        <v>470</v>
      </c>
      <c r="C326" s="277">
        <v>362.45</v>
      </c>
      <c r="D326" s="278">
        <v>365.86666666666662</v>
      </c>
      <c r="E326" s="278">
        <v>353.08333333333326</v>
      </c>
      <c r="F326" s="278">
        <v>343.71666666666664</v>
      </c>
      <c r="G326" s="278">
        <v>330.93333333333328</v>
      </c>
      <c r="H326" s="278">
        <v>375.23333333333323</v>
      </c>
      <c r="I326" s="278">
        <v>388.01666666666665</v>
      </c>
      <c r="J326" s="278">
        <v>397.38333333333321</v>
      </c>
      <c r="K326" s="276">
        <v>378.65</v>
      </c>
      <c r="L326" s="276">
        <v>356.5</v>
      </c>
      <c r="M326" s="276">
        <v>1.4606600000000001</v>
      </c>
    </row>
    <row r="327" spans="1:13">
      <c r="A327" s="267">
        <v>319</v>
      </c>
      <c r="B327" s="276" t="s">
        <v>146</v>
      </c>
      <c r="C327" s="277">
        <v>1319.3</v>
      </c>
      <c r="D327" s="278">
        <v>1327.9333333333334</v>
      </c>
      <c r="E327" s="278">
        <v>1306.3666666666668</v>
      </c>
      <c r="F327" s="278">
        <v>1293.4333333333334</v>
      </c>
      <c r="G327" s="278">
        <v>1271.8666666666668</v>
      </c>
      <c r="H327" s="278">
        <v>1340.8666666666668</v>
      </c>
      <c r="I327" s="278">
        <v>1362.4333333333334</v>
      </c>
      <c r="J327" s="278">
        <v>1375.3666666666668</v>
      </c>
      <c r="K327" s="276">
        <v>1349.5</v>
      </c>
      <c r="L327" s="276">
        <v>1315</v>
      </c>
      <c r="M327" s="276">
        <v>4.5411400000000004</v>
      </c>
    </row>
    <row r="328" spans="1:13">
      <c r="A328" s="267">
        <v>320</v>
      </c>
      <c r="B328" s="276" t="s">
        <v>459</v>
      </c>
      <c r="C328" s="277">
        <v>17.75</v>
      </c>
      <c r="D328" s="278">
        <v>17.833333333333332</v>
      </c>
      <c r="E328" s="278">
        <v>17.516666666666666</v>
      </c>
      <c r="F328" s="278">
        <v>17.283333333333335</v>
      </c>
      <c r="G328" s="278">
        <v>16.966666666666669</v>
      </c>
      <c r="H328" s="278">
        <v>18.066666666666663</v>
      </c>
      <c r="I328" s="278">
        <v>18.383333333333333</v>
      </c>
      <c r="J328" s="278">
        <v>18.61666666666666</v>
      </c>
      <c r="K328" s="276">
        <v>18.149999999999999</v>
      </c>
      <c r="L328" s="276">
        <v>17.600000000000001</v>
      </c>
      <c r="M328" s="276">
        <v>12.212490000000001</v>
      </c>
    </row>
    <row r="329" spans="1:13">
      <c r="A329" s="267">
        <v>321</v>
      </c>
      <c r="B329" s="276" t="s">
        <v>460</v>
      </c>
      <c r="C329" s="277">
        <v>126.55</v>
      </c>
      <c r="D329" s="278">
        <v>127.35000000000001</v>
      </c>
      <c r="E329" s="278">
        <v>125.20000000000002</v>
      </c>
      <c r="F329" s="278">
        <v>123.85000000000001</v>
      </c>
      <c r="G329" s="278">
        <v>121.70000000000002</v>
      </c>
      <c r="H329" s="278">
        <v>128.70000000000002</v>
      </c>
      <c r="I329" s="278">
        <v>130.85000000000002</v>
      </c>
      <c r="J329" s="278">
        <v>132.20000000000002</v>
      </c>
      <c r="K329" s="276">
        <v>129.5</v>
      </c>
      <c r="L329" s="276">
        <v>126</v>
      </c>
      <c r="M329" s="276">
        <v>3.18885</v>
      </c>
    </row>
    <row r="330" spans="1:13">
      <c r="A330" s="267">
        <v>322</v>
      </c>
      <c r="B330" s="276" t="s">
        <v>147</v>
      </c>
      <c r="C330" s="277">
        <v>136.75</v>
      </c>
      <c r="D330" s="278">
        <v>137.16666666666666</v>
      </c>
      <c r="E330" s="278">
        <v>133.7833333333333</v>
      </c>
      <c r="F330" s="278">
        <v>130.81666666666663</v>
      </c>
      <c r="G330" s="278">
        <v>127.43333333333328</v>
      </c>
      <c r="H330" s="278">
        <v>140.13333333333333</v>
      </c>
      <c r="I330" s="278">
        <v>143.51666666666671</v>
      </c>
      <c r="J330" s="278">
        <v>146.48333333333335</v>
      </c>
      <c r="K330" s="276">
        <v>140.55000000000001</v>
      </c>
      <c r="L330" s="276">
        <v>134.19999999999999</v>
      </c>
      <c r="M330" s="276">
        <v>181.08088000000001</v>
      </c>
    </row>
    <row r="331" spans="1:13">
      <c r="A331" s="267">
        <v>323</v>
      </c>
      <c r="B331" s="276" t="s">
        <v>471</v>
      </c>
      <c r="C331" s="277">
        <v>606.9</v>
      </c>
      <c r="D331" s="278">
        <v>616.13333333333333</v>
      </c>
      <c r="E331" s="278">
        <v>593.76666666666665</v>
      </c>
      <c r="F331" s="278">
        <v>580.63333333333333</v>
      </c>
      <c r="G331" s="278">
        <v>558.26666666666665</v>
      </c>
      <c r="H331" s="278">
        <v>629.26666666666665</v>
      </c>
      <c r="I331" s="278">
        <v>651.63333333333321</v>
      </c>
      <c r="J331" s="278">
        <v>664.76666666666665</v>
      </c>
      <c r="K331" s="276">
        <v>638.5</v>
      </c>
      <c r="L331" s="276">
        <v>603</v>
      </c>
      <c r="M331" s="276">
        <v>1.3437699999999999</v>
      </c>
    </row>
    <row r="332" spans="1:13">
      <c r="A332" s="267">
        <v>324</v>
      </c>
      <c r="B332" s="276" t="s">
        <v>268</v>
      </c>
      <c r="C332" s="277">
        <v>1300.75</v>
      </c>
      <c r="D332" s="278">
        <v>1302.5833333333333</v>
      </c>
      <c r="E332" s="278">
        <v>1294.1666666666665</v>
      </c>
      <c r="F332" s="278">
        <v>1287.5833333333333</v>
      </c>
      <c r="G332" s="278">
        <v>1279.1666666666665</v>
      </c>
      <c r="H332" s="278">
        <v>1309.1666666666665</v>
      </c>
      <c r="I332" s="278">
        <v>1317.583333333333</v>
      </c>
      <c r="J332" s="278">
        <v>1324.1666666666665</v>
      </c>
      <c r="K332" s="276">
        <v>1311</v>
      </c>
      <c r="L332" s="276">
        <v>1296</v>
      </c>
      <c r="M332" s="276">
        <v>3.3306399999999998</v>
      </c>
    </row>
    <row r="333" spans="1:13">
      <c r="A333" s="267">
        <v>325</v>
      </c>
      <c r="B333" s="276" t="s">
        <v>148</v>
      </c>
      <c r="C333" s="277">
        <v>76831.350000000006</v>
      </c>
      <c r="D333" s="278">
        <v>76112.433333333334</v>
      </c>
      <c r="E333" s="278">
        <v>74825.866666666669</v>
      </c>
      <c r="F333" s="278">
        <v>72820.383333333331</v>
      </c>
      <c r="G333" s="278">
        <v>71533.816666666666</v>
      </c>
      <c r="H333" s="278">
        <v>78117.916666666672</v>
      </c>
      <c r="I333" s="278">
        <v>79404.483333333352</v>
      </c>
      <c r="J333" s="278">
        <v>81409.966666666674</v>
      </c>
      <c r="K333" s="276">
        <v>77399</v>
      </c>
      <c r="L333" s="276">
        <v>74106.95</v>
      </c>
      <c r="M333" s="276">
        <v>0.64112000000000002</v>
      </c>
    </row>
    <row r="334" spans="1:13">
      <c r="A334" s="267">
        <v>326</v>
      </c>
      <c r="B334" s="276" t="s">
        <v>267</v>
      </c>
      <c r="C334" s="277">
        <v>27.95</v>
      </c>
      <c r="D334" s="278">
        <v>28.099999999999998</v>
      </c>
      <c r="E334" s="278">
        <v>27.599999999999994</v>
      </c>
      <c r="F334" s="278">
        <v>27.249999999999996</v>
      </c>
      <c r="G334" s="278">
        <v>26.749999999999993</v>
      </c>
      <c r="H334" s="278">
        <v>28.449999999999996</v>
      </c>
      <c r="I334" s="278">
        <v>28.950000000000003</v>
      </c>
      <c r="J334" s="278">
        <v>29.299999999999997</v>
      </c>
      <c r="K334" s="276">
        <v>28.6</v>
      </c>
      <c r="L334" s="276">
        <v>27.75</v>
      </c>
      <c r="M334" s="276">
        <v>12.31668</v>
      </c>
    </row>
    <row r="335" spans="1:13">
      <c r="A335" s="267">
        <v>327</v>
      </c>
      <c r="B335" s="276" t="s">
        <v>149</v>
      </c>
      <c r="C335" s="277">
        <v>1169.6500000000001</v>
      </c>
      <c r="D335" s="278">
        <v>1182.9333333333334</v>
      </c>
      <c r="E335" s="278">
        <v>1148.8666666666668</v>
      </c>
      <c r="F335" s="278">
        <v>1128.0833333333335</v>
      </c>
      <c r="G335" s="278">
        <v>1094.0166666666669</v>
      </c>
      <c r="H335" s="278">
        <v>1203.7166666666667</v>
      </c>
      <c r="I335" s="278">
        <v>1237.7833333333333</v>
      </c>
      <c r="J335" s="278">
        <v>1258.5666666666666</v>
      </c>
      <c r="K335" s="276">
        <v>1217</v>
      </c>
      <c r="L335" s="276">
        <v>1162.1500000000001</v>
      </c>
      <c r="M335" s="276">
        <v>30.037479999999999</v>
      </c>
    </row>
    <row r="336" spans="1:13">
      <c r="A336" s="267">
        <v>328</v>
      </c>
      <c r="B336" s="276" t="s">
        <v>3161</v>
      </c>
      <c r="C336" s="277">
        <v>288.95</v>
      </c>
      <c r="D336" s="278">
        <v>293.41666666666669</v>
      </c>
      <c r="E336" s="278">
        <v>281.83333333333337</v>
      </c>
      <c r="F336" s="278">
        <v>274.7166666666667</v>
      </c>
      <c r="G336" s="278">
        <v>263.13333333333338</v>
      </c>
      <c r="H336" s="278">
        <v>300.53333333333336</v>
      </c>
      <c r="I336" s="278">
        <v>312.11666666666673</v>
      </c>
      <c r="J336" s="278">
        <v>319.23333333333335</v>
      </c>
      <c r="K336" s="276">
        <v>305</v>
      </c>
      <c r="L336" s="276">
        <v>286.3</v>
      </c>
      <c r="M336" s="276">
        <v>11.74372</v>
      </c>
    </row>
    <row r="337" spans="1:13">
      <c r="A337" s="267">
        <v>329</v>
      </c>
      <c r="B337" s="276" t="s">
        <v>269</v>
      </c>
      <c r="C337" s="277">
        <v>909.05</v>
      </c>
      <c r="D337" s="278">
        <v>906.2166666666667</v>
      </c>
      <c r="E337" s="278">
        <v>898.83333333333337</v>
      </c>
      <c r="F337" s="278">
        <v>888.61666666666667</v>
      </c>
      <c r="G337" s="278">
        <v>881.23333333333335</v>
      </c>
      <c r="H337" s="278">
        <v>916.43333333333339</v>
      </c>
      <c r="I337" s="278">
        <v>923.81666666666661</v>
      </c>
      <c r="J337" s="278">
        <v>934.03333333333342</v>
      </c>
      <c r="K337" s="276">
        <v>913.6</v>
      </c>
      <c r="L337" s="276">
        <v>896</v>
      </c>
      <c r="M337" s="276">
        <v>2.1701999999999999</v>
      </c>
    </row>
    <row r="338" spans="1:13">
      <c r="A338" s="267">
        <v>330</v>
      </c>
      <c r="B338" s="276" t="s">
        <v>150</v>
      </c>
      <c r="C338" s="277">
        <v>36.6</v>
      </c>
      <c r="D338" s="278">
        <v>36.683333333333337</v>
      </c>
      <c r="E338" s="278">
        <v>35.066666666666677</v>
      </c>
      <c r="F338" s="278">
        <v>33.533333333333339</v>
      </c>
      <c r="G338" s="278">
        <v>31.916666666666679</v>
      </c>
      <c r="H338" s="278">
        <v>38.216666666666676</v>
      </c>
      <c r="I338" s="278">
        <v>39.833333333333336</v>
      </c>
      <c r="J338" s="278">
        <v>41.366666666666674</v>
      </c>
      <c r="K338" s="276">
        <v>38.299999999999997</v>
      </c>
      <c r="L338" s="276">
        <v>35.15</v>
      </c>
      <c r="M338" s="276">
        <v>233.97649000000001</v>
      </c>
    </row>
    <row r="339" spans="1:13">
      <c r="A339" s="267">
        <v>331</v>
      </c>
      <c r="B339" s="276" t="s">
        <v>261</v>
      </c>
      <c r="C339" s="277">
        <v>3834.2</v>
      </c>
      <c r="D339" s="278">
        <v>3859.0666666666671</v>
      </c>
      <c r="E339" s="278">
        <v>3759.1333333333341</v>
      </c>
      <c r="F339" s="278">
        <v>3684.0666666666671</v>
      </c>
      <c r="G339" s="278">
        <v>3584.1333333333341</v>
      </c>
      <c r="H339" s="278">
        <v>3934.1333333333341</v>
      </c>
      <c r="I339" s="278">
        <v>4034.0666666666675</v>
      </c>
      <c r="J339" s="278">
        <v>4109.1333333333341</v>
      </c>
      <c r="K339" s="276">
        <v>3959</v>
      </c>
      <c r="L339" s="276">
        <v>3784</v>
      </c>
      <c r="M339" s="276">
        <v>5.2664200000000001</v>
      </c>
    </row>
    <row r="340" spans="1:13">
      <c r="A340" s="267">
        <v>332</v>
      </c>
      <c r="B340" s="276" t="s">
        <v>478</v>
      </c>
      <c r="C340" s="277">
        <v>2602.25</v>
      </c>
      <c r="D340" s="278">
        <v>2649.4</v>
      </c>
      <c r="E340" s="278">
        <v>2538.8500000000004</v>
      </c>
      <c r="F340" s="278">
        <v>2475.4500000000003</v>
      </c>
      <c r="G340" s="278">
        <v>2364.9000000000005</v>
      </c>
      <c r="H340" s="278">
        <v>2712.8</v>
      </c>
      <c r="I340" s="278">
        <v>2823.3500000000004</v>
      </c>
      <c r="J340" s="278">
        <v>2886.75</v>
      </c>
      <c r="K340" s="276">
        <v>2759.95</v>
      </c>
      <c r="L340" s="276">
        <v>2586</v>
      </c>
      <c r="M340" s="276">
        <v>2.3547899999999999</v>
      </c>
    </row>
    <row r="341" spans="1:13">
      <c r="A341" s="267">
        <v>333</v>
      </c>
      <c r="B341" s="276" t="s">
        <v>151</v>
      </c>
      <c r="C341" s="277">
        <v>24.25</v>
      </c>
      <c r="D341" s="278">
        <v>24.533333333333331</v>
      </c>
      <c r="E341" s="278">
        <v>23.816666666666663</v>
      </c>
      <c r="F341" s="278">
        <v>23.383333333333333</v>
      </c>
      <c r="G341" s="278">
        <v>22.666666666666664</v>
      </c>
      <c r="H341" s="278">
        <v>24.966666666666661</v>
      </c>
      <c r="I341" s="278">
        <v>25.68333333333333</v>
      </c>
      <c r="J341" s="278">
        <v>26.11666666666666</v>
      </c>
      <c r="K341" s="276">
        <v>25.25</v>
      </c>
      <c r="L341" s="276">
        <v>24.1</v>
      </c>
      <c r="M341" s="276">
        <v>90.162199999999999</v>
      </c>
    </row>
    <row r="342" spans="1:13">
      <c r="A342" s="267">
        <v>334</v>
      </c>
      <c r="B342" s="276" t="s">
        <v>477</v>
      </c>
      <c r="C342" s="277">
        <v>47.65</v>
      </c>
      <c r="D342" s="278">
        <v>48.199999999999996</v>
      </c>
      <c r="E342" s="278">
        <v>46.449999999999989</v>
      </c>
      <c r="F342" s="278">
        <v>45.249999999999993</v>
      </c>
      <c r="G342" s="278">
        <v>43.499999999999986</v>
      </c>
      <c r="H342" s="278">
        <v>49.399999999999991</v>
      </c>
      <c r="I342" s="278">
        <v>51.150000000000006</v>
      </c>
      <c r="J342" s="278">
        <v>52.349999999999994</v>
      </c>
      <c r="K342" s="276">
        <v>49.95</v>
      </c>
      <c r="L342" s="276">
        <v>47</v>
      </c>
      <c r="M342" s="276">
        <v>16.75675</v>
      </c>
    </row>
    <row r="343" spans="1:13">
      <c r="A343" s="267">
        <v>335</v>
      </c>
      <c r="B343" s="276" t="s">
        <v>152</v>
      </c>
      <c r="C343" s="277">
        <v>41.35</v>
      </c>
      <c r="D343" s="278">
        <v>41.333333333333336</v>
      </c>
      <c r="E343" s="278">
        <v>40.016666666666673</v>
      </c>
      <c r="F343" s="278">
        <v>38.683333333333337</v>
      </c>
      <c r="G343" s="278">
        <v>37.366666666666674</v>
      </c>
      <c r="H343" s="278">
        <v>42.666666666666671</v>
      </c>
      <c r="I343" s="278">
        <v>43.983333333333334</v>
      </c>
      <c r="J343" s="278">
        <v>45.31666666666667</v>
      </c>
      <c r="K343" s="276">
        <v>42.65</v>
      </c>
      <c r="L343" s="276">
        <v>40</v>
      </c>
      <c r="M343" s="276">
        <v>165.83744999999999</v>
      </c>
    </row>
    <row r="344" spans="1:13">
      <c r="A344" s="267">
        <v>336</v>
      </c>
      <c r="B344" s="276" t="s">
        <v>473</v>
      </c>
      <c r="C344" s="277">
        <v>538.75</v>
      </c>
      <c r="D344" s="278">
        <v>534.93333333333328</v>
      </c>
      <c r="E344" s="278">
        <v>513.81666666666661</v>
      </c>
      <c r="F344" s="278">
        <v>488.88333333333333</v>
      </c>
      <c r="G344" s="278">
        <v>467.76666666666665</v>
      </c>
      <c r="H344" s="278">
        <v>559.86666666666656</v>
      </c>
      <c r="I344" s="278">
        <v>580.98333333333312</v>
      </c>
      <c r="J344" s="278">
        <v>605.91666666666652</v>
      </c>
      <c r="K344" s="276">
        <v>556.04999999999995</v>
      </c>
      <c r="L344" s="276">
        <v>510</v>
      </c>
      <c r="M344" s="276">
        <v>4.6416700000000004</v>
      </c>
    </row>
    <row r="345" spans="1:13">
      <c r="A345" s="267">
        <v>337</v>
      </c>
      <c r="B345" s="276" t="s">
        <v>153</v>
      </c>
      <c r="C345" s="277">
        <v>16934.150000000001</v>
      </c>
      <c r="D345" s="278">
        <v>16973.399999999998</v>
      </c>
      <c r="E345" s="278">
        <v>16746.799999999996</v>
      </c>
      <c r="F345" s="278">
        <v>16559.449999999997</v>
      </c>
      <c r="G345" s="278">
        <v>16332.849999999995</v>
      </c>
      <c r="H345" s="278">
        <v>17160.749999999996</v>
      </c>
      <c r="I345" s="278">
        <v>17387.349999999995</v>
      </c>
      <c r="J345" s="278">
        <v>17574.699999999997</v>
      </c>
      <c r="K345" s="276">
        <v>17200</v>
      </c>
      <c r="L345" s="276">
        <v>16786.05</v>
      </c>
      <c r="M345" s="276">
        <v>1.8022199999999999</v>
      </c>
    </row>
    <row r="346" spans="1:13">
      <c r="A346" s="267">
        <v>338</v>
      </c>
      <c r="B346" s="276" t="s">
        <v>476</v>
      </c>
      <c r="C346" s="277">
        <v>33.4</v>
      </c>
      <c r="D346" s="278">
        <v>33.550000000000004</v>
      </c>
      <c r="E346" s="278">
        <v>33.100000000000009</v>
      </c>
      <c r="F346" s="278">
        <v>32.800000000000004</v>
      </c>
      <c r="G346" s="278">
        <v>32.350000000000009</v>
      </c>
      <c r="H346" s="278">
        <v>33.850000000000009</v>
      </c>
      <c r="I346" s="278">
        <v>34.300000000000011</v>
      </c>
      <c r="J346" s="278">
        <v>34.600000000000009</v>
      </c>
      <c r="K346" s="276">
        <v>34</v>
      </c>
      <c r="L346" s="276">
        <v>33.25</v>
      </c>
      <c r="M346" s="276">
        <v>5.9910300000000003</v>
      </c>
    </row>
    <row r="347" spans="1:13">
      <c r="A347" s="267">
        <v>339</v>
      </c>
      <c r="B347" s="276" t="s">
        <v>475</v>
      </c>
      <c r="C347" s="277">
        <v>359.05</v>
      </c>
      <c r="D347" s="278">
        <v>359.34999999999997</v>
      </c>
      <c r="E347" s="278">
        <v>353.69999999999993</v>
      </c>
      <c r="F347" s="278">
        <v>348.34999999999997</v>
      </c>
      <c r="G347" s="278">
        <v>342.69999999999993</v>
      </c>
      <c r="H347" s="278">
        <v>364.69999999999993</v>
      </c>
      <c r="I347" s="278">
        <v>370.34999999999991</v>
      </c>
      <c r="J347" s="278">
        <v>375.69999999999993</v>
      </c>
      <c r="K347" s="276">
        <v>365</v>
      </c>
      <c r="L347" s="276">
        <v>354</v>
      </c>
      <c r="M347" s="276">
        <v>1.6972400000000001</v>
      </c>
    </row>
    <row r="348" spans="1:13">
      <c r="A348" s="267">
        <v>340</v>
      </c>
      <c r="B348" s="276" t="s">
        <v>270</v>
      </c>
      <c r="C348" s="277">
        <v>20.55</v>
      </c>
      <c r="D348" s="278">
        <v>20.583333333333332</v>
      </c>
      <c r="E348" s="278">
        <v>20.366666666666664</v>
      </c>
      <c r="F348" s="278">
        <v>20.18333333333333</v>
      </c>
      <c r="G348" s="278">
        <v>19.966666666666661</v>
      </c>
      <c r="H348" s="278">
        <v>20.766666666666666</v>
      </c>
      <c r="I348" s="278">
        <v>20.983333333333334</v>
      </c>
      <c r="J348" s="278">
        <v>21.166666666666668</v>
      </c>
      <c r="K348" s="276">
        <v>20.8</v>
      </c>
      <c r="L348" s="276">
        <v>20.399999999999999</v>
      </c>
      <c r="M348" s="276">
        <v>46.148719999999997</v>
      </c>
    </row>
    <row r="349" spans="1:13">
      <c r="A349" s="267">
        <v>341</v>
      </c>
      <c r="B349" s="276" t="s">
        <v>283</v>
      </c>
      <c r="C349" s="277">
        <v>112.05</v>
      </c>
      <c r="D349" s="278">
        <v>112.75</v>
      </c>
      <c r="E349" s="278">
        <v>110.55</v>
      </c>
      <c r="F349" s="278">
        <v>109.05</v>
      </c>
      <c r="G349" s="278">
        <v>106.85</v>
      </c>
      <c r="H349" s="278">
        <v>114.25</v>
      </c>
      <c r="I349" s="278">
        <v>116.44999999999999</v>
      </c>
      <c r="J349" s="278">
        <v>117.95</v>
      </c>
      <c r="K349" s="276">
        <v>114.95</v>
      </c>
      <c r="L349" s="276">
        <v>111.25</v>
      </c>
      <c r="M349" s="276">
        <v>2.6714099999999998</v>
      </c>
    </row>
    <row r="350" spans="1:13">
      <c r="A350" s="267">
        <v>342</v>
      </c>
      <c r="B350" s="276" t="s">
        <v>479</v>
      </c>
      <c r="C350" s="277">
        <v>1377</v>
      </c>
      <c r="D350" s="278">
        <v>1372.3999999999999</v>
      </c>
      <c r="E350" s="278">
        <v>1362.0499999999997</v>
      </c>
      <c r="F350" s="278">
        <v>1347.1</v>
      </c>
      <c r="G350" s="278">
        <v>1336.7499999999998</v>
      </c>
      <c r="H350" s="278">
        <v>1387.3499999999997</v>
      </c>
      <c r="I350" s="278">
        <v>1397.6999999999996</v>
      </c>
      <c r="J350" s="278">
        <v>1412.6499999999996</v>
      </c>
      <c r="K350" s="276">
        <v>1382.75</v>
      </c>
      <c r="L350" s="276">
        <v>1357.45</v>
      </c>
      <c r="M350" s="276">
        <v>0.10073</v>
      </c>
    </row>
    <row r="351" spans="1:13">
      <c r="A351" s="267">
        <v>343</v>
      </c>
      <c r="B351" s="276" t="s">
        <v>474</v>
      </c>
      <c r="C351" s="277">
        <v>49.7</v>
      </c>
      <c r="D351" s="278">
        <v>49.75</v>
      </c>
      <c r="E351" s="278">
        <v>49.05</v>
      </c>
      <c r="F351" s="278">
        <v>48.4</v>
      </c>
      <c r="G351" s="278">
        <v>47.699999999999996</v>
      </c>
      <c r="H351" s="278">
        <v>50.4</v>
      </c>
      <c r="I351" s="278">
        <v>51.1</v>
      </c>
      <c r="J351" s="278">
        <v>51.75</v>
      </c>
      <c r="K351" s="276">
        <v>50.45</v>
      </c>
      <c r="L351" s="276">
        <v>49.1</v>
      </c>
      <c r="M351" s="276">
        <v>5.4556699999999996</v>
      </c>
    </row>
    <row r="352" spans="1:13">
      <c r="A352" s="267">
        <v>344</v>
      </c>
      <c r="B352" s="276" t="s">
        <v>155</v>
      </c>
      <c r="C352" s="277">
        <v>96.2</v>
      </c>
      <c r="D352" s="278">
        <v>97</v>
      </c>
      <c r="E352" s="278">
        <v>95</v>
      </c>
      <c r="F352" s="278">
        <v>93.8</v>
      </c>
      <c r="G352" s="278">
        <v>91.8</v>
      </c>
      <c r="H352" s="278">
        <v>98.2</v>
      </c>
      <c r="I352" s="278">
        <v>100.2</v>
      </c>
      <c r="J352" s="278">
        <v>101.4</v>
      </c>
      <c r="K352" s="276">
        <v>99</v>
      </c>
      <c r="L352" s="276">
        <v>95.8</v>
      </c>
      <c r="M352" s="276">
        <v>154.33591000000001</v>
      </c>
    </row>
    <row r="353" spans="1:13">
      <c r="A353" s="267">
        <v>345</v>
      </c>
      <c r="B353" s="276" t="s">
        <v>156</v>
      </c>
      <c r="C353" s="277">
        <v>89.8</v>
      </c>
      <c r="D353" s="278">
        <v>89.899999999999991</v>
      </c>
      <c r="E353" s="278">
        <v>87.899999999999977</v>
      </c>
      <c r="F353" s="278">
        <v>85.999999999999986</v>
      </c>
      <c r="G353" s="278">
        <v>83.999999999999972</v>
      </c>
      <c r="H353" s="278">
        <v>91.799999999999983</v>
      </c>
      <c r="I353" s="278">
        <v>93.800000000000011</v>
      </c>
      <c r="J353" s="278">
        <v>95.699999999999989</v>
      </c>
      <c r="K353" s="276">
        <v>91.9</v>
      </c>
      <c r="L353" s="276">
        <v>88</v>
      </c>
      <c r="M353" s="276">
        <v>551.96018000000004</v>
      </c>
    </row>
    <row r="354" spans="1:13">
      <c r="A354" s="267">
        <v>346</v>
      </c>
      <c r="B354" s="276" t="s">
        <v>271</v>
      </c>
      <c r="C354" s="277">
        <v>455.25</v>
      </c>
      <c r="D354" s="278">
        <v>453.5333333333333</v>
      </c>
      <c r="E354" s="278">
        <v>443.81666666666661</v>
      </c>
      <c r="F354" s="278">
        <v>432.38333333333333</v>
      </c>
      <c r="G354" s="278">
        <v>422.66666666666663</v>
      </c>
      <c r="H354" s="278">
        <v>464.96666666666658</v>
      </c>
      <c r="I354" s="278">
        <v>474.68333333333328</v>
      </c>
      <c r="J354" s="278">
        <v>486.11666666666656</v>
      </c>
      <c r="K354" s="276">
        <v>463.25</v>
      </c>
      <c r="L354" s="276">
        <v>442.1</v>
      </c>
      <c r="M354" s="276">
        <v>12.14748</v>
      </c>
    </row>
    <row r="355" spans="1:13">
      <c r="A355" s="267">
        <v>347</v>
      </c>
      <c r="B355" s="276" t="s">
        <v>272</v>
      </c>
      <c r="C355" s="277">
        <v>3052</v>
      </c>
      <c r="D355" s="278">
        <v>3062.1833333333329</v>
      </c>
      <c r="E355" s="278">
        <v>3034.8166666666657</v>
      </c>
      <c r="F355" s="278">
        <v>3017.6333333333328</v>
      </c>
      <c r="G355" s="278">
        <v>2990.2666666666655</v>
      </c>
      <c r="H355" s="278">
        <v>3079.3666666666659</v>
      </c>
      <c r="I355" s="278">
        <v>3106.7333333333336</v>
      </c>
      <c r="J355" s="278">
        <v>3123.9166666666661</v>
      </c>
      <c r="K355" s="276">
        <v>3089.55</v>
      </c>
      <c r="L355" s="276">
        <v>3045</v>
      </c>
      <c r="M355" s="276">
        <v>0.32608999999999999</v>
      </c>
    </row>
    <row r="356" spans="1:13">
      <c r="A356" s="267">
        <v>348</v>
      </c>
      <c r="B356" s="276" t="s">
        <v>157</v>
      </c>
      <c r="C356" s="277">
        <v>92</v>
      </c>
      <c r="D356" s="278">
        <v>92.333333333333329</v>
      </c>
      <c r="E356" s="278">
        <v>91.166666666666657</v>
      </c>
      <c r="F356" s="278">
        <v>90.333333333333329</v>
      </c>
      <c r="G356" s="278">
        <v>89.166666666666657</v>
      </c>
      <c r="H356" s="278">
        <v>93.166666666666657</v>
      </c>
      <c r="I356" s="278">
        <v>94.333333333333314</v>
      </c>
      <c r="J356" s="278">
        <v>95.166666666666657</v>
      </c>
      <c r="K356" s="276">
        <v>93.5</v>
      </c>
      <c r="L356" s="276">
        <v>91.5</v>
      </c>
      <c r="M356" s="276">
        <v>7.3851800000000001</v>
      </c>
    </row>
    <row r="357" spans="1:13">
      <c r="A357" s="267">
        <v>349</v>
      </c>
      <c r="B357" s="276" t="s">
        <v>480</v>
      </c>
      <c r="C357" s="277">
        <v>68.05</v>
      </c>
      <c r="D357" s="278">
        <v>68.150000000000006</v>
      </c>
      <c r="E357" s="278">
        <v>67.300000000000011</v>
      </c>
      <c r="F357" s="278">
        <v>66.550000000000011</v>
      </c>
      <c r="G357" s="278">
        <v>65.700000000000017</v>
      </c>
      <c r="H357" s="278">
        <v>68.900000000000006</v>
      </c>
      <c r="I357" s="278">
        <v>69.75</v>
      </c>
      <c r="J357" s="278">
        <v>70.5</v>
      </c>
      <c r="K357" s="276">
        <v>69</v>
      </c>
      <c r="L357" s="276">
        <v>67.400000000000006</v>
      </c>
      <c r="M357" s="276">
        <v>2.54251</v>
      </c>
    </row>
    <row r="358" spans="1:13">
      <c r="A358" s="267">
        <v>350</v>
      </c>
      <c r="B358" s="276" t="s">
        <v>158</v>
      </c>
      <c r="C358" s="277">
        <v>72.150000000000006</v>
      </c>
      <c r="D358" s="278">
        <v>72.600000000000009</v>
      </c>
      <c r="E358" s="278">
        <v>71.000000000000014</v>
      </c>
      <c r="F358" s="278">
        <v>69.850000000000009</v>
      </c>
      <c r="G358" s="278">
        <v>68.250000000000014</v>
      </c>
      <c r="H358" s="278">
        <v>73.750000000000014</v>
      </c>
      <c r="I358" s="278">
        <v>75.350000000000009</v>
      </c>
      <c r="J358" s="278">
        <v>76.500000000000014</v>
      </c>
      <c r="K358" s="276">
        <v>74.2</v>
      </c>
      <c r="L358" s="276">
        <v>71.45</v>
      </c>
      <c r="M358" s="276">
        <v>279.03903000000003</v>
      </c>
    </row>
    <row r="359" spans="1:13">
      <c r="A359" s="267">
        <v>351</v>
      </c>
      <c r="B359" s="276" t="s">
        <v>481</v>
      </c>
      <c r="C359" s="277">
        <v>69.2</v>
      </c>
      <c r="D359" s="278">
        <v>69.7</v>
      </c>
      <c r="E359" s="278">
        <v>67.400000000000006</v>
      </c>
      <c r="F359" s="278">
        <v>65.600000000000009</v>
      </c>
      <c r="G359" s="278">
        <v>63.300000000000011</v>
      </c>
      <c r="H359" s="278">
        <v>71.5</v>
      </c>
      <c r="I359" s="278">
        <v>73.799999999999983</v>
      </c>
      <c r="J359" s="278">
        <v>75.599999999999994</v>
      </c>
      <c r="K359" s="276">
        <v>72</v>
      </c>
      <c r="L359" s="276">
        <v>67.900000000000006</v>
      </c>
      <c r="M359" s="276">
        <v>7.1124099999999997</v>
      </c>
    </row>
    <row r="360" spans="1:13">
      <c r="A360" s="267">
        <v>352</v>
      </c>
      <c r="B360" s="276" t="s">
        <v>482</v>
      </c>
      <c r="C360" s="277">
        <v>226.35</v>
      </c>
      <c r="D360" s="278">
        <v>226.43333333333331</v>
      </c>
      <c r="E360" s="278">
        <v>221.86666666666662</v>
      </c>
      <c r="F360" s="278">
        <v>217.3833333333333</v>
      </c>
      <c r="G360" s="278">
        <v>212.81666666666661</v>
      </c>
      <c r="H360" s="278">
        <v>230.91666666666663</v>
      </c>
      <c r="I360" s="278">
        <v>235.48333333333329</v>
      </c>
      <c r="J360" s="278">
        <v>239.96666666666664</v>
      </c>
      <c r="K360" s="276">
        <v>231</v>
      </c>
      <c r="L360" s="276">
        <v>221.95</v>
      </c>
      <c r="M360" s="276">
        <v>7.7686599999999997</v>
      </c>
    </row>
    <row r="361" spans="1:13">
      <c r="A361" s="267">
        <v>353</v>
      </c>
      <c r="B361" s="276" t="s">
        <v>483</v>
      </c>
      <c r="C361" s="277">
        <v>221.9</v>
      </c>
      <c r="D361" s="278">
        <v>223.76666666666665</v>
      </c>
      <c r="E361" s="278">
        <v>217.93333333333331</v>
      </c>
      <c r="F361" s="278">
        <v>213.96666666666667</v>
      </c>
      <c r="G361" s="278">
        <v>208.13333333333333</v>
      </c>
      <c r="H361" s="278">
        <v>227.73333333333329</v>
      </c>
      <c r="I361" s="278">
        <v>233.56666666666666</v>
      </c>
      <c r="J361" s="278">
        <v>237.53333333333327</v>
      </c>
      <c r="K361" s="276">
        <v>229.6</v>
      </c>
      <c r="L361" s="276">
        <v>219.8</v>
      </c>
      <c r="M361" s="276">
        <v>4.7648000000000001</v>
      </c>
    </row>
    <row r="362" spans="1:13">
      <c r="A362" s="267">
        <v>354</v>
      </c>
      <c r="B362" s="276" t="s">
        <v>159</v>
      </c>
      <c r="C362" s="277">
        <v>21913.45</v>
      </c>
      <c r="D362" s="278">
        <v>22087.916666666668</v>
      </c>
      <c r="E362" s="278">
        <v>21485.833333333336</v>
      </c>
      <c r="F362" s="278">
        <v>21058.216666666667</v>
      </c>
      <c r="G362" s="278">
        <v>20456.133333333335</v>
      </c>
      <c r="H362" s="278">
        <v>22515.533333333336</v>
      </c>
      <c r="I362" s="278">
        <v>23117.616666666672</v>
      </c>
      <c r="J362" s="278">
        <v>23545.233333333337</v>
      </c>
      <c r="K362" s="276">
        <v>22690</v>
      </c>
      <c r="L362" s="276">
        <v>21660.3</v>
      </c>
      <c r="M362" s="276">
        <v>0.40095999999999998</v>
      </c>
    </row>
    <row r="363" spans="1:13">
      <c r="A363" s="267">
        <v>355</v>
      </c>
      <c r="B363" s="276" t="s">
        <v>160</v>
      </c>
      <c r="C363" s="277">
        <v>1393.05</v>
      </c>
      <c r="D363" s="278">
        <v>1410.0333333333335</v>
      </c>
      <c r="E363" s="278">
        <v>1368.0666666666671</v>
      </c>
      <c r="F363" s="278">
        <v>1343.0833333333335</v>
      </c>
      <c r="G363" s="278">
        <v>1301.116666666667</v>
      </c>
      <c r="H363" s="278">
        <v>1435.0166666666671</v>
      </c>
      <c r="I363" s="278">
        <v>1476.9833333333338</v>
      </c>
      <c r="J363" s="278">
        <v>1501.9666666666672</v>
      </c>
      <c r="K363" s="276">
        <v>1452</v>
      </c>
      <c r="L363" s="276">
        <v>1385.05</v>
      </c>
      <c r="M363" s="276">
        <v>12.674720000000001</v>
      </c>
    </row>
    <row r="364" spans="1:13">
      <c r="A364" s="267">
        <v>356</v>
      </c>
      <c r="B364" s="276" t="s">
        <v>488</v>
      </c>
      <c r="C364" s="277">
        <v>1133.8</v>
      </c>
      <c r="D364" s="278">
        <v>1137.2166666666665</v>
      </c>
      <c r="E364" s="278">
        <v>1124.583333333333</v>
      </c>
      <c r="F364" s="278">
        <v>1115.3666666666666</v>
      </c>
      <c r="G364" s="278">
        <v>1102.7333333333331</v>
      </c>
      <c r="H364" s="278">
        <v>1146.4333333333329</v>
      </c>
      <c r="I364" s="278">
        <v>1159.0666666666666</v>
      </c>
      <c r="J364" s="278">
        <v>1168.2833333333328</v>
      </c>
      <c r="K364" s="276">
        <v>1149.8499999999999</v>
      </c>
      <c r="L364" s="276">
        <v>1128</v>
      </c>
      <c r="M364" s="276">
        <v>0.89832000000000001</v>
      </c>
    </row>
    <row r="365" spans="1:13">
      <c r="A365" s="267">
        <v>357</v>
      </c>
      <c r="B365" s="276" t="s">
        <v>161</v>
      </c>
      <c r="C365" s="277">
        <v>253.85</v>
      </c>
      <c r="D365" s="278">
        <v>256.48333333333335</v>
      </c>
      <c r="E365" s="278">
        <v>249.66666666666669</v>
      </c>
      <c r="F365" s="278">
        <v>245.48333333333335</v>
      </c>
      <c r="G365" s="278">
        <v>238.66666666666669</v>
      </c>
      <c r="H365" s="278">
        <v>260.66666666666669</v>
      </c>
      <c r="I365" s="278">
        <v>267.48333333333329</v>
      </c>
      <c r="J365" s="278">
        <v>271.66666666666669</v>
      </c>
      <c r="K365" s="276">
        <v>263.3</v>
      </c>
      <c r="L365" s="276">
        <v>252.3</v>
      </c>
      <c r="M365" s="276">
        <v>63.097499999999997</v>
      </c>
    </row>
    <row r="366" spans="1:13">
      <c r="A366" s="267">
        <v>358</v>
      </c>
      <c r="B366" s="276" t="s">
        <v>162</v>
      </c>
      <c r="C366" s="277">
        <v>104.7</v>
      </c>
      <c r="D366" s="278">
        <v>104.90000000000002</v>
      </c>
      <c r="E366" s="278">
        <v>102.90000000000003</v>
      </c>
      <c r="F366" s="278">
        <v>101.10000000000001</v>
      </c>
      <c r="G366" s="278">
        <v>99.100000000000023</v>
      </c>
      <c r="H366" s="278">
        <v>106.70000000000005</v>
      </c>
      <c r="I366" s="278">
        <v>108.70000000000002</v>
      </c>
      <c r="J366" s="278">
        <v>110.50000000000006</v>
      </c>
      <c r="K366" s="276">
        <v>106.9</v>
      </c>
      <c r="L366" s="276">
        <v>103.1</v>
      </c>
      <c r="M366" s="276">
        <v>82.606309999999993</v>
      </c>
    </row>
    <row r="367" spans="1:13">
      <c r="A367" s="267">
        <v>359</v>
      </c>
      <c r="B367" s="276" t="s">
        <v>275</v>
      </c>
      <c r="C367" s="277">
        <v>5058.8999999999996</v>
      </c>
      <c r="D367" s="278">
        <v>5106.3</v>
      </c>
      <c r="E367" s="278">
        <v>4994.6000000000004</v>
      </c>
      <c r="F367" s="278">
        <v>4930.3</v>
      </c>
      <c r="G367" s="278">
        <v>4818.6000000000004</v>
      </c>
      <c r="H367" s="278">
        <v>5170.6000000000004</v>
      </c>
      <c r="I367" s="278">
        <v>5282.2999999999993</v>
      </c>
      <c r="J367" s="278">
        <v>5346.6</v>
      </c>
      <c r="K367" s="276">
        <v>5218</v>
      </c>
      <c r="L367" s="276">
        <v>5042</v>
      </c>
      <c r="M367" s="276">
        <v>4.2809400000000002</v>
      </c>
    </row>
    <row r="368" spans="1:13">
      <c r="A368" s="267">
        <v>360</v>
      </c>
      <c r="B368" s="276" t="s">
        <v>277</v>
      </c>
      <c r="C368" s="277">
        <v>10482.75</v>
      </c>
      <c r="D368" s="278">
        <v>10545.316666666668</v>
      </c>
      <c r="E368" s="278">
        <v>10390.433333333334</v>
      </c>
      <c r="F368" s="278">
        <v>10298.116666666667</v>
      </c>
      <c r="G368" s="278">
        <v>10143.233333333334</v>
      </c>
      <c r="H368" s="278">
        <v>10637.633333333335</v>
      </c>
      <c r="I368" s="278">
        <v>10792.51666666667</v>
      </c>
      <c r="J368" s="278">
        <v>10884.833333333336</v>
      </c>
      <c r="K368" s="276">
        <v>10700.2</v>
      </c>
      <c r="L368" s="276">
        <v>10453</v>
      </c>
      <c r="M368" s="276">
        <v>3.7670000000000002E-2</v>
      </c>
    </row>
    <row r="369" spans="1:13">
      <c r="A369" s="267">
        <v>361</v>
      </c>
      <c r="B369" s="276" t="s">
        <v>494</v>
      </c>
      <c r="C369" s="277">
        <v>5868.95</v>
      </c>
      <c r="D369" s="278">
        <v>5851.9833333333336</v>
      </c>
      <c r="E369" s="278">
        <v>5796.9666666666672</v>
      </c>
      <c r="F369" s="278">
        <v>5724.9833333333336</v>
      </c>
      <c r="G369" s="278">
        <v>5669.9666666666672</v>
      </c>
      <c r="H369" s="278">
        <v>5923.9666666666672</v>
      </c>
      <c r="I369" s="278">
        <v>5978.9833333333336</v>
      </c>
      <c r="J369" s="278">
        <v>6050.9666666666672</v>
      </c>
      <c r="K369" s="276">
        <v>5907</v>
      </c>
      <c r="L369" s="276">
        <v>5780</v>
      </c>
      <c r="M369" s="276">
        <v>0.13719000000000001</v>
      </c>
    </row>
    <row r="370" spans="1:13">
      <c r="A370" s="267">
        <v>362</v>
      </c>
      <c r="B370" s="276" t="s">
        <v>489</v>
      </c>
      <c r="C370" s="277">
        <v>161.25</v>
      </c>
      <c r="D370" s="278">
        <v>162.43333333333331</v>
      </c>
      <c r="E370" s="278">
        <v>151.16666666666663</v>
      </c>
      <c r="F370" s="278">
        <v>141.08333333333331</v>
      </c>
      <c r="G370" s="278">
        <v>129.81666666666663</v>
      </c>
      <c r="H370" s="278">
        <v>172.51666666666662</v>
      </c>
      <c r="I370" s="278">
        <v>183.78333333333333</v>
      </c>
      <c r="J370" s="278">
        <v>193.86666666666662</v>
      </c>
      <c r="K370" s="276">
        <v>173.7</v>
      </c>
      <c r="L370" s="276">
        <v>152.35</v>
      </c>
      <c r="M370" s="276">
        <v>63.508929999999999</v>
      </c>
    </row>
    <row r="371" spans="1:13">
      <c r="A371" s="267">
        <v>363</v>
      </c>
      <c r="B371" s="276" t="s">
        <v>490</v>
      </c>
      <c r="C371" s="277">
        <v>648.85</v>
      </c>
      <c r="D371" s="278">
        <v>651.25</v>
      </c>
      <c r="E371" s="278">
        <v>637.70000000000005</v>
      </c>
      <c r="F371" s="278">
        <v>626.55000000000007</v>
      </c>
      <c r="G371" s="278">
        <v>613.00000000000011</v>
      </c>
      <c r="H371" s="278">
        <v>662.4</v>
      </c>
      <c r="I371" s="278">
        <v>675.94999999999993</v>
      </c>
      <c r="J371" s="278">
        <v>687.09999999999991</v>
      </c>
      <c r="K371" s="276">
        <v>664.8</v>
      </c>
      <c r="L371" s="276">
        <v>640.1</v>
      </c>
      <c r="M371" s="276">
        <v>1.87592</v>
      </c>
    </row>
    <row r="372" spans="1:13">
      <c r="A372" s="267">
        <v>364</v>
      </c>
      <c r="B372" s="276" t="s">
        <v>163</v>
      </c>
      <c r="C372" s="277">
        <v>1558.4</v>
      </c>
      <c r="D372" s="278">
        <v>1566.1166666666668</v>
      </c>
      <c r="E372" s="278">
        <v>1546.2333333333336</v>
      </c>
      <c r="F372" s="278">
        <v>1534.0666666666668</v>
      </c>
      <c r="G372" s="278">
        <v>1514.1833333333336</v>
      </c>
      <c r="H372" s="278">
        <v>1578.2833333333335</v>
      </c>
      <c r="I372" s="278">
        <v>1598.1666666666667</v>
      </c>
      <c r="J372" s="278">
        <v>1610.3333333333335</v>
      </c>
      <c r="K372" s="276">
        <v>1586</v>
      </c>
      <c r="L372" s="276">
        <v>1553.95</v>
      </c>
      <c r="M372" s="276">
        <v>9.1480899999999998</v>
      </c>
    </row>
    <row r="373" spans="1:13">
      <c r="A373" s="267">
        <v>365</v>
      </c>
      <c r="B373" s="276" t="s">
        <v>273</v>
      </c>
      <c r="C373" s="277">
        <v>2350.8000000000002</v>
      </c>
      <c r="D373" s="278">
        <v>2388.5833333333335</v>
      </c>
      <c r="E373" s="278">
        <v>2302.3166666666671</v>
      </c>
      <c r="F373" s="278">
        <v>2253.8333333333335</v>
      </c>
      <c r="G373" s="278">
        <v>2167.5666666666671</v>
      </c>
      <c r="H373" s="278">
        <v>2437.0666666666671</v>
      </c>
      <c r="I373" s="278">
        <v>2523.3333333333335</v>
      </c>
      <c r="J373" s="278">
        <v>2571.8166666666671</v>
      </c>
      <c r="K373" s="276">
        <v>2474.85</v>
      </c>
      <c r="L373" s="276">
        <v>2340.1</v>
      </c>
      <c r="M373" s="276">
        <v>4.29833</v>
      </c>
    </row>
    <row r="374" spans="1:13">
      <c r="A374" s="267">
        <v>366</v>
      </c>
      <c r="B374" s="276" t="s">
        <v>164</v>
      </c>
      <c r="C374" s="277">
        <v>30</v>
      </c>
      <c r="D374" s="278">
        <v>30.2</v>
      </c>
      <c r="E374" s="278">
        <v>29.549999999999997</v>
      </c>
      <c r="F374" s="278">
        <v>29.099999999999998</v>
      </c>
      <c r="G374" s="278">
        <v>28.449999999999996</v>
      </c>
      <c r="H374" s="278">
        <v>30.65</v>
      </c>
      <c r="I374" s="278">
        <v>31.299999999999997</v>
      </c>
      <c r="J374" s="278">
        <v>31.75</v>
      </c>
      <c r="K374" s="276">
        <v>30.85</v>
      </c>
      <c r="L374" s="276">
        <v>29.75</v>
      </c>
      <c r="M374" s="276">
        <v>296.48439000000002</v>
      </c>
    </row>
    <row r="375" spans="1:13">
      <c r="A375" s="267">
        <v>367</v>
      </c>
      <c r="B375" s="276" t="s">
        <v>274</v>
      </c>
      <c r="C375" s="277">
        <v>377.1</v>
      </c>
      <c r="D375" s="278">
        <v>381.5333333333333</v>
      </c>
      <c r="E375" s="278">
        <v>369.56666666666661</v>
      </c>
      <c r="F375" s="278">
        <v>362.0333333333333</v>
      </c>
      <c r="G375" s="278">
        <v>350.06666666666661</v>
      </c>
      <c r="H375" s="278">
        <v>389.06666666666661</v>
      </c>
      <c r="I375" s="278">
        <v>401.0333333333333</v>
      </c>
      <c r="J375" s="278">
        <v>408.56666666666661</v>
      </c>
      <c r="K375" s="276">
        <v>393.5</v>
      </c>
      <c r="L375" s="276">
        <v>374</v>
      </c>
      <c r="M375" s="276">
        <v>2.0460400000000001</v>
      </c>
    </row>
    <row r="376" spans="1:13">
      <c r="A376" s="267">
        <v>368</v>
      </c>
      <c r="B376" s="276" t="s">
        <v>485</v>
      </c>
      <c r="C376" s="277">
        <v>172.2</v>
      </c>
      <c r="D376" s="278">
        <v>172.56666666666669</v>
      </c>
      <c r="E376" s="278">
        <v>168.13333333333338</v>
      </c>
      <c r="F376" s="278">
        <v>164.06666666666669</v>
      </c>
      <c r="G376" s="278">
        <v>159.63333333333338</v>
      </c>
      <c r="H376" s="278">
        <v>176.63333333333338</v>
      </c>
      <c r="I376" s="278">
        <v>181.06666666666672</v>
      </c>
      <c r="J376" s="278">
        <v>185.13333333333338</v>
      </c>
      <c r="K376" s="276">
        <v>177</v>
      </c>
      <c r="L376" s="276">
        <v>168.5</v>
      </c>
      <c r="M376" s="276">
        <v>4.0772500000000003</v>
      </c>
    </row>
    <row r="377" spans="1:13">
      <c r="A377" s="267">
        <v>369</v>
      </c>
      <c r="B377" s="276" t="s">
        <v>491</v>
      </c>
      <c r="C377" s="277">
        <v>936.6</v>
      </c>
      <c r="D377" s="278">
        <v>936.4</v>
      </c>
      <c r="E377" s="278">
        <v>925.8</v>
      </c>
      <c r="F377" s="278">
        <v>915</v>
      </c>
      <c r="G377" s="278">
        <v>904.4</v>
      </c>
      <c r="H377" s="278">
        <v>947.19999999999993</v>
      </c>
      <c r="I377" s="278">
        <v>957.80000000000007</v>
      </c>
      <c r="J377" s="278">
        <v>968.59999999999991</v>
      </c>
      <c r="K377" s="276">
        <v>947</v>
      </c>
      <c r="L377" s="276">
        <v>925.6</v>
      </c>
      <c r="M377" s="276">
        <v>8.3277199999999993</v>
      </c>
    </row>
    <row r="378" spans="1:13">
      <c r="A378" s="267">
        <v>370</v>
      </c>
      <c r="B378" s="276" t="s">
        <v>2223</v>
      </c>
      <c r="C378" s="277">
        <v>484.35</v>
      </c>
      <c r="D378" s="278">
        <v>482.91666666666669</v>
      </c>
      <c r="E378" s="278">
        <v>476.63333333333338</v>
      </c>
      <c r="F378" s="278">
        <v>468.91666666666669</v>
      </c>
      <c r="G378" s="278">
        <v>462.63333333333338</v>
      </c>
      <c r="H378" s="278">
        <v>490.63333333333338</v>
      </c>
      <c r="I378" s="278">
        <v>496.91666666666669</v>
      </c>
      <c r="J378" s="278">
        <v>504.63333333333338</v>
      </c>
      <c r="K378" s="276">
        <v>489.2</v>
      </c>
      <c r="L378" s="276">
        <v>475.2</v>
      </c>
      <c r="M378" s="276">
        <v>0.56794999999999995</v>
      </c>
    </row>
    <row r="379" spans="1:13">
      <c r="A379" s="267">
        <v>371</v>
      </c>
      <c r="B379" s="276" t="s">
        <v>165</v>
      </c>
      <c r="C379" s="277">
        <v>189.8</v>
      </c>
      <c r="D379" s="278">
        <v>188.46666666666667</v>
      </c>
      <c r="E379" s="278">
        <v>179.73333333333335</v>
      </c>
      <c r="F379" s="278">
        <v>169.66666666666669</v>
      </c>
      <c r="G379" s="278">
        <v>160.93333333333337</v>
      </c>
      <c r="H379" s="278">
        <v>198.53333333333333</v>
      </c>
      <c r="I379" s="278">
        <v>207.26666666666662</v>
      </c>
      <c r="J379" s="278">
        <v>217.33333333333331</v>
      </c>
      <c r="K379" s="276">
        <v>197.2</v>
      </c>
      <c r="L379" s="276">
        <v>178.4</v>
      </c>
      <c r="M379" s="276">
        <v>364.68221</v>
      </c>
    </row>
    <row r="380" spans="1:13">
      <c r="A380" s="267">
        <v>372</v>
      </c>
      <c r="B380" s="276" t="s">
        <v>492</v>
      </c>
      <c r="C380" s="277">
        <v>76.25</v>
      </c>
      <c r="D380" s="278">
        <v>76.633333333333326</v>
      </c>
      <c r="E380" s="278">
        <v>75.416666666666657</v>
      </c>
      <c r="F380" s="278">
        <v>74.583333333333329</v>
      </c>
      <c r="G380" s="278">
        <v>73.36666666666666</v>
      </c>
      <c r="H380" s="278">
        <v>77.466666666666654</v>
      </c>
      <c r="I380" s="278">
        <v>78.683333333333323</v>
      </c>
      <c r="J380" s="278">
        <v>79.516666666666652</v>
      </c>
      <c r="K380" s="276">
        <v>77.849999999999994</v>
      </c>
      <c r="L380" s="276">
        <v>75.8</v>
      </c>
      <c r="M380" s="276">
        <v>6.7889099999999996</v>
      </c>
    </row>
    <row r="381" spans="1:13">
      <c r="A381" s="267">
        <v>373</v>
      </c>
      <c r="B381" s="276" t="s">
        <v>276</v>
      </c>
      <c r="C381" s="277">
        <v>277.39999999999998</v>
      </c>
      <c r="D381" s="278">
        <v>278.88333333333333</v>
      </c>
      <c r="E381" s="278">
        <v>268.76666666666665</v>
      </c>
      <c r="F381" s="278">
        <v>260.13333333333333</v>
      </c>
      <c r="G381" s="278">
        <v>250.01666666666665</v>
      </c>
      <c r="H381" s="278">
        <v>287.51666666666665</v>
      </c>
      <c r="I381" s="278">
        <v>297.63333333333333</v>
      </c>
      <c r="J381" s="278">
        <v>306.26666666666665</v>
      </c>
      <c r="K381" s="276">
        <v>289</v>
      </c>
      <c r="L381" s="276">
        <v>270.25</v>
      </c>
      <c r="M381" s="276">
        <v>16.741060000000001</v>
      </c>
    </row>
    <row r="382" spans="1:13">
      <c r="A382" s="267">
        <v>374</v>
      </c>
      <c r="B382" s="276" t="s">
        <v>493</v>
      </c>
      <c r="C382" s="277">
        <v>81.95</v>
      </c>
      <c r="D382" s="278">
        <v>82.816666666666663</v>
      </c>
      <c r="E382" s="278">
        <v>80.633333333333326</v>
      </c>
      <c r="F382" s="278">
        <v>79.316666666666663</v>
      </c>
      <c r="G382" s="278">
        <v>77.133333333333326</v>
      </c>
      <c r="H382" s="278">
        <v>84.133333333333326</v>
      </c>
      <c r="I382" s="278">
        <v>86.316666666666663</v>
      </c>
      <c r="J382" s="278">
        <v>87.633333333333326</v>
      </c>
      <c r="K382" s="276">
        <v>85</v>
      </c>
      <c r="L382" s="276">
        <v>81.5</v>
      </c>
      <c r="M382" s="276">
        <v>3.0007799999999998</v>
      </c>
    </row>
    <row r="383" spans="1:13">
      <c r="A383" s="267">
        <v>375</v>
      </c>
      <c r="B383" s="276" t="s">
        <v>486</v>
      </c>
      <c r="C383" s="277">
        <v>52.6</v>
      </c>
      <c r="D383" s="278">
        <v>52.533333333333331</v>
      </c>
      <c r="E383" s="278">
        <v>51.716666666666661</v>
      </c>
      <c r="F383" s="278">
        <v>50.833333333333329</v>
      </c>
      <c r="G383" s="278">
        <v>50.016666666666659</v>
      </c>
      <c r="H383" s="278">
        <v>53.416666666666664</v>
      </c>
      <c r="I383" s="278">
        <v>54.233333333333327</v>
      </c>
      <c r="J383" s="278">
        <v>55.116666666666667</v>
      </c>
      <c r="K383" s="276">
        <v>53.35</v>
      </c>
      <c r="L383" s="276">
        <v>51.65</v>
      </c>
      <c r="M383" s="276">
        <v>11.484500000000001</v>
      </c>
    </row>
    <row r="384" spans="1:13">
      <c r="A384" s="267">
        <v>376</v>
      </c>
      <c r="B384" s="276" t="s">
        <v>166</v>
      </c>
      <c r="C384" s="277">
        <v>1287.0999999999999</v>
      </c>
      <c r="D384" s="278">
        <v>1290.7</v>
      </c>
      <c r="E384" s="278">
        <v>1271.4000000000001</v>
      </c>
      <c r="F384" s="278">
        <v>1255.7</v>
      </c>
      <c r="G384" s="278">
        <v>1236.4000000000001</v>
      </c>
      <c r="H384" s="278">
        <v>1306.4000000000001</v>
      </c>
      <c r="I384" s="278">
        <v>1325.6999999999998</v>
      </c>
      <c r="J384" s="278">
        <v>1341.4</v>
      </c>
      <c r="K384" s="276">
        <v>1310</v>
      </c>
      <c r="L384" s="276">
        <v>1275</v>
      </c>
      <c r="M384" s="276">
        <v>9.9118099999999991</v>
      </c>
    </row>
    <row r="385" spans="1:13">
      <c r="A385" s="267">
        <v>377</v>
      </c>
      <c r="B385" s="276" t="s">
        <v>278</v>
      </c>
      <c r="C385" s="277">
        <v>407.15</v>
      </c>
      <c r="D385" s="278">
        <v>408.58333333333331</v>
      </c>
      <c r="E385" s="278">
        <v>402.51666666666665</v>
      </c>
      <c r="F385" s="278">
        <v>397.88333333333333</v>
      </c>
      <c r="G385" s="278">
        <v>391.81666666666666</v>
      </c>
      <c r="H385" s="278">
        <v>413.21666666666664</v>
      </c>
      <c r="I385" s="278">
        <v>419.28333333333336</v>
      </c>
      <c r="J385" s="278">
        <v>423.91666666666663</v>
      </c>
      <c r="K385" s="276">
        <v>414.65</v>
      </c>
      <c r="L385" s="276">
        <v>403.95</v>
      </c>
      <c r="M385" s="276">
        <v>0.59384000000000003</v>
      </c>
    </row>
    <row r="386" spans="1:13">
      <c r="A386" s="267">
        <v>378</v>
      </c>
      <c r="B386" s="276" t="s">
        <v>496</v>
      </c>
      <c r="C386" s="277">
        <v>446.2</v>
      </c>
      <c r="D386" s="278">
        <v>449.06666666666666</v>
      </c>
      <c r="E386" s="278">
        <v>442.13333333333333</v>
      </c>
      <c r="F386" s="278">
        <v>438.06666666666666</v>
      </c>
      <c r="G386" s="278">
        <v>431.13333333333333</v>
      </c>
      <c r="H386" s="278">
        <v>453.13333333333333</v>
      </c>
      <c r="I386" s="278">
        <v>460.06666666666661</v>
      </c>
      <c r="J386" s="278">
        <v>464.13333333333333</v>
      </c>
      <c r="K386" s="276">
        <v>456</v>
      </c>
      <c r="L386" s="276">
        <v>445</v>
      </c>
      <c r="M386" s="276">
        <v>1.9639599999999999</v>
      </c>
    </row>
    <row r="387" spans="1:13">
      <c r="A387" s="267">
        <v>379</v>
      </c>
      <c r="B387" s="276" t="s">
        <v>498</v>
      </c>
      <c r="C387" s="277">
        <v>113.1</v>
      </c>
      <c r="D387" s="278">
        <v>114.58333333333333</v>
      </c>
      <c r="E387" s="278">
        <v>108.76666666666665</v>
      </c>
      <c r="F387" s="278">
        <v>104.43333333333332</v>
      </c>
      <c r="G387" s="278">
        <v>98.616666666666646</v>
      </c>
      <c r="H387" s="278">
        <v>118.91666666666666</v>
      </c>
      <c r="I387" s="278">
        <v>124.73333333333335</v>
      </c>
      <c r="J387" s="278">
        <v>129.06666666666666</v>
      </c>
      <c r="K387" s="276">
        <v>120.4</v>
      </c>
      <c r="L387" s="276">
        <v>110.25</v>
      </c>
      <c r="M387" s="276">
        <v>64.065029999999993</v>
      </c>
    </row>
    <row r="388" spans="1:13">
      <c r="A388" s="267">
        <v>380</v>
      </c>
      <c r="B388" s="276" t="s">
        <v>279</v>
      </c>
      <c r="C388" s="277">
        <v>456.6</v>
      </c>
      <c r="D388" s="278">
        <v>457.86666666666662</v>
      </c>
      <c r="E388" s="278">
        <v>453.73333333333323</v>
      </c>
      <c r="F388" s="278">
        <v>450.86666666666662</v>
      </c>
      <c r="G388" s="278">
        <v>446.73333333333323</v>
      </c>
      <c r="H388" s="278">
        <v>460.73333333333323</v>
      </c>
      <c r="I388" s="278">
        <v>464.86666666666656</v>
      </c>
      <c r="J388" s="278">
        <v>467.73333333333323</v>
      </c>
      <c r="K388" s="276">
        <v>462</v>
      </c>
      <c r="L388" s="276">
        <v>455</v>
      </c>
      <c r="M388" s="276">
        <v>0.55852999999999997</v>
      </c>
    </row>
    <row r="389" spans="1:13">
      <c r="A389" s="267">
        <v>381</v>
      </c>
      <c r="B389" s="276" t="s">
        <v>499</v>
      </c>
      <c r="C389" s="277">
        <v>254.85</v>
      </c>
      <c r="D389" s="278">
        <v>253.75</v>
      </c>
      <c r="E389" s="278">
        <v>245.5</v>
      </c>
      <c r="F389" s="278">
        <v>236.15</v>
      </c>
      <c r="G389" s="278">
        <v>227.9</v>
      </c>
      <c r="H389" s="278">
        <v>263.10000000000002</v>
      </c>
      <c r="I389" s="278">
        <v>271.35000000000002</v>
      </c>
      <c r="J389" s="278">
        <v>280.7</v>
      </c>
      <c r="K389" s="276">
        <v>262</v>
      </c>
      <c r="L389" s="276">
        <v>244.4</v>
      </c>
      <c r="M389" s="276">
        <v>11.70998</v>
      </c>
    </row>
    <row r="390" spans="1:13">
      <c r="A390" s="267">
        <v>382</v>
      </c>
      <c r="B390" s="276" t="s">
        <v>167</v>
      </c>
      <c r="C390" s="277">
        <v>860.9</v>
      </c>
      <c r="D390" s="278">
        <v>866.56666666666661</v>
      </c>
      <c r="E390" s="278">
        <v>851.48333333333323</v>
      </c>
      <c r="F390" s="278">
        <v>842.06666666666661</v>
      </c>
      <c r="G390" s="278">
        <v>826.98333333333323</v>
      </c>
      <c r="H390" s="278">
        <v>875.98333333333323</v>
      </c>
      <c r="I390" s="278">
        <v>891.06666666666672</v>
      </c>
      <c r="J390" s="278">
        <v>900.48333333333323</v>
      </c>
      <c r="K390" s="276">
        <v>881.65</v>
      </c>
      <c r="L390" s="276">
        <v>857.15</v>
      </c>
      <c r="M390" s="276">
        <v>3.44354</v>
      </c>
    </row>
    <row r="391" spans="1:13">
      <c r="A391" s="267">
        <v>383</v>
      </c>
      <c r="B391" s="276" t="s">
        <v>501</v>
      </c>
      <c r="C391" s="277">
        <v>1577.65</v>
      </c>
      <c r="D391" s="278">
        <v>1575.9833333333333</v>
      </c>
      <c r="E391" s="278">
        <v>1557.1666666666667</v>
      </c>
      <c r="F391" s="278">
        <v>1536.6833333333334</v>
      </c>
      <c r="G391" s="278">
        <v>1517.8666666666668</v>
      </c>
      <c r="H391" s="278">
        <v>1596.4666666666667</v>
      </c>
      <c r="I391" s="278">
        <v>1615.2833333333333</v>
      </c>
      <c r="J391" s="278">
        <v>1635.7666666666667</v>
      </c>
      <c r="K391" s="276">
        <v>1594.8</v>
      </c>
      <c r="L391" s="276">
        <v>1555.5</v>
      </c>
      <c r="M391" s="276">
        <v>0.31069999999999998</v>
      </c>
    </row>
    <row r="392" spans="1:13">
      <c r="A392" s="267">
        <v>384</v>
      </c>
      <c r="B392" s="276" t="s">
        <v>502</v>
      </c>
      <c r="C392" s="277">
        <v>310.05</v>
      </c>
      <c r="D392" s="278">
        <v>310.2</v>
      </c>
      <c r="E392" s="278">
        <v>297</v>
      </c>
      <c r="F392" s="278">
        <v>283.95</v>
      </c>
      <c r="G392" s="278">
        <v>270.75</v>
      </c>
      <c r="H392" s="278">
        <v>323.25</v>
      </c>
      <c r="I392" s="278">
        <v>336.44999999999993</v>
      </c>
      <c r="J392" s="278">
        <v>349.5</v>
      </c>
      <c r="K392" s="276">
        <v>323.39999999999998</v>
      </c>
      <c r="L392" s="276">
        <v>297.14999999999998</v>
      </c>
      <c r="M392" s="276">
        <v>44.67257</v>
      </c>
    </row>
    <row r="393" spans="1:13">
      <c r="A393" s="267">
        <v>385</v>
      </c>
      <c r="B393" s="276" t="s">
        <v>168</v>
      </c>
      <c r="C393" s="277">
        <v>212</v>
      </c>
      <c r="D393" s="278">
        <v>213.79999999999998</v>
      </c>
      <c r="E393" s="278">
        <v>208.39999999999998</v>
      </c>
      <c r="F393" s="278">
        <v>204.79999999999998</v>
      </c>
      <c r="G393" s="278">
        <v>199.39999999999998</v>
      </c>
      <c r="H393" s="278">
        <v>217.39999999999998</v>
      </c>
      <c r="I393" s="278">
        <v>222.8</v>
      </c>
      <c r="J393" s="278">
        <v>226.39999999999998</v>
      </c>
      <c r="K393" s="276">
        <v>219.2</v>
      </c>
      <c r="L393" s="276">
        <v>210.2</v>
      </c>
      <c r="M393" s="276">
        <v>165.54590999999999</v>
      </c>
    </row>
    <row r="394" spans="1:13">
      <c r="A394" s="267">
        <v>386</v>
      </c>
      <c r="B394" s="276" t="s">
        <v>500</v>
      </c>
      <c r="C394" s="277">
        <v>45.4</v>
      </c>
      <c r="D394" s="278">
        <v>45.633333333333333</v>
      </c>
      <c r="E394" s="278">
        <v>45.016666666666666</v>
      </c>
      <c r="F394" s="278">
        <v>44.633333333333333</v>
      </c>
      <c r="G394" s="278">
        <v>44.016666666666666</v>
      </c>
      <c r="H394" s="278">
        <v>46.016666666666666</v>
      </c>
      <c r="I394" s="278">
        <v>46.633333333333326</v>
      </c>
      <c r="J394" s="278">
        <v>47.016666666666666</v>
      </c>
      <c r="K394" s="276">
        <v>46.25</v>
      </c>
      <c r="L394" s="276">
        <v>45.25</v>
      </c>
      <c r="M394" s="276">
        <v>7.1946899999999996</v>
      </c>
    </row>
    <row r="395" spans="1:13">
      <c r="A395" s="267">
        <v>387</v>
      </c>
      <c r="B395" s="276" t="s">
        <v>169</v>
      </c>
      <c r="C395" s="277">
        <v>114.4</v>
      </c>
      <c r="D395" s="278">
        <v>115.2</v>
      </c>
      <c r="E395" s="278">
        <v>112.4</v>
      </c>
      <c r="F395" s="278">
        <v>110.4</v>
      </c>
      <c r="G395" s="278">
        <v>107.60000000000001</v>
      </c>
      <c r="H395" s="278">
        <v>117.2</v>
      </c>
      <c r="I395" s="278">
        <v>119.99999999999999</v>
      </c>
      <c r="J395" s="278">
        <v>122</v>
      </c>
      <c r="K395" s="276">
        <v>118</v>
      </c>
      <c r="L395" s="276">
        <v>113.2</v>
      </c>
      <c r="M395" s="276">
        <v>110.48654999999999</v>
      </c>
    </row>
    <row r="396" spans="1:13">
      <c r="A396" s="267">
        <v>388</v>
      </c>
      <c r="B396" s="276" t="s">
        <v>503</v>
      </c>
      <c r="C396" s="277">
        <v>137.80000000000001</v>
      </c>
      <c r="D396" s="278">
        <v>138.1</v>
      </c>
      <c r="E396" s="278">
        <v>133.39999999999998</v>
      </c>
      <c r="F396" s="278">
        <v>128.99999999999997</v>
      </c>
      <c r="G396" s="278">
        <v>124.29999999999995</v>
      </c>
      <c r="H396" s="278">
        <v>142.5</v>
      </c>
      <c r="I396" s="278">
        <v>147.19999999999999</v>
      </c>
      <c r="J396" s="278">
        <v>151.60000000000002</v>
      </c>
      <c r="K396" s="276">
        <v>142.80000000000001</v>
      </c>
      <c r="L396" s="276">
        <v>133.69999999999999</v>
      </c>
      <c r="M396" s="276">
        <v>14.45205</v>
      </c>
    </row>
    <row r="397" spans="1:13">
      <c r="A397" s="267">
        <v>389</v>
      </c>
      <c r="B397" s="276" t="s">
        <v>504</v>
      </c>
      <c r="C397" s="277">
        <v>729.2</v>
      </c>
      <c r="D397" s="278">
        <v>735.35</v>
      </c>
      <c r="E397" s="278">
        <v>718.85</v>
      </c>
      <c r="F397" s="278">
        <v>708.5</v>
      </c>
      <c r="G397" s="278">
        <v>692</v>
      </c>
      <c r="H397" s="278">
        <v>745.7</v>
      </c>
      <c r="I397" s="278">
        <v>762.2</v>
      </c>
      <c r="J397" s="278">
        <v>772.55000000000007</v>
      </c>
      <c r="K397" s="276">
        <v>751.85</v>
      </c>
      <c r="L397" s="276">
        <v>725</v>
      </c>
      <c r="M397" s="276">
        <v>1.2660199999999999</v>
      </c>
    </row>
    <row r="398" spans="1:13">
      <c r="A398" s="267">
        <v>390</v>
      </c>
      <c r="B398" s="276" t="s">
        <v>170</v>
      </c>
      <c r="C398" s="277">
        <v>1973.15</v>
      </c>
      <c r="D398" s="278">
        <v>1983.9333333333334</v>
      </c>
      <c r="E398" s="278">
        <v>1957.4166666666667</v>
      </c>
      <c r="F398" s="278">
        <v>1941.6833333333334</v>
      </c>
      <c r="G398" s="278">
        <v>1915.1666666666667</v>
      </c>
      <c r="H398" s="278">
        <v>1999.6666666666667</v>
      </c>
      <c r="I398" s="278">
        <v>2026.1833333333332</v>
      </c>
      <c r="J398" s="278">
        <v>2041.9166666666667</v>
      </c>
      <c r="K398" s="276">
        <v>2010.45</v>
      </c>
      <c r="L398" s="276">
        <v>1968.2</v>
      </c>
      <c r="M398" s="276">
        <v>128.28008</v>
      </c>
    </row>
    <row r="399" spans="1:13">
      <c r="A399" s="267">
        <v>391</v>
      </c>
      <c r="B399" s="276" t="s">
        <v>519</v>
      </c>
      <c r="C399" s="277">
        <v>9.8000000000000007</v>
      </c>
      <c r="D399" s="278">
        <v>9.8000000000000007</v>
      </c>
      <c r="E399" s="278">
        <v>9.7000000000000011</v>
      </c>
      <c r="F399" s="278">
        <v>9.6</v>
      </c>
      <c r="G399" s="278">
        <v>9.5</v>
      </c>
      <c r="H399" s="278">
        <v>9.9000000000000021</v>
      </c>
      <c r="I399" s="278">
        <v>10.000000000000004</v>
      </c>
      <c r="J399" s="278">
        <v>10.100000000000003</v>
      </c>
      <c r="K399" s="276">
        <v>9.9</v>
      </c>
      <c r="L399" s="276">
        <v>9.6999999999999993</v>
      </c>
      <c r="M399" s="276">
        <v>6.0030099999999997</v>
      </c>
    </row>
    <row r="400" spans="1:13">
      <c r="A400" s="267">
        <v>392</v>
      </c>
      <c r="B400" s="276" t="s">
        <v>508</v>
      </c>
      <c r="C400" s="277">
        <v>239.15</v>
      </c>
      <c r="D400" s="278">
        <v>240.04999999999998</v>
      </c>
      <c r="E400" s="278">
        <v>234.44999999999996</v>
      </c>
      <c r="F400" s="278">
        <v>229.74999999999997</v>
      </c>
      <c r="G400" s="278">
        <v>224.14999999999995</v>
      </c>
      <c r="H400" s="278">
        <v>244.74999999999997</v>
      </c>
      <c r="I400" s="278">
        <v>250.35</v>
      </c>
      <c r="J400" s="278">
        <v>255.04999999999998</v>
      </c>
      <c r="K400" s="276">
        <v>245.65</v>
      </c>
      <c r="L400" s="276">
        <v>235.35</v>
      </c>
      <c r="M400" s="276">
        <v>4.4896900000000004</v>
      </c>
    </row>
    <row r="401" spans="1:13">
      <c r="A401" s="267">
        <v>393</v>
      </c>
      <c r="B401" s="276" t="s">
        <v>495</v>
      </c>
      <c r="C401" s="277">
        <v>250.95</v>
      </c>
      <c r="D401" s="278">
        <v>252.20000000000002</v>
      </c>
      <c r="E401" s="278">
        <v>248.40000000000003</v>
      </c>
      <c r="F401" s="278">
        <v>245.85000000000002</v>
      </c>
      <c r="G401" s="278">
        <v>242.05000000000004</v>
      </c>
      <c r="H401" s="278">
        <v>254.75000000000003</v>
      </c>
      <c r="I401" s="278">
        <v>258.55000000000007</v>
      </c>
      <c r="J401" s="278">
        <v>261.10000000000002</v>
      </c>
      <c r="K401" s="276">
        <v>256</v>
      </c>
      <c r="L401" s="276">
        <v>249.65</v>
      </c>
      <c r="M401" s="276">
        <v>5.0736999999999997</v>
      </c>
    </row>
    <row r="402" spans="1:13">
      <c r="A402" s="267">
        <v>394</v>
      </c>
      <c r="B402" s="276" t="s">
        <v>512</v>
      </c>
      <c r="C402" s="277">
        <v>50.3</v>
      </c>
      <c r="D402" s="278">
        <v>50.733333333333327</v>
      </c>
      <c r="E402" s="278">
        <v>49.566666666666656</v>
      </c>
      <c r="F402" s="278">
        <v>48.833333333333329</v>
      </c>
      <c r="G402" s="278">
        <v>47.666666666666657</v>
      </c>
      <c r="H402" s="278">
        <v>51.466666666666654</v>
      </c>
      <c r="I402" s="278">
        <v>52.633333333333326</v>
      </c>
      <c r="J402" s="278">
        <v>53.366666666666653</v>
      </c>
      <c r="K402" s="276">
        <v>51.9</v>
      </c>
      <c r="L402" s="276">
        <v>50</v>
      </c>
      <c r="M402" s="276">
        <v>8.4753399999999992</v>
      </c>
    </row>
    <row r="403" spans="1:13">
      <c r="A403" s="267">
        <v>395</v>
      </c>
      <c r="B403" s="276" t="s">
        <v>171</v>
      </c>
      <c r="C403" s="277">
        <v>39.9</v>
      </c>
      <c r="D403" s="278">
        <v>40.033333333333331</v>
      </c>
      <c r="E403" s="278">
        <v>39.416666666666664</v>
      </c>
      <c r="F403" s="278">
        <v>38.93333333333333</v>
      </c>
      <c r="G403" s="278">
        <v>38.316666666666663</v>
      </c>
      <c r="H403" s="278">
        <v>40.516666666666666</v>
      </c>
      <c r="I403" s="278">
        <v>41.13333333333334</v>
      </c>
      <c r="J403" s="278">
        <v>41.616666666666667</v>
      </c>
      <c r="K403" s="276">
        <v>40.65</v>
      </c>
      <c r="L403" s="276">
        <v>39.549999999999997</v>
      </c>
      <c r="M403" s="276">
        <v>176.08908</v>
      </c>
    </row>
    <row r="404" spans="1:13">
      <c r="A404" s="267">
        <v>396</v>
      </c>
      <c r="B404" s="276" t="s">
        <v>513</v>
      </c>
      <c r="C404" s="277">
        <v>8116.6</v>
      </c>
      <c r="D404" s="278">
        <v>8095.5333333333328</v>
      </c>
      <c r="E404" s="278">
        <v>8026.0666666666657</v>
      </c>
      <c r="F404" s="278">
        <v>7935.5333333333328</v>
      </c>
      <c r="G404" s="278">
        <v>7866.0666666666657</v>
      </c>
      <c r="H404" s="278">
        <v>8186.0666666666657</v>
      </c>
      <c r="I404" s="278">
        <v>8255.5333333333328</v>
      </c>
      <c r="J404" s="278">
        <v>8346.0666666666657</v>
      </c>
      <c r="K404" s="276">
        <v>8165</v>
      </c>
      <c r="L404" s="276">
        <v>8005</v>
      </c>
      <c r="M404" s="276">
        <v>0.10859000000000001</v>
      </c>
    </row>
    <row r="405" spans="1:13">
      <c r="A405" s="267">
        <v>397</v>
      </c>
      <c r="B405" s="276" t="s">
        <v>3523</v>
      </c>
      <c r="C405" s="277">
        <v>806.85</v>
      </c>
      <c r="D405" s="278">
        <v>813.44999999999993</v>
      </c>
      <c r="E405" s="278">
        <v>794.89999999999986</v>
      </c>
      <c r="F405" s="278">
        <v>782.94999999999993</v>
      </c>
      <c r="G405" s="278">
        <v>764.39999999999986</v>
      </c>
      <c r="H405" s="278">
        <v>825.39999999999986</v>
      </c>
      <c r="I405" s="278">
        <v>843.94999999999982</v>
      </c>
      <c r="J405" s="278">
        <v>855.89999999999986</v>
      </c>
      <c r="K405" s="276">
        <v>832</v>
      </c>
      <c r="L405" s="276">
        <v>801.5</v>
      </c>
      <c r="M405" s="276">
        <v>24.223680000000002</v>
      </c>
    </row>
    <row r="406" spans="1:13">
      <c r="A406" s="267">
        <v>398</v>
      </c>
      <c r="B406" s="276" t="s">
        <v>280</v>
      </c>
      <c r="C406" s="277">
        <v>846.75</v>
      </c>
      <c r="D406" s="278">
        <v>849.18333333333339</v>
      </c>
      <c r="E406" s="278">
        <v>835.56666666666683</v>
      </c>
      <c r="F406" s="278">
        <v>824.38333333333344</v>
      </c>
      <c r="G406" s="278">
        <v>810.76666666666688</v>
      </c>
      <c r="H406" s="278">
        <v>860.36666666666679</v>
      </c>
      <c r="I406" s="278">
        <v>873.98333333333335</v>
      </c>
      <c r="J406" s="278">
        <v>885.16666666666674</v>
      </c>
      <c r="K406" s="276">
        <v>862.8</v>
      </c>
      <c r="L406" s="276">
        <v>838</v>
      </c>
      <c r="M406" s="276">
        <v>14.66056</v>
      </c>
    </row>
    <row r="407" spans="1:13">
      <c r="A407" s="267">
        <v>399</v>
      </c>
      <c r="B407" s="276" t="s">
        <v>172</v>
      </c>
      <c r="C407" s="277">
        <v>239.75</v>
      </c>
      <c r="D407" s="278">
        <v>243.51666666666665</v>
      </c>
      <c r="E407" s="278">
        <v>235.23333333333329</v>
      </c>
      <c r="F407" s="278">
        <v>230.71666666666664</v>
      </c>
      <c r="G407" s="278">
        <v>222.43333333333328</v>
      </c>
      <c r="H407" s="278">
        <v>248.0333333333333</v>
      </c>
      <c r="I407" s="278">
        <v>256.31666666666666</v>
      </c>
      <c r="J407" s="278">
        <v>260.83333333333331</v>
      </c>
      <c r="K407" s="276">
        <v>251.8</v>
      </c>
      <c r="L407" s="276">
        <v>239</v>
      </c>
      <c r="M407" s="276">
        <v>822.84277999999995</v>
      </c>
    </row>
    <row r="408" spans="1:13">
      <c r="A408" s="267">
        <v>400</v>
      </c>
      <c r="B408" s="276" t="s">
        <v>514</v>
      </c>
      <c r="C408" s="277">
        <v>3908.3</v>
      </c>
      <c r="D408" s="278">
        <v>3885.25</v>
      </c>
      <c r="E408" s="278">
        <v>3833.05</v>
      </c>
      <c r="F408" s="278">
        <v>3757.8</v>
      </c>
      <c r="G408" s="278">
        <v>3705.6000000000004</v>
      </c>
      <c r="H408" s="278">
        <v>3960.5</v>
      </c>
      <c r="I408" s="278">
        <v>4012.7</v>
      </c>
      <c r="J408" s="278">
        <v>4087.95</v>
      </c>
      <c r="K408" s="276">
        <v>3937.45</v>
      </c>
      <c r="L408" s="276">
        <v>3810</v>
      </c>
      <c r="M408" s="276">
        <v>6.7839999999999998E-2</v>
      </c>
    </row>
    <row r="409" spans="1:13">
      <c r="A409" s="267">
        <v>401</v>
      </c>
      <c r="B409" s="276" t="s">
        <v>2402</v>
      </c>
      <c r="C409" s="277">
        <v>89.55</v>
      </c>
      <c r="D409" s="278">
        <v>89.283333333333346</v>
      </c>
      <c r="E409" s="278">
        <v>83.866666666666688</v>
      </c>
      <c r="F409" s="278">
        <v>78.183333333333337</v>
      </c>
      <c r="G409" s="278">
        <v>72.76666666666668</v>
      </c>
      <c r="H409" s="278">
        <v>94.966666666666697</v>
      </c>
      <c r="I409" s="278">
        <v>100.38333333333335</v>
      </c>
      <c r="J409" s="278">
        <v>106.06666666666671</v>
      </c>
      <c r="K409" s="276">
        <v>94.7</v>
      </c>
      <c r="L409" s="276">
        <v>83.6</v>
      </c>
      <c r="M409" s="276">
        <v>13.618830000000001</v>
      </c>
    </row>
    <row r="410" spans="1:13">
      <c r="A410" s="267">
        <v>402</v>
      </c>
      <c r="B410" s="276" t="s">
        <v>2404</v>
      </c>
      <c r="C410" s="277">
        <v>52.45</v>
      </c>
      <c r="D410" s="278">
        <v>52.716666666666669</v>
      </c>
      <c r="E410" s="278">
        <v>51.983333333333334</v>
      </c>
      <c r="F410" s="278">
        <v>51.516666666666666</v>
      </c>
      <c r="G410" s="278">
        <v>50.783333333333331</v>
      </c>
      <c r="H410" s="278">
        <v>53.183333333333337</v>
      </c>
      <c r="I410" s="278">
        <v>53.916666666666671</v>
      </c>
      <c r="J410" s="278">
        <v>54.38333333333334</v>
      </c>
      <c r="K410" s="276">
        <v>53.45</v>
      </c>
      <c r="L410" s="276">
        <v>52.25</v>
      </c>
      <c r="M410" s="276">
        <v>14.570830000000001</v>
      </c>
    </row>
    <row r="411" spans="1:13">
      <c r="A411" s="267">
        <v>403</v>
      </c>
      <c r="B411" s="276" t="s">
        <v>2412</v>
      </c>
      <c r="C411" s="277">
        <v>158.19999999999999</v>
      </c>
      <c r="D411" s="278">
        <v>157.63333333333333</v>
      </c>
      <c r="E411" s="278">
        <v>150.71666666666664</v>
      </c>
      <c r="F411" s="278">
        <v>143.23333333333332</v>
      </c>
      <c r="G411" s="278">
        <v>136.31666666666663</v>
      </c>
      <c r="H411" s="278">
        <v>165.11666666666665</v>
      </c>
      <c r="I411" s="278">
        <v>172.03333333333333</v>
      </c>
      <c r="J411" s="278">
        <v>179.51666666666665</v>
      </c>
      <c r="K411" s="276">
        <v>164.55</v>
      </c>
      <c r="L411" s="276">
        <v>150.15</v>
      </c>
      <c r="M411" s="276">
        <v>35.207929999999998</v>
      </c>
    </row>
    <row r="412" spans="1:13">
      <c r="A412" s="267">
        <v>404</v>
      </c>
      <c r="B412" s="276" t="s">
        <v>516</v>
      </c>
      <c r="C412" s="277">
        <v>1344.7</v>
      </c>
      <c r="D412" s="278">
        <v>1350.7166666666667</v>
      </c>
      <c r="E412" s="278">
        <v>1331.9833333333333</v>
      </c>
      <c r="F412" s="278">
        <v>1319.2666666666667</v>
      </c>
      <c r="G412" s="278">
        <v>1300.5333333333333</v>
      </c>
      <c r="H412" s="278">
        <v>1363.4333333333334</v>
      </c>
      <c r="I412" s="278">
        <v>1382.166666666667</v>
      </c>
      <c r="J412" s="278">
        <v>1394.8833333333334</v>
      </c>
      <c r="K412" s="276">
        <v>1369.45</v>
      </c>
      <c r="L412" s="276">
        <v>1338</v>
      </c>
      <c r="M412" s="276">
        <v>5.9279999999999999E-2</v>
      </c>
    </row>
    <row r="413" spans="1:13">
      <c r="A413" s="267">
        <v>405</v>
      </c>
      <c r="B413" s="276" t="s">
        <v>518</v>
      </c>
      <c r="C413" s="277">
        <v>181.25</v>
      </c>
      <c r="D413" s="278">
        <v>184.46666666666667</v>
      </c>
      <c r="E413" s="278">
        <v>176.93333333333334</v>
      </c>
      <c r="F413" s="278">
        <v>172.61666666666667</v>
      </c>
      <c r="G413" s="278">
        <v>165.08333333333334</v>
      </c>
      <c r="H413" s="278">
        <v>188.78333333333333</v>
      </c>
      <c r="I413" s="278">
        <v>196.31666666666669</v>
      </c>
      <c r="J413" s="278">
        <v>200.63333333333333</v>
      </c>
      <c r="K413" s="276">
        <v>192</v>
      </c>
      <c r="L413" s="276">
        <v>180.15</v>
      </c>
      <c r="M413" s="276">
        <v>4.0534999999999997</v>
      </c>
    </row>
    <row r="414" spans="1:13">
      <c r="A414" s="267">
        <v>406</v>
      </c>
      <c r="B414" s="276" t="s">
        <v>173</v>
      </c>
      <c r="C414" s="277">
        <v>23661.65</v>
      </c>
      <c r="D414" s="278">
        <v>23817.416666666668</v>
      </c>
      <c r="E414" s="278">
        <v>23347.833333333336</v>
      </c>
      <c r="F414" s="278">
        <v>23034.016666666666</v>
      </c>
      <c r="G414" s="278">
        <v>22564.433333333334</v>
      </c>
      <c r="H414" s="278">
        <v>24131.233333333337</v>
      </c>
      <c r="I414" s="278">
        <v>24600.816666666673</v>
      </c>
      <c r="J414" s="278">
        <v>24914.633333333339</v>
      </c>
      <c r="K414" s="276">
        <v>24287</v>
      </c>
      <c r="L414" s="276">
        <v>23503.599999999999</v>
      </c>
      <c r="M414" s="276">
        <v>0.67098999999999998</v>
      </c>
    </row>
    <row r="415" spans="1:13">
      <c r="A415" s="267">
        <v>407</v>
      </c>
      <c r="B415" s="276" t="s">
        <v>520</v>
      </c>
      <c r="C415" s="277">
        <v>987.5</v>
      </c>
      <c r="D415" s="278">
        <v>983.66666666666663</v>
      </c>
      <c r="E415" s="278">
        <v>962.33333333333326</v>
      </c>
      <c r="F415" s="278">
        <v>937.16666666666663</v>
      </c>
      <c r="G415" s="278">
        <v>915.83333333333326</v>
      </c>
      <c r="H415" s="278">
        <v>1008.8333333333333</v>
      </c>
      <c r="I415" s="278">
        <v>1030.1666666666665</v>
      </c>
      <c r="J415" s="278">
        <v>1055.3333333333333</v>
      </c>
      <c r="K415" s="276">
        <v>1005</v>
      </c>
      <c r="L415" s="276">
        <v>958.5</v>
      </c>
      <c r="M415" s="276">
        <v>0.68576000000000004</v>
      </c>
    </row>
    <row r="416" spans="1:13">
      <c r="A416" s="267">
        <v>408</v>
      </c>
      <c r="B416" s="276" t="s">
        <v>174</v>
      </c>
      <c r="C416" s="277">
        <v>1427.6</v>
      </c>
      <c r="D416" s="278">
        <v>1427.3333333333333</v>
      </c>
      <c r="E416" s="278">
        <v>1410.6666666666665</v>
      </c>
      <c r="F416" s="278">
        <v>1393.7333333333333</v>
      </c>
      <c r="G416" s="278">
        <v>1377.0666666666666</v>
      </c>
      <c r="H416" s="278">
        <v>1444.2666666666664</v>
      </c>
      <c r="I416" s="278">
        <v>1460.9333333333329</v>
      </c>
      <c r="J416" s="278">
        <v>1477.8666666666663</v>
      </c>
      <c r="K416" s="276">
        <v>1444</v>
      </c>
      <c r="L416" s="276">
        <v>1410.4</v>
      </c>
      <c r="M416" s="276">
        <v>5.53749</v>
      </c>
    </row>
    <row r="417" spans="1:13">
      <c r="A417" s="267">
        <v>409</v>
      </c>
      <c r="B417" s="276" t="s">
        <v>515</v>
      </c>
      <c r="C417" s="277">
        <v>385.15</v>
      </c>
      <c r="D417" s="278">
        <v>385.2833333333333</v>
      </c>
      <c r="E417" s="278">
        <v>380.81666666666661</v>
      </c>
      <c r="F417" s="278">
        <v>376.48333333333329</v>
      </c>
      <c r="G417" s="278">
        <v>372.01666666666659</v>
      </c>
      <c r="H417" s="278">
        <v>389.61666666666662</v>
      </c>
      <c r="I417" s="278">
        <v>394.08333333333331</v>
      </c>
      <c r="J417" s="278">
        <v>398.41666666666663</v>
      </c>
      <c r="K417" s="276">
        <v>389.75</v>
      </c>
      <c r="L417" s="276">
        <v>380.95</v>
      </c>
      <c r="M417" s="276">
        <v>1.0378700000000001</v>
      </c>
    </row>
    <row r="418" spans="1:13">
      <c r="A418" s="267">
        <v>410</v>
      </c>
      <c r="B418" s="276" t="s">
        <v>510</v>
      </c>
      <c r="C418" s="277">
        <v>22.5</v>
      </c>
      <c r="D418" s="278">
        <v>22.5</v>
      </c>
      <c r="E418" s="278">
        <v>22.3</v>
      </c>
      <c r="F418" s="278">
        <v>22.1</v>
      </c>
      <c r="G418" s="278">
        <v>21.900000000000002</v>
      </c>
      <c r="H418" s="278">
        <v>22.7</v>
      </c>
      <c r="I418" s="278">
        <v>22.900000000000002</v>
      </c>
      <c r="J418" s="278">
        <v>23.099999999999998</v>
      </c>
      <c r="K418" s="276">
        <v>22.7</v>
      </c>
      <c r="L418" s="276">
        <v>22.3</v>
      </c>
      <c r="M418" s="276">
        <v>9.3702400000000008</v>
      </c>
    </row>
    <row r="419" spans="1:13">
      <c r="A419" s="267">
        <v>411</v>
      </c>
      <c r="B419" s="276" t="s">
        <v>511</v>
      </c>
      <c r="C419" s="277">
        <v>1554.6</v>
      </c>
      <c r="D419" s="278">
        <v>1564.8666666666668</v>
      </c>
      <c r="E419" s="278">
        <v>1529.7333333333336</v>
      </c>
      <c r="F419" s="278">
        <v>1504.8666666666668</v>
      </c>
      <c r="G419" s="278">
        <v>1469.7333333333336</v>
      </c>
      <c r="H419" s="278">
        <v>1589.7333333333336</v>
      </c>
      <c r="I419" s="278">
        <v>1624.8666666666668</v>
      </c>
      <c r="J419" s="278">
        <v>1649.7333333333336</v>
      </c>
      <c r="K419" s="276">
        <v>1600</v>
      </c>
      <c r="L419" s="276">
        <v>1540</v>
      </c>
      <c r="M419" s="276">
        <v>0.26077</v>
      </c>
    </row>
    <row r="420" spans="1:13">
      <c r="A420" s="267">
        <v>412</v>
      </c>
      <c r="B420" s="276" t="s">
        <v>521</v>
      </c>
      <c r="C420" s="277">
        <v>307.35000000000002</v>
      </c>
      <c r="D420" s="278">
        <v>311.55</v>
      </c>
      <c r="E420" s="278">
        <v>300.10000000000002</v>
      </c>
      <c r="F420" s="278">
        <v>292.85000000000002</v>
      </c>
      <c r="G420" s="278">
        <v>281.40000000000003</v>
      </c>
      <c r="H420" s="278">
        <v>318.8</v>
      </c>
      <c r="I420" s="278">
        <v>330.24999999999994</v>
      </c>
      <c r="J420" s="278">
        <v>337.5</v>
      </c>
      <c r="K420" s="276">
        <v>323</v>
      </c>
      <c r="L420" s="276">
        <v>304.3</v>
      </c>
      <c r="M420" s="276">
        <v>5.4383100000000004</v>
      </c>
    </row>
    <row r="421" spans="1:13">
      <c r="A421" s="267">
        <v>413</v>
      </c>
      <c r="B421" s="276" t="s">
        <v>522</v>
      </c>
      <c r="C421" s="277">
        <v>984.85</v>
      </c>
      <c r="D421" s="278">
        <v>986.91666666666663</v>
      </c>
      <c r="E421" s="278">
        <v>978.43333333333328</v>
      </c>
      <c r="F421" s="278">
        <v>972.01666666666665</v>
      </c>
      <c r="G421" s="278">
        <v>963.5333333333333</v>
      </c>
      <c r="H421" s="278">
        <v>993.33333333333326</v>
      </c>
      <c r="I421" s="278">
        <v>1001.8166666666666</v>
      </c>
      <c r="J421" s="278">
        <v>1008.2333333333332</v>
      </c>
      <c r="K421" s="276">
        <v>995.4</v>
      </c>
      <c r="L421" s="276">
        <v>980.5</v>
      </c>
      <c r="M421" s="276">
        <v>0.10348</v>
      </c>
    </row>
    <row r="422" spans="1:13">
      <c r="A422" s="267">
        <v>414</v>
      </c>
      <c r="B422" s="276" t="s">
        <v>523</v>
      </c>
      <c r="C422" s="277">
        <v>340.4</v>
      </c>
      <c r="D422" s="278">
        <v>341.95</v>
      </c>
      <c r="E422" s="278">
        <v>335.45</v>
      </c>
      <c r="F422" s="278">
        <v>330.5</v>
      </c>
      <c r="G422" s="278">
        <v>324</v>
      </c>
      <c r="H422" s="278">
        <v>346.9</v>
      </c>
      <c r="I422" s="278">
        <v>353.4</v>
      </c>
      <c r="J422" s="278">
        <v>358.34999999999997</v>
      </c>
      <c r="K422" s="276">
        <v>348.45</v>
      </c>
      <c r="L422" s="276">
        <v>337</v>
      </c>
      <c r="M422" s="276">
        <v>2.1245400000000001</v>
      </c>
    </row>
    <row r="423" spans="1:13">
      <c r="A423" s="267">
        <v>415</v>
      </c>
      <c r="B423" s="276" t="s">
        <v>524</v>
      </c>
      <c r="C423" s="277">
        <v>6.95</v>
      </c>
      <c r="D423" s="278">
        <v>7.0166666666666666</v>
      </c>
      <c r="E423" s="278">
        <v>6.833333333333333</v>
      </c>
      <c r="F423" s="278">
        <v>6.7166666666666668</v>
      </c>
      <c r="G423" s="278">
        <v>6.5333333333333332</v>
      </c>
      <c r="H423" s="278">
        <v>7.1333333333333329</v>
      </c>
      <c r="I423" s="278">
        <v>7.3166666666666664</v>
      </c>
      <c r="J423" s="278">
        <v>7.4333333333333327</v>
      </c>
      <c r="K423" s="276">
        <v>7.2</v>
      </c>
      <c r="L423" s="276">
        <v>6.9</v>
      </c>
      <c r="M423" s="276">
        <v>170.60251</v>
      </c>
    </row>
    <row r="424" spans="1:13">
      <c r="A424" s="267">
        <v>416</v>
      </c>
      <c r="B424" s="276" t="s">
        <v>2516</v>
      </c>
      <c r="C424" s="277">
        <v>752.35</v>
      </c>
      <c r="D424" s="278">
        <v>762.23333333333323</v>
      </c>
      <c r="E424" s="278">
        <v>732.56666666666649</v>
      </c>
      <c r="F424" s="278">
        <v>712.7833333333333</v>
      </c>
      <c r="G424" s="278">
        <v>683.11666666666656</v>
      </c>
      <c r="H424" s="278">
        <v>782.01666666666642</v>
      </c>
      <c r="I424" s="278">
        <v>811.68333333333317</v>
      </c>
      <c r="J424" s="278">
        <v>831.46666666666636</v>
      </c>
      <c r="K424" s="276">
        <v>791.9</v>
      </c>
      <c r="L424" s="276">
        <v>742.45</v>
      </c>
      <c r="M424" s="276">
        <v>0.77539999999999998</v>
      </c>
    </row>
    <row r="425" spans="1:13">
      <c r="A425" s="267">
        <v>417</v>
      </c>
      <c r="B425" s="276" t="s">
        <v>527</v>
      </c>
      <c r="C425" s="285">
        <v>166.45</v>
      </c>
      <c r="D425" s="286">
        <v>167.38333333333333</v>
      </c>
      <c r="E425" s="286">
        <v>165.06666666666666</v>
      </c>
      <c r="F425" s="286">
        <v>163.68333333333334</v>
      </c>
      <c r="G425" s="286">
        <v>161.36666666666667</v>
      </c>
      <c r="H425" s="286">
        <v>168.76666666666665</v>
      </c>
      <c r="I425" s="286">
        <v>171.08333333333331</v>
      </c>
      <c r="J425" s="286">
        <v>172.46666666666664</v>
      </c>
      <c r="K425" s="287">
        <v>169.7</v>
      </c>
      <c r="L425" s="287">
        <v>166</v>
      </c>
      <c r="M425" s="287">
        <v>3.06013</v>
      </c>
    </row>
    <row r="426" spans="1:13">
      <c r="A426" s="267">
        <v>418</v>
      </c>
      <c r="B426" s="276" t="s">
        <v>2525</v>
      </c>
      <c r="C426" s="276">
        <v>74.3</v>
      </c>
      <c r="D426" s="278">
        <v>73.033333333333331</v>
      </c>
      <c r="E426" s="278">
        <v>69.266666666666666</v>
      </c>
      <c r="F426" s="278">
        <v>64.233333333333334</v>
      </c>
      <c r="G426" s="278">
        <v>60.466666666666669</v>
      </c>
      <c r="H426" s="278">
        <v>78.066666666666663</v>
      </c>
      <c r="I426" s="278">
        <v>81.833333333333314</v>
      </c>
      <c r="J426" s="278">
        <v>86.86666666666666</v>
      </c>
      <c r="K426" s="276">
        <v>76.8</v>
      </c>
      <c r="L426" s="276">
        <v>68</v>
      </c>
      <c r="M426" s="276">
        <v>567.66767000000004</v>
      </c>
    </row>
    <row r="427" spans="1:13">
      <c r="A427" s="267">
        <v>419</v>
      </c>
      <c r="B427" s="276" t="s">
        <v>175</v>
      </c>
      <c r="C427" s="276">
        <v>5053.8</v>
      </c>
      <c r="D427" s="278">
        <v>5075.5</v>
      </c>
      <c r="E427" s="278">
        <v>4936</v>
      </c>
      <c r="F427" s="278">
        <v>4818.2</v>
      </c>
      <c r="G427" s="278">
        <v>4678.7</v>
      </c>
      <c r="H427" s="278">
        <v>5193.3</v>
      </c>
      <c r="I427" s="278">
        <v>5332.8</v>
      </c>
      <c r="J427" s="278">
        <v>5450.6</v>
      </c>
      <c r="K427" s="276">
        <v>5215</v>
      </c>
      <c r="L427" s="276">
        <v>4957.7</v>
      </c>
      <c r="M427" s="276">
        <v>4.8441900000000002</v>
      </c>
    </row>
    <row r="428" spans="1:13">
      <c r="A428" s="267">
        <v>420</v>
      </c>
      <c r="B428" s="276" t="s">
        <v>176</v>
      </c>
      <c r="C428" s="276">
        <v>911.8</v>
      </c>
      <c r="D428" s="278">
        <v>937.18333333333328</v>
      </c>
      <c r="E428" s="278">
        <v>875.96666666666658</v>
      </c>
      <c r="F428" s="278">
        <v>840.13333333333333</v>
      </c>
      <c r="G428" s="278">
        <v>778.91666666666663</v>
      </c>
      <c r="H428" s="278">
        <v>973.01666666666654</v>
      </c>
      <c r="I428" s="278">
        <v>1034.2333333333331</v>
      </c>
      <c r="J428" s="278">
        <v>1070.0666666666666</v>
      </c>
      <c r="K428" s="276">
        <v>998.4</v>
      </c>
      <c r="L428" s="276">
        <v>901.35</v>
      </c>
      <c r="M428" s="276">
        <v>126.7176</v>
      </c>
    </row>
    <row r="429" spans="1:13">
      <c r="A429" s="267">
        <v>421</v>
      </c>
      <c r="B429" s="276" t="s">
        <v>177</v>
      </c>
      <c r="C429" s="276">
        <v>697.2</v>
      </c>
      <c r="D429" s="278">
        <v>690.6</v>
      </c>
      <c r="E429" s="278">
        <v>680.2</v>
      </c>
      <c r="F429" s="278">
        <v>663.2</v>
      </c>
      <c r="G429" s="278">
        <v>652.80000000000007</v>
      </c>
      <c r="H429" s="278">
        <v>707.6</v>
      </c>
      <c r="I429" s="278">
        <v>717.99999999999989</v>
      </c>
      <c r="J429" s="278">
        <v>735</v>
      </c>
      <c r="K429" s="276">
        <v>701</v>
      </c>
      <c r="L429" s="276">
        <v>673.6</v>
      </c>
      <c r="M429" s="276">
        <v>8.7075099999999992</v>
      </c>
    </row>
    <row r="430" spans="1:13">
      <c r="A430" s="267">
        <v>422</v>
      </c>
      <c r="B430" s="276" t="s">
        <v>525</v>
      </c>
      <c r="C430" s="276">
        <v>85.75</v>
      </c>
      <c r="D430" s="278">
        <v>86.416666666666671</v>
      </c>
      <c r="E430" s="278">
        <v>84.833333333333343</v>
      </c>
      <c r="F430" s="278">
        <v>83.916666666666671</v>
      </c>
      <c r="G430" s="278">
        <v>82.333333333333343</v>
      </c>
      <c r="H430" s="278">
        <v>87.333333333333343</v>
      </c>
      <c r="I430" s="278">
        <v>88.916666666666686</v>
      </c>
      <c r="J430" s="278">
        <v>89.833333333333343</v>
      </c>
      <c r="K430" s="276">
        <v>88</v>
      </c>
      <c r="L430" s="276">
        <v>85.5</v>
      </c>
      <c r="M430" s="276">
        <v>1.66747</v>
      </c>
    </row>
    <row r="431" spans="1:13">
      <c r="A431" s="267">
        <v>423</v>
      </c>
      <c r="B431" s="276" t="s">
        <v>526</v>
      </c>
      <c r="C431" s="276">
        <v>453.2</v>
      </c>
      <c r="D431" s="278">
        <v>456.06666666666666</v>
      </c>
      <c r="E431" s="278">
        <v>448.18333333333334</v>
      </c>
      <c r="F431" s="278">
        <v>443.16666666666669</v>
      </c>
      <c r="G431" s="278">
        <v>435.28333333333336</v>
      </c>
      <c r="H431" s="278">
        <v>461.08333333333331</v>
      </c>
      <c r="I431" s="278">
        <v>468.96666666666664</v>
      </c>
      <c r="J431" s="278">
        <v>473.98333333333329</v>
      </c>
      <c r="K431" s="276">
        <v>463.95</v>
      </c>
      <c r="L431" s="276">
        <v>451.05</v>
      </c>
      <c r="M431" s="276">
        <v>2.5797300000000001</v>
      </c>
    </row>
    <row r="432" spans="1:13">
      <c r="A432" s="267">
        <v>425</v>
      </c>
      <c r="B432" s="276" t="s">
        <v>3387</v>
      </c>
      <c r="C432" s="276">
        <v>281.8</v>
      </c>
      <c r="D432" s="278">
        <v>282.83333333333337</v>
      </c>
      <c r="E432" s="278">
        <v>276.06666666666672</v>
      </c>
      <c r="F432" s="278">
        <v>270.33333333333337</v>
      </c>
      <c r="G432" s="278">
        <v>263.56666666666672</v>
      </c>
      <c r="H432" s="278">
        <v>288.56666666666672</v>
      </c>
      <c r="I432" s="278">
        <v>295.33333333333337</v>
      </c>
      <c r="J432" s="278">
        <v>301.06666666666672</v>
      </c>
      <c r="K432" s="276">
        <v>289.60000000000002</v>
      </c>
      <c r="L432" s="276">
        <v>277.10000000000002</v>
      </c>
      <c r="M432" s="276">
        <v>4.0966800000000001</v>
      </c>
    </row>
    <row r="433" spans="1:13">
      <c r="A433" s="267">
        <v>426</v>
      </c>
      <c r="B433" s="276" t="s">
        <v>529</v>
      </c>
      <c r="C433" s="276">
        <v>1692</v>
      </c>
      <c r="D433" s="278">
        <v>1682.3166666666666</v>
      </c>
      <c r="E433" s="278">
        <v>1664.6333333333332</v>
      </c>
      <c r="F433" s="278">
        <v>1637.2666666666667</v>
      </c>
      <c r="G433" s="278">
        <v>1619.5833333333333</v>
      </c>
      <c r="H433" s="278">
        <v>1709.6833333333332</v>
      </c>
      <c r="I433" s="278">
        <v>1727.3666666666666</v>
      </c>
      <c r="J433" s="278">
        <v>1754.7333333333331</v>
      </c>
      <c r="K433" s="276">
        <v>1700</v>
      </c>
      <c r="L433" s="276">
        <v>1654.95</v>
      </c>
      <c r="M433" s="276">
        <v>0.97423000000000004</v>
      </c>
    </row>
    <row r="434" spans="1:13">
      <c r="A434" s="267">
        <v>427</v>
      </c>
      <c r="B434" s="276" t="s">
        <v>530</v>
      </c>
      <c r="C434" s="276">
        <v>501.05</v>
      </c>
      <c r="D434" s="278">
        <v>505.51666666666665</v>
      </c>
      <c r="E434" s="278">
        <v>494.2833333333333</v>
      </c>
      <c r="F434" s="278">
        <v>487.51666666666665</v>
      </c>
      <c r="G434" s="278">
        <v>476.2833333333333</v>
      </c>
      <c r="H434" s="278">
        <v>512.2833333333333</v>
      </c>
      <c r="I434" s="278">
        <v>523.51666666666665</v>
      </c>
      <c r="J434" s="278">
        <v>530.2833333333333</v>
      </c>
      <c r="K434" s="276">
        <v>516.75</v>
      </c>
      <c r="L434" s="276">
        <v>498.75</v>
      </c>
      <c r="M434" s="276">
        <v>0.82045999999999997</v>
      </c>
    </row>
    <row r="435" spans="1:13">
      <c r="A435" s="267">
        <v>428</v>
      </c>
      <c r="B435" s="276" t="s">
        <v>178</v>
      </c>
      <c r="C435" s="276">
        <v>507.35</v>
      </c>
      <c r="D435" s="278">
        <v>509.5</v>
      </c>
      <c r="E435" s="278">
        <v>502.85</v>
      </c>
      <c r="F435" s="278">
        <v>498.35</v>
      </c>
      <c r="G435" s="278">
        <v>491.70000000000005</v>
      </c>
      <c r="H435" s="278">
        <v>514</v>
      </c>
      <c r="I435" s="278">
        <v>520.65000000000009</v>
      </c>
      <c r="J435" s="278">
        <v>525.15</v>
      </c>
      <c r="K435" s="276">
        <v>516.15</v>
      </c>
      <c r="L435" s="276">
        <v>505</v>
      </c>
      <c r="M435" s="276">
        <v>68.432069999999996</v>
      </c>
    </row>
    <row r="436" spans="1:13">
      <c r="A436" s="267">
        <v>429</v>
      </c>
      <c r="B436" s="276" t="s">
        <v>531</v>
      </c>
      <c r="C436" s="276">
        <v>270.14999999999998</v>
      </c>
      <c r="D436" s="278">
        <v>270.45</v>
      </c>
      <c r="E436" s="278">
        <v>264.7</v>
      </c>
      <c r="F436" s="278">
        <v>259.25</v>
      </c>
      <c r="G436" s="278">
        <v>253.5</v>
      </c>
      <c r="H436" s="278">
        <v>275.89999999999998</v>
      </c>
      <c r="I436" s="278">
        <v>281.64999999999998</v>
      </c>
      <c r="J436" s="278">
        <v>287.09999999999997</v>
      </c>
      <c r="K436" s="276">
        <v>276.2</v>
      </c>
      <c r="L436" s="276">
        <v>265</v>
      </c>
      <c r="M436" s="276">
        <v>7.9416099999999998</v>
      </c>
    </row>
    <row r="437" spans="1:13">
      <c r="A437" s="267">
        <v>430</v>
      </c>
      <c r="B437" s="276" t="s">
        <v>179</v>
      </c>
      <c r="C437" s="276">
        <v>421.7</v>
      </c>
      <c r="D437" s="278">
        <v>418.9666666666667</v>
      </c>
      <c r="E437" s="278">
        <v>413.08333333333337</v>
      </c>
      <c r="F437" s="278">
        <v>404.4666666666667</v>
      </c>
      <c r="G437" s="278">
        <v>398.58333333333337</v>
      </c>
      <c r="H437" s="278">
        <v>427.58333333333337</v>
      </c>
      <c r="I437" s="278">
        <v>433.4666666666667</v>
      </c>
      <c r="J437" s="278">
        <v>442.08333333333337</v>
      </c>
      <c r="K437" s="276">
        <v>424.85</v>
      </c>
      <c r="L437" s="276">
        <v>410.35</v>
      </c>
      <c r="M437" s="276">
        <v>20.367319999999999</v>
      </c>
    </row>
    <row r="438" spans="1:13">
      <c r="A438" s="267">
        <v>431</v>
      </c>
      <c r="B438" s="276" t="s">
        <v>532</v>
      </c>
      <c r="C438" s="276">
        <v>196.9</v>
      </c>
      <c r="D438" s="278">
        <v>195.63333333333335</v>
      </c>
      <c r="E438" s="278">
        <v>190.81666666666672</v>
      </c>
      <c r="F438" s="278">
        <v>184.73333333333338</v>
      </c>
      <c r="G438" s="278">
        <v>179.91666666666674</v>
      </c>
      <c r="H438" s="278">
        <v>201.7166666666667</v>
      </c>
      <c r="I438" s="278">
        <v>206.53333333333336</v>
      </c>
      <c r="J438" s="278">
        <v>212.61666666666667</v>
      </c>
      <c r="K438" s="276">
        <v>200.45</v>
      </c>
      <c r="L438" s="276">
        <v>189.55</v>
      </c>
      <c r="M438" s="276">
        <v>2.9670100000000001</v>
      </c>
    </row>
    <row r="439" spans="1:13">
      <c r="A439" s="267">
        <v>432</v>
      </c>
      <c r="B439" s="276" t="s">
        <v>533</v>
      </c>
      <c r="C439" s="276">
        <v>1542.6</v>
      </c>
      <c r="D439" s="278">
        <v>1530.5333333333335</v>
      </c>
      <c r="E439" s="278">
        <v>1511.0666666666671</v>
      </c>
      <c r="F439" s="278">
        <v>1479.5333333333335</v>
      </c>
      <c r="G439" s="278">
        <v>1460.0666666666671</v>
      </c>
      <c r="H439" s="278">
        <v>1562.0666666666671</v>
      </c>
      <c r="I439" s="278">
        <v>1581.5333333333338</v>
      </c>
      <c r="J439" s="278">
        <v>1613.0666666666671</v>
      </c>
      <c r="K439" s="276">
        <v>1550</v>
      </c>
      <c r="L439" s="276">
        <v>1499</v>
      </c>
      <c r="M439" s="276">
        <v>0.85877999999999999</v>
      </c>
    </row>
    <row r="440" spans="1:13">
      <c r="A440" s="267">
        <v>433</v>
      </c>
      <c r="B440" s="276" t="s">
        <v>534</v>
      </c>
      <c r="C440" s="276">
        <v>3.55</v>
      </c>
      <c r="D440" s="278">
        <v>3.6</v>
      </c>
      <c r="E440" s="278">
        <v>3.5</v>
      </c>
      <c r="F440" s="278">
        <v>3.4499999999999997</v>
      </c>
      <c r="G440" s="278">
        <v>3.3499999999999996</v>
      </c>
      <c r="H440" s="278">
        <v>3.6500000000000004</v>
      </c>
      <c r="I440" s="278">
        <v>3.7500000000000009</v>
      </c>
      <c r="J440" s="278">
        <v>3.8000000000000007</v>
      </c>
      <c r="K440" s="276">
        <v>3.7</v>
      </c>
      <c r="L440" s="276">
        <v>3.55</v>
      </c>
      <c r="M440" s="276">
        <v>84.201939999999993</v>
      </c>
    </row>
    <row r="441" spans="1:13">
      <c r="A441" s="267">
        <v>434</v>
      </c>
      <c r="B441" s="276" t="s">
        <v>535</v>
      </c>
      <c r="C441" s="276">
        <v>134.9</v>
      </c>
      <c r="D441" s="278">
        <v>136.79999999999998</v>
      </c>
      <c r="E441" s="278">
        <v>132.69999999999996</v>
      </c>
      <c r="F441" s="278">
        <v>130.49999999999997</v>
      </c>
      <c r="G441" s="278">
        <v>126.39999999999995</v>
      </c>
      <c r="H441" s="278">
        <v>138.99999999999997</v>
      </c>
      <c r="I441" s="278">
        <v>143.1</v>
      </c>
      <c r="J441" s="278">
        <v>145.29999999999998</v>
      </c>
      <c r="K441" s="276">
        <v>140.9</v>
      </c>
      <c r="L441" s="276">
        <v>134.6</v>
      </c>
      <c r="M441" s="276">
        <v>1.48062</v>
      </c>
    </row>
    <row r="442" spans="1:13">
      <c r="A442" s="267">
        <v>435</v>
      </c>
      <c r="B442" s="276" t="s">
        <v>2593</v>
      </c>
      <c r="C442" s="276">
        <v>215.45</v>
      </c>
      <c r="D442" s="278">
        <v>215.43333333333331</v>
      </c>
      <c r="E442" s="278">
        <v>214.01666666666662</v>
      </c>
      <c r="F442" s="278">
        <v>212.58333333333331</v>
      </c>
      <c r="G442" s="278">
        <v>211.16666666666663</v>
      </c>
      <c r="H442" s="278">
        <v>216.86666666666662</v>
      </c>
      <c r="I442" s="278">
        <v>218.2833333333333</v>
      </c>
      <c r="J442" s="278">
        <v>219.71666666666661</v>
      </c>
      <c r="K442" s="276">
        <v>216.85</v>
      </c>
      <c r="L442" s="276">
        <v>214</v>
      </c>
      <c r="M442" s="276">
        <v>1.4186799999999999</v>
      </c>
    </row>
    <row r="443" spans="1:13">
      <c r="A443" s="267">
        <v>436</v>
      </c>
      <c r="B443" s="276" t="s">
        <v>536</v>
      </c>
      <c r="C443" s="276">
        <v>840.9</v>
      </c>
      <c r="D443" s="278">
        <v>843.1</v>
      </c>
      <c r="E443" s="278">
        <v>831.2</v>
      </c>
      <c r="F443" s="278">
        <v>821.5</v>
      </c>
      <c r="G443" s="278">
        <v>809.6</v>
      </c>
      <c r="H443" s="278">
        <v>852.80000000000007</v>
      </c>
      <c r="I443" s="278">
        <v>864.69999999999993</v>
      </c>
      <c r="J443" s="278">
        <v>874.40000000000009</v>
      </c>
      <c r="K443" s="276">
        <v>855</v>
      </c>
      <c r="L443" s="276">
        <v>833.4</v>
      </c>
      <c r="M443" s="276">
        <v>0.59375999999999995</v>
      </c>
    </row>
    <row r="444" spans="1:13">
      <c r="A444" s="267">
 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/v>
      </c>
      <c r="F444" s="278">
        <v>560.31666666666672</v>
      </c>
      <c r="G444" s="278">
        <v>555.63333333333344</v>
      </c>
      <c r="H444" s="278">
        <v>572.43333333333339</v>
      </c>
      <c r="I444" s="278">
        <v>577.11666666666679</v>
      </c>
      <c r="J444" s="278">
        <v>580.83333333333337</v>
      </c>
      <c r="K444" s="276">
        <v>573.4</v>
      </c>
      <c r="L444" s="276">
        <v>565</v>
      </c>
      <c r="M444" s="276">
        <v>2.8742100000000002</v>
      </c>
    </row>
    <row r="445" spans="1:13">
      <c r="A445" s="267">
        <v>438</v>
      </c>
      <c r="B445" s="276" t="s">
        <v>542</v>
      </c>
      <c r="C445" s="276">
        <v>40</v>
      </c>
      <c r="D445" s="278">
        <v>40.416666666666664</v>
      </c>
      <c r="E445" s="278">
        <v>39.383333333333326</v>
      </c>
      <c r="F445" s="278">
        <v>38.766666666666659</v>
      </c>
      <c r="G445" s="278">
        <v>37.73333333333332</v>
      </c>
      <c r="H445" s="278">
        <v>41.033333333333331</v>
      </c>
      <c r="I445" s="278">
        <v>42.066666666666677</v>
      </c>
      <c r="J445" s="278">
        <v>42.683333333333337</v>
      </c>
      <c r="K445" s="276">
        <v>41.45</v>
      </c>
      <c r="L445" s="276">
        <v>39.799999999999997</v>
      </c>
      <c r="M445" s="276">
        <v>9.0546399999999991</v>
      </c>
    </row>
    <row r="446" spans="1:13">
      <c r="A446" s="267">
        <v>439</v>
      </c>
      <c r="B446" s="276" t="s">
        <v>2608</v>
      </c>
      <c r="C446" s="276">
        <v>11214.9</v>
      </c>
      <c r="D446" s="278">
        <v>11239.983333333332</v>
      </c>
      <c r="E446" s="278">
        <v>10879.966666666664</v>
      </c>
      <c r="F446" s="278">
        <v>10545.033333333331</v>
      </c>
      <c r="G446" s="278">
        <v>10185.016666666663</v>
      </c>
      <c r="H446" s="278">
        <v>11574.916666666664</v>
      </c>
      <c r="I446" s="278">
        <v>11934.933333333331</v>
      </c>
      <c r="J446" s="278">
        <v>12269.866666666665</v>
      </c>
      <c r="K446" s="276">
        <v>11600</v>
      </c>
      <c r="L446" s="276">
        <v>10905.05</v>
      </c>
      <c r="M446" s="276">
        <v>1.491E-2</v>
      </c>
    </row>
    <row r="447" spans="1:13">
      <c r="A447" s="267">
        <v>440</v>
      </c>
      <c r="B447" s="276" t="s">
        <v>2613</v>
      </c>
      <c r="C447" s="276">
        <v>1017.05</v>
      </c>
      <c r="D447" s="278">
        <v>1011.7166666666667</v>
      </c>
      <c r="E447" s="278">
        <v>997.98333333333335</v>
      </c>
      <c r="F447" s="278">
        <v>978.91666666666663</v>
      </c>
      <c r="G447" s="278">
        <v>965.18333333333328</v>
      </c>
      <c r="H447" s="278">
        <v>1030.7833333333333</v>
      </c>
      <c r="I447" s="278">
        <v>1044.5166666666669</v>
      </c>
      <c r="J447" s="278">
        <v>1063.5833333333335</v>
      </c>
      <c r="K447" s="276">
        <v>1025.45</v>
      </c>
      <c r="L447" s="276">
        <v>992.65</v>
      </c>
      <c r="M447" s="276">
        <v>0.72970999999999997</v>
      </c>
    </row>
    <row r="448" spans="1:13">
      <c r="A448" s="267">
        <v>441</v>
      </c>
      <c r="B448" s="276" t="s">
        <v>3464</v>
      </c>
      <c r="C448" s="276">
        <v>515.6</v>
      </c>
      <c r="D448" s="278">
        <v>518.61666666666667</v>
      </c>
      <c r="E448" s="278">
        <v>509.23333333333335</v>
      </c>
      <c r="F448" s="278">
        <v>502.86666666666667</v>
      </c>
      <c r="G448" s="278">
        <v>493.48333333333335</v>
      </c>
      <c r="H448" s="278">
        <v>524.98333333333335</v>
      </c>
      <c r="I448" s="278">
        <v>534.36666666666679</v>
      </c>
      <c r="J448" s="278">
        <v>540.73333333333335</v>
      </c>
      <c r="K448" s="276">
        <v>528</v>
      </c>
      <c r="L448" s="276">
        <v>512.25</v>
      </c>
      <c r="M448" s="276">
        <v>36.555759999999999</v>
      </c>
    </row>
    <row r="449" spans="1:13">
      <c r="A449" s="267">
        <v>442</v>
      </c>
      <c r="B449" s="276" t="s">
        <v>182</v>
      </c>
      <c r="C449" s="276">
        <v>1529.15</v>
      </c>
      <c r="D449" s="278">
        <v>1535.8833333333332</v>
      </c>
      <c r="E449" s="278">
        <v>1509.2666666666664</v>
      </c>
      <c r="F449" s="278">
        <v>1489.3833333333332</v>
      </c>
      <c r="G449" s="278">
        <v>1462.7666666666664</v>
      </c>
      <c r="H449" s="278">
        <v>1555.7666666666664</v>
      </c>
      <c r="I449" s="278">
        <v>1582.3833333333332</v>
      </c>
      <c r="J449" s="278">
        <v>1602.2666666666664</v>
      </c>
      <c r="K449" s="276">
        <v>1562.5</v>
      </c>
      <c r="L449" s="276">
        <v>1516</v>
      </c>
      <c r="M449" s="276">
        <v>2.4857</v>
      </c>
    </row>
    <row r="450" spans="1:13">
      <c r="A450" s="267">
        <v>443</v>
      </c>
      <c r="B450" s="276" t="s">
        <v>543</v>
      </c>
      <c r="C450" s="276">
        <v>927.65</v>
      </c>
      <c r="D450" s="278">
        <v>916.0333333333333</v>
      </c>
      <c r="E450" s="278">
        <v>892.11666666666656</v>
      </c>
      <c r="F450" s="278">
        <v>856.58333333333326</v>
      </c>
      <c r="G450" s="278">
        <v>832.66666666666652</v>
      </c>
      <c r="H450" s="278">
        <v>951.56666666666661</v>
      </c>
      <c r="I450" s="278">
        <v>975.48333333333335</v>
      </c>
      <c r="J450" s="278">
        <v>1011.0166666666667</v>
      </c>
      <c r="K450" s="276">
        <v>939.95</v>
      </c>
      <c r="L450" s="276">
        <v>880.5</v>
      </c>
      <c r="M450" s="276">
        <v>1.4830300000000001</v>
      </c>
    </row>
    <row r="451" spans="1:13">
      <c r="A451" s="267">
        <v>444</v>
      </c>
      <c r="B451" s="276" t="s">
        <v>183</v>
      </c>
      <c r="C451" s="276">
        <v>167.95</v>
      </c>
      <c r="D451" s="278">
        <v>170.28333333333333</v>
      </c>
      <c r="E451" s="278">
        <v>164.21666666666667</v>
      </c>
      <c r="F451" s="278">
        <v>160.48333333333335</v>
      </c>
      <c r="G451" s="278">
        <v>154.41666666666669</v>
      </c>
      <c r="H451" s="278">
        <v>174.01666666666665</v>
      </c>
      <c r="I451" s="278">
        <v>180.08333333333331</v>
      </c>
      <c r="J451" s="278">
        <v>183.81666666666663</v>
      </c>
      <c r="K451" s="276">
        <v>176.35</v>
      </c>
      <c r="L451" s="276">
        <v>166.55</v>
      </c>
      <c r="M451" s="276">
        <v>1094.49407</v>
      </c>
    </row>
    <row r="452" spans="1:13">
      <c r="A452" s="267">
        <v>445</v>
      </c>
      <c r="B452" s="276" t="s">
        <v>184</v>
      </c>
      <c r="C452" s="276">
        <v>72.150000000000006</v>
      </c>
      <c r="D452" s="278">
        <v>73.916666666666671</v>
      </c>
      <c r="E452" s="278">
        <v>69.63333333333334</v>
      </c>
      <c r="F452" s="278">
        <v>67.116666666666674</v>
      </c>
      <c r="G452" s="278">
        <v>62.833333333333343</v>
      </c>
      <c r="H452" s="278">
        <v>76.433333333333337</v>
      </c>
      <c r="I452" s="278">
        <v>80.716666666666669</v>
      </c>
      <c r="J452" s="278">
        <v>83.233333333333334</v>
      </c>
      <c r="K452" s="276">
        <v>78.2</v>
      </c>
      <c r="L452" s="276">
        <v>71.400000000000006</v>
      </c>
      <c r="M452" s="276">
        <v>165.84907999999999</v>
      </c>
    </row>
    <row r="453" spans="1:13">
      <c r="A453" s="267">
        <v>446</v>
      </c>
      <c r="B453" s="276" t="s">
        <v>185</v>
      </c>
      <c r="C453" s="276">
        <v>59.15</v>
      </c>
      <c r="D453" s="278">
        <v>59.783333333333331</v>
      </c>
      <c r="E453" s="278">
        <v>58.11666666666666</v>
      </c>
      <c r="F453" s="278">
        <v>57.083333333333329</v>
      </c>
      <c r="G453" s="278">
        <v>55.416666666666657</v>
      </c>
      <c r="H453" s="278">
        <v>60.816666666666663</v>
      </c>
      <c r="I453" s="278">
        <v>62.483333333333334</v>
      </c>
      <c r="J453" s="278">
        <v>63.516666666666666</v>
      </c>
      <c r="K453" s="276">
        <v>61.45</v>
      </c>
      <c r="L453" s="276">
        <v>58.75</v>
      </c>
      <c r="M453" s="276">
        <v>289.87133</v>
      </c>
    </row>
    <row r="454" spans="1:13">
      <c r="A454" s="267">
        <v>447</v>
      </c>
      <c r="B454" s="276" t="s">
        <v>186</v>
      </c>
      <c r="C454" s="276">
        <v>523.6</v>
      </c>
      <c r="D454" s="278">
        <v>523.1</v>
      </c>
      <c r="E454" s="278">
        <v>510.5</v>
      </c>
      <c r="F454" s="278">
        <v>497.4</v>
      </c>
      <c r="G454" s="278">
        <v>484.79999999999995</v>
      </c>
      <c r="H454" s="278">
        <v>536.20000000000005</v>
      </c>
      <c r="I454" s="278">
        <v>548.80000000000018</v>
      </c>
      <c r="J454" s="278">
        <v>561.90000000000009</v>
      </c>
      <c r="K454" s="276">
        <v>535.70000000000005</v>
      </c>
      <c r="L454" s="276">
        <v>510</v>
      </c>
      <c r="M454" s="276">
        <v>201.37997999999999</v>
      </c>
    </row>
    <row r="455" spans="1:13">
      <c r="A455" s="267">
        <v>448</v>
      </c>
      <c r="B455" s="276" t="s">
        <v>2624</v>
      </c>
      <c r="C455" s="276">
        <v>31.75</v>
      </c>
      <c r="D455" s="278">
        <v>31.95</v>
      </c>
      <c r="E455" s="278">
        <v>30.9</v>
      </c>
      <c r="F455" s="278">
        <v>30.05</v>
      </c>
      <c r="G455" s="278">
        <v>29</v>
      </c>
      <c r="H455" s="278">
        <v>32.799999999999997</v>
      </c>
      <c r="I455" s="278">
        <v>33.85</v>
      </c>
      <c r="J455" s="278">
        <v>34.699999999999996</v>
      </c>
      <c r="K455" s="276">
        <v>33</v>
      </c>
      <c r="L455" s="276">
        <v>31.1</v>
      </c>
      <c r="M455" s="276">
        <v>42.894069999999999</v>
      </c>
    </row>
    <row r="456" spans="1:13">
      <c r="A456" s="267">
        <v>449</v>
      </c>
      <c r="B456" s="276" t="s">
        <v>537</v>
      </c>
      <c r="C456" s="276">
        <v>813.1</v>
      </c>
      <c r="D456" s="278">
        <v>821.0333333333333</v>
      </c>
      <c r="E456" s="278">
        <v>803.06666666666661</v>
      </c>
      <c r="F456" s="278">
        <v>793.0333333333333</v>
      </c>
      <c r="G456" s="278">
        <v>775.06666666666661</v>
      </c>
      <c r="H456" s="278">
        <v>831.06666666666661</v>
      </c>
      <c r="I456" s="278">
        <v>849.0333333333333</v>
      </c>
      <c r="J456" s="278">
        <v>859.06666666666661</v>
      </c>
      <c r="K456" s="276">
        <v>839</v>
      </c>
      <c r="L456" s="276">
        <v>811</v>
      </c>
      <c r="M456" s="276">
        <v>0.14401</v>
      </c>
    </row>
    <row r="457" spans="1:13">
      <c r="A457" s="267">
        <v>450</v>
      </c>
      <c r="B457" s="276" t="s">
        <v>538</v>
      </c>
      <c r="C457" s="276">
        <v>400.55</v>
      </c>
      <c r="D457" s="278">
        <v>403.08333333333331</v>
      </c>
      <c r="E457" s="278">
        <v>396.56666666666661</v>
      </c>
      <c r="F457" s="278">
        <v>392.58333333333331</v>
      </c>
      <c r="G457" s="278">
        <v>386.06666666666661</v>
      </c>
      <c r="H457" s="278">
        <v>407.06666666666661</v>
      </c>
      <c r="I457" s="278">
        <v>413.58333333333337</v>
      </c>
      <c r="J457" s="278">
        <v>417.56666666666661</v>
      </c>
      <c r="K457" s="276">
        <v>409.6</v>
      </c>
      <c r="L457" s="276">
        <v>399.1</v>
      </c>
      <c r="M457" s="276">
        <v>2.3250099999999998</v>
      </c>
    </row>
    <row r="458" spans="1:13">
      <c r="A458" s="267">
        <v>451</v>
      </c>
      <c r="B458" s="276" t="s">
        <v>187</v>
      </c>
      <c r="C458" s="276">
        <v>2636.9</v>
      </c>
      <c r="D458" s="278">
        <v>2647.9666666666667</v>
      </c>
      <c r="E458" s="278">
        <v>2619.7833333333333</v>
      </c>
      <c r="F458" s="278">
        <v>2602.6666666666665</v>
      </c>
      <c r="G458" s="278">
        <v>2574.4833333333331</v>
      </c>
      <c r="H458" s="278">
        <v>2665.0833333333335</v>
      </c>
      <c r="I458" s="278">
        <v>2693.2666666666669</v>
      </c>
      <c r="J458" s="278">
        <v>2710.3833333333337</v>
      </c>
      <c r="K458" s="276">
        <v>2676.15</v>
      </c>
      <c r="L458" s="276">
        <v>2630.85</v>
      </c>
      <c r="M458" s="276">
        <v>41.67501</v>
      </c>
    </row>
    <row r="459" spans="1:13">
      <c r="A459" s="267">
        <v>452</v>
      </c>
      <c r="B459" s="276" t="s">
        <v>544</v>
      </c>
      <c r="C459" s="276">
        <v>2387.0500000000002</v>
      </c>
      <c r="D459" s="278">
        <v>2415.2666666666664</v>
      </c>
      <c r="E459" s="278">
        <v>2341.9333333333329</v>
      </c>
      <c r="F459" s="278">
        <v>2296.8166666666666</v>
      </c>
      <c r="G459" s="278">
        <v>2223.4833333333331</v>
      </c>
      <c r="H459" s="278">
        <v>2460.3833333333328</v>
      </c>
      <c r="I459" s="278">
        <v>2533.7166666666667</v>
      </c>
      <c r="J459" s="278">
        <v>2578.8333333333326</v>
      </c>
      <c r="K459" s="276">
        <v>2488.6</v>
      </c>
      <c r="L459" s="276">
        <v>2370.15</v>
      </c>
      <c r="M459" s="276">
        <v>0.11781</v>
      </c>
    </row>
    <row r="460" spans="1:13">
      <c r="A460" s="267">
        <v>453</v>
      </c>
      <c r="B460" s="276" t="s">
        <v>188</v>
      </c>
      <c r="C460" s="276">
        <v>822.9</v>
      </c>
      <c r="D460" s="278">
        <v>830.63333333333333</v>
      </c>
      <c r="E460" s="278">
        <v>812.26666666666665</v>
      </c>
      <c r="F460" s="278">
        <v>801.63333333333333</v>
      </c>
      <c r="G460" s="278">
        <v>783.26666666666665</v>
      </c>
      <c r="H460" s="278">
        <v>841.26666666666665</v>
      </c>
      <c r="I460" s="278">
        <v>859.63333333333321</v>
      </c>
      <c r="J460" s="278">
        <v>870.26666666666665</v>
      </c>
      <c r="K460" s="276">
        <v>849</v>
      </c>
      <c r="L460" s="276">
        <v>820</v>
      </c>
      <c r="M460" s="276">
        <v>55.933680000000003</v>
      </c>
    </row>
    <row r="461" spans="1:13">
      <c r="A461" s="267">
        <v>454</v>
      </c>
      <c r="B461" s="276" t="s">
        <v>546</v>
      </c>
      <c r="C461" s="276">
        <v>845.75</v>
      </c>
      <c r="D461" s="278">
        <v>839.6</v>
      </c>
      <c r="E461" s="278">
        <v>826.75</v>
      </c>
      <c r="F461" s="278">
        <v>807.75</v>
      </c>
      <c r="G461" s="278">
        <v>794.9</v>
      </c>
      <c r="H461" s="278">
        <v>858.6</v>
      </c>
      <c r="I461" s="278">
        <v>871.45000000000016</v>
      </c>
      <c r="J461" s="278">
        <v>890.45</v>
      </c>
      <c r="K461" s="276">
        <v>852.45</v>
      </c>
      <c r="L461" s="276">
        <v>820.6</v>
      </c>
      <c r="M461" s="276">
        <v>1.2014400000000001</v>
      </c>
    </row>
    <row r="462" spans="1:13">
      <c r="A462" s="267">
        <v>455</v>
      </c>
      <c r="B462" s="276" t="s">
        <v>547</v>
      </c>
      <c r="C462" s="276">
        <v>987.3</v>
      </c>
      <c r="D462" s="278">
        <v>989.15</v>
      </c>
      <c r="E462" s="278">
        <v>958.3</v>
      </c>
      <c r="F462" s="278">
        <v>929.3</v>
      </c>
      <c r="G462" s="278">
        <v>898.44999999999993</v>
      </c>
      <c r="H462" s="278">
        <v>1018.15</v>
      </c>
      <c r="I462" s="278">
        <v>1049</v>
      </c>
      <c r="J462" s="278">
        <v>1078</v>
      </c>
      <c r="K462" s="276">
        <v>1020</v>
      </c>
      <c r="L462" s="276">
        <v>960.15</v>
      </c>
      <c r="M462" s="276">
        <v>1.16795</v>
      </c>
    </row>
    <row r="463" spans="1:13">
      <c r="A463" s="267">
        <v>456</v>
      </c>
      <c r="B463" s="276" t="s">
        <v>552</v>
      </c>
      <c r="C463" s="276">
        <v>765.5</v>
      </c>
      <c r="D463" s="278">
        <v>760.61666666666667</v>
      </c>
      <c r="E463" s="278">
        <v>748.43333333333339</v>
      </c>
      <c r="F463" s="278">
        <v>731.36666666666667</v>
      </c>
      <c r="G463" s="278">
        <v>719.18333333333339</v>
      </c>
      <c r="H463" s="278">
        <v>777.68333333333339</v>
      </c>
      <c r="I463" s="278">
        <v>789.86666666666656</v>
      </c>
      <c r="J463" s="278">
        <v>806.93333333333339</v>
      </c>
      <c r="K463" s="276">
        <v>772.8</v>
      </c>
      <c r="L463" s="276">
        <v>743.55</v>
      </c>
      <c r="M463" s="276">
        <v>2.8718400000000002</v>
      </c>
    </row>
    <row r="464" spans="1:13">
      <c r="A464" s="267">
        <v>457</v>
      </c>
      <c r="B464" s="276" t="s">
        <v>548</v>
      </c>
      <c r="C464" s="276">
        <v>42.15</v>
      </c>
      <c r="D464" s="278">
        <v>42.35</v>
      </c>
      <c r="E464" s="278">
        <v>41.550000000000004</v>
      </c>
      <c r="F464" s="278">
        <v>40.950000000000003</v>
      </c>
      <c r="G464" s="278">
        <v>40.150000000000006</v>
      </c>
      <c r="H464" s="278">
        <v>42.95</v>
      </c>
      <c r="I464" s="278">
        <v>43.75</v>
      </c>
      <c r="J464" s="278">
        <v>44.35</v>
      </c>
      <c r="K464" s="276">
        <v>43.15</v>
      </c>
      <c r="L464" s="276">
        <v>41.75</v>
      </c>
      <c r="M464" s="276">
        <v>5.7543499999999996</v>
      </c>
    </row>
    <row r="465" spans="1:13">
      <c r="A465" s="267">
        <v>458</v>
      </c>
      <c r="B465" s="276" t="s">
        <v>549</v>
      </c>
      <c r="C465" s="276">
        <v>1161.8</v>
      </c>
      <c r="D465" s="278">
        <v>1149.1166666666668</v>
      </c>
      <c r="E465" s="278">
        <v>1128.2333333333336</v>
      </c>
      <c r="F465" s="278">
        <v>1094.6666666666667</v>
      </c>
      <c r="G465" s="278">
        <v>1073.7833333333335</v>
      </c>
      <c r="H465" s="278">
        <v>1182.6833333333336</v>
      </c>
      <c r="I465" s="278">
        <v>1203.5666666666668</v>
      </c>
      <c r="J465" s="278">
        <v>1237.1333333333337</v>
      </c>
      <c r="K465" s="276">
        <v>1170</v>
      </c>
      <c r="L465" s="276">
        <v>1115.55</v>
      </c>
      <c r="M465" s="276">
        <v>0.79454999999999998</v>
      </c>
    </row>
    <row r="466" spans="1:13">
      <c r="A466" s="267">
        <v>459</v>
      </c>
      <c r="B466" s="276" t="s">
        <v>189</v>
      </c>
      <c r="C466" s="276">
        <v>1292.45</v>
      </c>
      <c r="D466" s="278">
        <v>1302.7</v>
      </c>
      <c r="E466" s="278">
        <v>1259.8000000000002</v>
      </c>
      <c r="F466" s="278">
        <v>1227.1500000000001</v>
      </c>
      <c r="G466" s="278">
        <v>1184.2500000000002</v>
      </c>
      <c r="H466" s="278">
        <v>1335.3500000000001</v>
      </c>
      <c r="I466" s="278">
        <v>1378.2500000000002</v>
      </c>
      <c r="J466" s="278">
        <v>1410.9</v>
      </c>
      <c r="K466" s="276">
        <v>1345.6</v>
      </c>
      <c r="L466" s="276">
        <v>1270.05</v>
      </c>
      <c r="M466" s="276">
        <v>69.428250000000006</v>
      </c>
    </row>
    <row r="467" spans="1:13">
      <c r="A467" s="267">
        <v>460</v>
      </c>
      <c r="B467" s="244" t="s">
        <v>190</v>
      </c>
      <c r="C467" s="276">
        <v>2634.6</v>
      </c>
      <c r="D467" s="278">
        <v>2654.9333333333329</v>
      </c>
      <c r="E467" s="278">
        <v>2601.266666666666</v>
      </c>
      <c r="F467" s="278">
        <v>2567.9333333333329</v>
      </c>
      <c r="G467" s="278">
        <v>2514.266666666666</v>
      </c>
      <c r="H467" s="278">
        <v>2688.266666666666</v>
      </c>
      <c r="I467" s="278">
        <v>2741.9333333333329</v>
      </c>
      <c r="J467" s="278">
        <v>2775.266666666666</v>
      </c>
      <c r="K467" s="276">
        <v>2708.6</v>
      </c>
      <c r="L467" s="276">
        <v>2621.6</v>
      </c>
      <c r="M467" s="276">
        <v>6.7602799999999998</v>
      </c>
    </row>
    <row r="468" spans="1:13">
      <c r="A468" s="267">
        <v>461</v>
      </c>
      <c r="B468" s="244" t="s">
        <v>191</v>
      </c>
      <c r="C468" s="276">
        <v>304.7</v>
      </c>
      <c r="D468" s="278">
        <v>305.09999999999997</v>
      </c>
      <c r="E468" s="278">
        <v>301.59999999999991</v>
      </c>
      <c r="F468" s="278">
        <v>298.49999999999994</v>
      </c>
      <c r="G468" s="278">
        <v>294.99999999999989</v>
      </c>
      <c r="H468" s="278">
        <v>308.19999999999993</v>
      </c>
      <c r="I468" s="278">
        <v>311.70000000000005</v>
      </c>
      <c r="J468" s="278">
        <v>314.79999999999995</v>
      </c>
      <c r="K468" s="276">
        <v>308.60000000000002</v>
      </c>
      <c r="L468" s="276">
        <v>302</v>
      </c>
      <c r="M468" s="276">
        <v>21.324210000000001</v>
      </c>
    </row>
    <row r="469" spans="1:13">
      <c r="A469" s="267">
        <v>462</v>
      </c>
      <c r="B469" s="244" t="s">
        <v>550</v>
      </c>
      <c r="C469" s="276">
        <v>746.15</v>
      </c>
      <c r="D469" s="278">
        <v>753.76666666666677</v>
      </c>
      <c r="E469" s="278">
        <v>733.58333333333348</v>
      </c>
      <c r="F469" s="278">
        <v>721.01666666666677</v>
      </c>
      <c r="G469" s="278">
        <v>700.83333333333348</v>
      </c>
      <c r="H469" s="278">
        <v>766.33333333333348</v>
      </c>
      <c r="I469" s="278">
        <v>786.51666666666665</v>
      </c>
      <c r="J469" s="278">
        <v>799.08333333333348</v>
      </c>
      <c r="K469" s="276">
        <v>773.95</v>
      </c>
      <c r="L469" s="276">
        <v>741.2</v>
      </c>
      <c r="M469" s="276">
        <v>12.64663</v>
      </c>
    </row>
    <row r="470" spans="1:13">
      <c r="A470" s="267">
        <v>463</v>
      </c>
      <c r="B470" s="244" t="s">
        <v>551</v>
      </c>
      <c r="C470" s="276">
        <v>7.7</v>
      </c>
      <c r="D470" s="278">
        <v>7.7333333333333334</v>
      </c>
      <c r="E470" s="278">
        <v>7.4666666666666668</v>
      </c>
      <c r="F470" s="278">
        <v>7.2333333333333334</v>
      </c>
      <c r="G470" s="278">
        <v>6.9666666666666668</v>
      </c>
      <c r="H470" s="278">
        <v>7.9666666666666668</v>
      </c>
      <c r="I470" s="278">
        <v>8.2333333333333343</v>
      </c>
      <c r="J470" s="278">
        <v>8.4666666666666668</v>
      </c>
      <c r="K470" s="276">
        <v>8</v>
      </c>
      <c r="L470" s="276">
        <v>7.5</v>
      </c>
      <c r="M470" s="276">
        <v>181.54294999999999</v>
      </c>
    </row>
    <row r="471" spans="1:13">
      <c r="A471" s="267">
        <v>464</v>
      </c>
      <c r="B471" s="244" t="s">
        <v>539</v>
      </c>
      <c r="C471" s="276">
        <v>5824.9</v>
      </c>
      <c r="D471" s="278">
        <v>5835.6500000000005</v>
      </c>
      <c r="E471" s="278">
        <v>5789.2500000000009</v>
      </c>
      <c r="F471" s="278">
        <v>5753.6</v>
      </c>
      <c r="G471" s="278">
        <v>5707.2000000000007</v>
      </c>
      <c r="H471" s="278">
        <v>5871.3000000000011</v>
      </c>
      <c r="I471" s="278">
        <v>5917.7000000000007</v>
      </c>
      <c r="J471" s="278">
        <v>5953.3500000000013</v>
      </c>
      <c r="K471" s="276">
        <v>5882.05</v>
      </c>
      <c r="L471" s="276">
        <v>5800</v>
      </c>
      <c r="M471" s="276">
        <v>4.342E-2</v>
      </c>
    </row>
    <row r="472" spans="1:13">
      <c r="A472" s="267">
        <v>465</v>
      </c>
      <c r="B472" s="244" t="s">
        <v>541</v>
      </c>
      <c r="C472" s="276">
        <v>31</v>
      </c>
      <c r="D472" s="278">
        <v>30.433333333333334</v>
      </c>
      <c r="E472" s="278">
        <v>29.316666666666666</v>
      </c>
      <c r="F472" s="278">
        <v>27.633333333333333</v>
      </c>
      <c r="G472" s="278">
        <v>26.516666666666666</v>
      </c>
      <c r="H472" s="278">
        <v>32.116666666666667</v>
      </c>
      <c r="I472" s="278">
        <v>33.233333333333334</v>
      </c>
      <c r="J472" s="278">
        <v>34.916666666666671</v>
      </c>
      <c r="K472" s="276">
        <v>31.55</v>
      </c>
      <c r="L472" s="276">
        <v>28.75</v>
      </c>
      <c r="M472" s="276">
        <v>169.08124000000001</v>
      </c>
    </row>
    <row r="473" spans="1:13">
      <c r="A473" s="267">
        <v>466</v>
      </c>
      <c r="B473" s="244" t="s">
        <v>192</v>
      </c>
      <c r="C473" s="276">
        <v>475.1</v>
      </c>
      <c r="D473" s="278">
        <v>479.13333333333338</v>
      </c>
      <c r="E473" s="278">
        <v>468.26666666666677</v>
      </c>
      <c r="F473" s="276">
        <v>461.43333333333339</v>
      </c>
      <c r="G473" s="278">
        <v>450.56666666666678</v>
      </c>
      <c r="H473" s="278">
        <v>485.96666666666675</v>
      </c>
      <c r="I473" s="276">
        <v>496.83333333333343</v>
      </c>
      <c r="J473" s="278">
        <v>503.66666666666674</v>
      </c>
      <c r="K473" s="278">
        <v>490</v>
      </c>
      <c r="L473" s="276">
        <v>472.3</v>
      </c>
      <c r="M473" s="278">
        <v>30.763929999999998</v>
      </c>
    </row>
    <row r="474" spans="1:13">
      <c r="A474" s="267">
        <v>467</v>
      </c>
      <c r="B474" s="244" t="s">
        <v>540</v>
      </c>
      <c r="C474" s="276">
        <v>198.55</v>
      </c>
      <c r="D474" s="278">
        <v>201.98333333333335</v>
      </c>
      <c r="E474" s="278">
        <v>194.06666666666669</v>
      </c>
      <c r="F474" s="276">
        <v>189.58333333333334</v>
      </c>
      <c r="G474" s="278">
        <v>181.66666666666669</v>
      </c>
      <c r="H474" s="278">
        <v>206.4666666666667</v>
      </c>
      <c r="I474" s="276">
        <v>214.38333333333333</v>
      </c>
      <c r="J474" s="278">
        <v>218.8666666666667</v>
      </c>
      <c r="K474" s="278">
        <v>209.9</v>
      </c>
      <c r="L474" s="276">
        <v>197.5</v>
      </c>
      <c r="M474" s="278">
        <v>5.1280599999999996</v>
      </c>
    </row>
    <row r="475" spans="1:13">
      <c r="A475" s="267">
        <v>468</v>
      </c>
      <c r="B475" s="244" t="s">
        <v>193</v>
      </c>
      <c r="C475" s="244">
        <v>1052.1500000000001</v>
      </c>
      <c r="D475" s="288">
        <v>1051.7</v>
      </c>
      <c r="E475" s="288">
        <v>1026.6500000000001</v>
      </c>
      <c r="F475" s="288">
        <v>1001.1500000000001</v>
      </c>
      <c r="G475" s="288">
        <v>976.10000000000014</v>
      </c>
      <c r="H475" s="288">
        <v>1077.2</v>
      </c>
      <c r="I475" s="288">
        <v>1102.2499999999998</v>
      </c>
      <c r="J475" s="288">
        <v>1127.75</v>
      </c>
      <c r="K475" s="288">
        <v>1076.75</v>
      </c>
      <c r="L475" s="288">
        <v>1026.2</v>
      </c>
      <c r="M475" s="288">
        <v>5.87812</v>
      </c>
    </row>
    <row r="476" spans="1:13">
      <c r="A476" s="267">
        <v>469</v>
      </c>
      <c r="B476" s="244" t="s">
        <v>553</v>
      </c>
      <c r="C476" s="244">
        <v>11.8</v>
      </c>
      <c r="D476" s="288">
        <v>11.883333333333335</v>
      </c>
      <c r="E476" s="288">
        <v>11.616666666666669</v>
      </c>
      <c r="F476" s="288">
        <v>11.433333333333334</v>
      </c>
      <c r="G476" s="288">
        <v>11.166666666666668</v>
      </c>
      <c r="H476" s="288">
        <v>12.06666666666667</v>
      </c>
      <c r="I476" s="288">
        <v>12.333333333333336</v>
      </c>
      <c r="J476" s="288">
        <v>12.516666666666671</v>
      </c>
      <c r="K476" s="288">
        <v>12.15</v>
      </c>
      <c r="L476" s="288">
        <v>11.7</v>
      </c>
      <c r="M476" s="288">
        <v>16.992339999999999</v>
      </c>
    </row>
    <row r="477" spans="1:13">
      <c r="A477" s="267">
        <v>470</v>
      </c>
      <c r="B477" s="244" t="s">
        <v>554</v>
      </c>
      <c r="C477" s="288">
        <v>359</v>
      </c>
      <c r="D477" s="288">
        <v>359.81666666666666</v>
      </c>
      <c r="E477" s="288">
        <v>351.18333333333334</v>
      </c>
      <c r="F477" s="288">
        <v>343.36666666666667</v>
      </c>
      <c r="G477" s="288">
        <v>334.73333333333335</v>
      </c>
      <c r="H477" s="288">
        <v>367.63333333333333</v>
      </c>
      <c r="I477" s="288">
        <v>376.26666666666665</v>
      </c>
      <c r="J477" s="288">
        <v>384.08333333333331</v>
      </c>
      <c r="K477" s="288">
        <v>368.45</v>
      </c>
      <c r="L477" s="288">
        <v>352</v>
      </c>
      <c r="M477" s="288">
        <v>3.5980099999999999</v>
      </c>
    </row>
    <row r="478" spans="1:13">
      <c r="A478" s="267">
        <v>471</v>
      </c>
      <c r="B478" s="244" t="s">
        <v>194</v>
      </c>
      <c r="C478" s="288">
        <v>248.2</v>
      </c>
      <c r="D478" s="288">
        <v>247.91666666666666</v>
      </c>
      <c r="E478" s="288">
        <v>242.83333333333331</v>
      </c>
      <c r="F478" s="288">
        <v>237.46666666666667</v>
      </c>
      <c r="G478" s="288">
        <v>232.38333333333333</v>
      </c>
      <c r="H478" s="288">
        <v>253.2833333333333</v>
      </c>
      <c r="I478" s="288">
        <v>258.36666666666662</v>
      </c>
      <c r="J478" s="288">
        <v>263.73333333333329</v>
      </c>
      <c r="K478" s="288">
        <v>253</v>
      </c>
      <c r="L478" s="288">
        <v>242.55</v>
      </c>
      <c r="M478" s="288">
        <v>5.3148999999999997</v>
      </c>
    </row>
    <row r="479" spans="1:13">
      <c r="A479" s="267">
        <v>472</v>
      </c>
      <c r="B479" s="244" t="s">
        <v>3098</v>
      </c>
      <c r="C479" s="288">
        <v>33.950000000000003</v>
      </c>
      <c r="D479" s="288">
        <v>34.049999999999997</v>
      </c>
      <c r="E479" s="288">
        <v>33.199999999999996</v>
      </c>
      <c r="F479" s="288">
        <v>32.449999999999996</v>
      </c>
      <c r="G479" s="288">
        <v>31.599999999999994</v>
      </c>
      <c r="H479" s="288">
        <v>34.799999999999997</v>
      </c>
      <c r="I479" s="288">
        <v>35.649999999999991</v>
      </c>
      <c r="J479" s="288">
        <v>36.4</v>
      </c>
      <c r="K479" s="288">
        <v>34.9</v>
      </c>
      <c r="L479" s="288">
        <v>33.299999999999997</v>
      </c>
      <c r="M479" s="288">
        <v>9.1681799999999996</v>
      </c>
    </row>
    <row r="480" spans="1:13">
      <c r="A480" s="267">
        <v>473</v>
      </c>
      <c r="B480" s="244" t="s">
        <v>195</v>
      </c>
      <c r="C480" s="288">
        <v>4778</v>
      </c>
      <c r="D480" s="288">
        <v>4817.666666666667</v>
      </c>
      <c r="E480" s="288">
        <v>4721.3333333333339</v>
      </c>
      <c r="F480" s="288">
        <v>4664.666666666667</v>
      </c>
      <c r="G480" s="288">
        <v>4568.3333333333339</v>
      </c>
      <c r="H480" s="288">
        <v>4874.3333333333339</v>
      </c>
      <c r="I480" s="288">
        <v>4970.6666666666679</v>
      </c>
      <c r="J480" s="288">
        <v>5027.3333333333339</v>
      </c>
      <c r="K480" s="288">
        <v>4914</v>
      </c>
      <c r="L480" s="288">
        <v>4761</v>
      </c>
      <c r="M480" s="288">
        <v>5.4025999999999996</v>
      </c>
    </row>
    <row r="481" spans="1:13">
      <c r="A481" s="267">
        <v>474</v>
      </c>
      <c r="B481" s="244" t="s">
        <v>196</v>
      </c>
      <c r="C481" s="288">
        <v>25.25</v>
      </c>
      <c r="D481" s="288">
        <v>25.400000000000002</v>
      </c>
      <c r="E481" s="288">
        <v>25.050000000000004</v>
      </c>
      <c r="F481" s="288">
        <v>24.85</v>
      </c>
      <c r="G481" s="288">
        <v>24.500000000000004</v>
      </c>
      <c r="H481" s="288">
        <v>25.600000000000005</v>
      </c>
      <c r="I481" s="288">
        <v>25.950000000000006</v>
      </c>
      <c r="J481" s="288">
        <v>26.150000000000006</v>
      </c>
      <c r="K481" s="288">
        <v>25.75</v>
      </c>
      <c r="L481" s="288">
        <v>25.2</v>
      </c>
      <c r="M481" s="288">
        <v>37.524360000000001</v>
      </c>
    </row>
    <row r="482" spans="1:13">
      <c r="A482" s="267">
        <v>475</v>
      </c>
      <c r="B482" s="244" t="s">
        <v>197</v>
      </c>
      <c r="C482" s="288">
        <v>416.5</v>
      </c>
      <c r="D482" s="288">
        <v>419.15000000000003</v>
      </c>
      <c r="E482" s="288">
        <v>412.40000000000009</v>
      </c>
      <c r="F482" s="288">
        <v>408.30000000000007</v>
      </c>
      <c r="G482" s="288">
        <v>401.55000000000013</v>
      </c>
      <c r="H482" s="288">
        <v>423.25000000000006</v>
      </c>
      <c r="I482" s="288">
        <v>429.99999999999994</v>
      </c>
      <c r="J482" s="288">
        <v>434.1</v>
      </c>
      <c r="K482" s="288">
        <v>425.9</v>
      </c>
      <c r="L482" s="288">
        <v>415.05</v>
      </c>
      <c r="M482" s="288">
        <v>63.319279999999999</v>
      </c>
    </row>
    <row r="483" spans="1:13">
      <c r="A483" s="267">
        <v>476</v>
      </c>
      <c r="B483" s="244" t="s">
        <v>560</v>
      </c>
      <c r="C483" s="288">
        <v>2093.5500000000002</v>
      </c>
      <c r="D483" s="288">
        <v>2091.5333333333333</v>
      </c>
      <c r="E483" s="288">
        <v>2058.0666666666666</v>
      </c>
      <c r="F483" s="288">
        <v>2022.5833333333335</v>
      </c>
      <c r="G483" s="288">
        <v>1989.1166666666668</v>
      </c>
      <c r="H483" s="288">
        <v>2127.0166666666664</v>
      </c>
      <c r="I483" s="288">
        <v>2160.4833333333327</v>
      </c>
      <c r="J483" s="288">
        <v>2195.9666666666662</v>
      </c>
      <c r="K483" s="288">
        <v>2125</v>
      </c>
      <c r="L483" s="288">
        <v>2056.0500000000002</v>
      </c>
      <c r="M483" s="288">
        <v>0.13161999999999999</v>
      </c>
    </row>
    <row r="484" spans="1:13">
      <c r="A484" s="267">
        <v>477</v>
      </c>
      <c r="B484" s="244" t="s">
        <v>561</v>
      </c>
      <c r="C484" s="288">
        <v>29.2</v>
      </c>
      <c r="D484" s="288">
        <v>28.8</v>
      </c>
      <c r="E484" s="288">
        <v>28</v>
      </c>
      <c r="F484" s="288">
        <v>26.8</v>
      </c>
      <c r="G484" s="288">
        <v>26</v>
      </c>
      <c r="H484" s="288">
        <v>30</v>
      </c>
      <c r="I484" s="288">
        <v>30.800000000000004</v>
      </c>
      <c r="J484" s="288">
        <v>32</v>
      </c>
      <c r="K484" s="288">
        <v>29.6</v>
      </c>
      <c r="L484" s="288">
        <v>27.6</v>
      </c>
      <c r="M484" s="288">
        <v>29.068149999999999</v>
      </c>
    </row>
    <row r="485" spans="1:13">
      <c r="A485" s="267">
        <v>478</v>
      </c>
      <c r="B485" s="244" t="s">
        <v>285</v>
      </c>
      <c r="C485" s="288">
        <v>332.75</v>
      </c>
      <c r="D485" s="288">
        <v>323.58333333333331</v>
      </c>
      <c r="E485" s="288">
        <v>310.16666666666663</v>
      </c>
      <c r="F485" s="288">
        <v>287.58333333333331</v>
      </c>
      <c r="G485" s="288">
        <v>274.16666666666663</v>
      </c>
      <c r="H485" s="288">
        <v>346.16666666666663</v>
      </c>
      <c r="I485" s="288">
        <v>359.58333333333326</v>
      </c>
      <c r="J485" s="288">
        <v>382.16666666666663</v>
      </c>
      <c r="K485" s="288">
        <v>337</v>
      </c>
      <c r="L485" s="288">
        <v>301</v>
      </c>
      <c r="M485" s="288">
        <v>17.20046</v>
      </c>
    </row>
    <row r="486" spans="1:13">
      <c r="A486" s="267">
        <v>479</v>
      </c>
      <c r="B486" s="244" t="s">
        <v>563</v>
      </c>
      <c r="C486" s="288">
        <v>768.55</v>
      </c>
      <c r="D486" s="288">
        <v>766.85</v>
      </c>
      <c r="E486" s="288">
        <v>756.7</v>
      </c>
      <c r="F486" s="288">
        <v>744.85</v>
      </c>
      <c r="G486" s="288">
        <v>734.7</v>
      </c>
      <c r="H486" s="288">
        <v>778.7</v>
      </c>
      <c r="I486" s="288">
        <v>788.84999999999991</v>
      </c>
      <c r="J486" s="288">
        <v>800.7</v>
      </c>
      <c r="K486" s="288">
        <v>777</v>
      </c>
      <c r="L486" s="288">
        <v>755</v>
      </c>
      <c r="M486" s="288">
        <v>2.43492</v>
      </c>
    </row>
    <row r="487" spans="1:13">
      <c r="A487" s="267">
        <v>480</v>
      </c>
      <c r="B487" s="244" t="s">
        <v>564</v>
      </c>
      <c r="C487" s="288">
        <v>1613.55</v>
      </c>
      <c r="D487" s="288">
        <v>1628.4166666666667</v>
      </c>
      <c r="E487" s="288">
        <v>1567.3833333333334</v>
      </c>
      <c r="F487" s="288">
        <v>1521.2166666666667</v>
      </c>
      <c r="G487" s="288">
        <v>1460.1833333333334</v>
      </c>
      <c r="H487" s="288">
        <v>1674.5833333333335</v>
      </c>
      <c r="I487" s="288">
        <v>1735.6166666666668</v>
      </c>
      <c r="J487" s="288">
        <v>1781.7833333333335</v>
      </c>
      <c r="K487" s="288">
        <v>1689.45</v>
      </c>
      <c r="L487" s="288">
        <v>1582.25</v>
      </c>
      <c r="M487" s="288">
        <v>2.1551900000000002</v>
      </c>
    </row>
    <row r="488" spans="1:13">
      <c r="A488" s="267">
        <v>481</v>
      </c>
      <c r="B488" s="244" t="s">
        <v>2780</v>
      </c>
      <c r="C488" s="288">
        <v>981.2</v>
      </c>
      <c r="D488" s="288">
        <v>964.41666666666663</v>
      </c>
      <c r="E488" s="288">
        <v>931.83333333333326</v>
      </c>
      <c r="F488" s="288">
        <v>882.46666666666658</v>
      </c>
      <c r="G488" s="288">
        <v>849.88333333333321</v>
      </c>
      <c r="H488" s="288">
        <v>1013.7833333333333</v>
      </c>
      <c r="I488" s="288">
        <v>1046.3666666666666</v>
      </c>
      <c r="J488" s="288">
        <v>1095.7333333333333</v>
      </c>
      <c r="K488" s="288">
        <v>997</v>
      </c>
      <c r="L488" s="288">
        <v>915.05</v>
      </c>
      <c r="M488" s="288">
        <v>0.34366000000000002</v>
      </c>
    </row>
    <row r="489" spans="1:13">
      <c r="A489" s="267">
        <v>482</v>
      </c>
      <c r="B489" s="244" t="s">
        <v>284</v>
      </c>
      <c r="C489" s="288">
        <v>175.95</v>
      </c>
      <c r="D489" s="288">
        <v>173.96666666666667</v>
      </c>
      <c r="E489" s="288">
        <v>170.48333333333335</v>
      </c>
      <c r="F489" s="288">
        <v>165.01666666666668</v>
      </c>
      <c r="G489" s="288">
        <v>161.53333333333336</v>
      </c>
      <c r="H489" s="288">
        <v>179.43333333333334</v>
      </c>
      <c r="I489" s="288">
        <v>182.91666666666663</v>
      </c>
      <c r="J489" s="288">
        <v>188.38333333333333</v>
      </c>
      <c r="K489" s="288">
        <v>177.45</v>
      </c>
      <c r="L489" s="288">
        <v>168.5</v>
      </c>
      <c r="M489" s="288">
        <v>14.90522</v>
      </c>
    </row>
    <row r="490" spans="1:13">
      <c r="A490" s="267">
        <v>483</v>
      </c>
      <c r="B490" s="244" t="s">
        <v>565</v>
      </c>
      <c r="C490" s="288">
        <v>1173</v>
      </c>
      <c r="D490" s="288">
        <v>1157.7</v>
      </c>
      <c r="E490" s="288">
        <v>1133.4000000000001</v>
      </c>
      <c r="F490" s="288">
        <v>1093.8</v>
      </c>
      <c r="G490" s="288">
        <v>1069.5</v>
      </c>
      <c r="H490" s="288">
        <v>1197.3000000000002</v>
      </c>
      <c r="I490" s="288">
        <v>1221.5999999999999</v>
      </c>
      <c r="J490" s="288">
        <v>1261.2000000000003</v>
      </c>
      <c r="K490" s="288">
        <v>1182</v>
      </c>
      <c r="L490" s="288">
        <v>1118.0999999999999</v>
      </c>
      <c r="M490" s="288">
        <v>2.42367</v>
      </c>
    </row>
    <row r="491" spans="1:13">
      <c r="A491" s="267">
        <v>484</v>
      </c>
      <c r="B491" s="244" t="s">
        <v>556</v>
      </c>
      <c r="C491" s="288">
        <v>347.45</v>
      </c>
      <c r="D491" s="288">
        <v>347.5333333333333</v>
      </c>
      <c r="E491" s="288">
        <v>340.61666666666662</v>
      </c>
      <c r="F491" s="288">
        <v>333.7833333333333</v>
      </c>
      <c r="G491" s="288">
        <v>326.86666666666662</v>
      </c>
      <c r="H491" s="288">
        <v>354.36666666666662</v>
      </c>
      <c r="I491" s="288">
        <v>361.28333333333336</v>
      </c>
      <c r="J491" s="288">
        <v>368.11666666666662</v>
      </c>
      <c r="K491" s="288">
        <v>354.45</v>
      </c>
      <c r="L491" s="288">
        <v>340.7</v>
      </c>
      <c r="M491" s="288">
        <v>9.7439900000000002</v>
      </c>
    </row>
    <row r="492" spans="1:13">
      <c r="A492" s="267">
        <v>485</v>
      </c>
      <c r="B492" s="244" t="s">
        <v>555</v>
      </c>
      <c r="C492" s="288">
        <v>1989.7</v>
      </c>
      <c r="D492" s="288">
        <v>1993.4333333333332</v>
      </c>
      <c r="E492" s="288">
        <v>1971.8666666666663</v>
      </c>
      <c r="F492" s="288">
        <v>1954.0333333333331</v>
      </c>
      <c r="G492" s="288">
        <v>1932.4666666666662</v>
      </c>
      <c r="H492" s="288">
        <v>2011.2666666666664</v>
      </c>
      <c r="I492" s="288">
        <v>2032.8333333333335</v>
      </c>
      <c r="J492" s="288">
        <v>2050.6666666666665</v>
      </c>
      <c r="K492" s="288">
        <v>2015</v>
      </c>
      <c r="L492" s="288">
        <v>1975.6</v>
      </c>
      <c r="M492" s="288">
        <v>0.31225999999999998</v>
      </c>
    </row>
    <row r="493" spans="1:13">
      <c r="A493" s="267">
        <v>486</v>
      </c>
      <c r="B493" s="244" t="s">
        <v>199</v>
      </c>
      <c r="C493" s="288">
        <v>774.05</v>
      </c>
      <c r="D493" s="288">
        <v>775.18333333333339</v>
      </c>
      <c r="E493" s="288">
        <v>764.36666666666679</v>
      </c>
      <c r="F493" s="288">
        <v>754.68333333333339</v>
      </c>
      <c r="G493" s="288">
        <v>743.86666666666679</v>
      </c>
      <c r="H493" s="288">
        <v>784.86666666666679</v>
      </c>
      <c r="I493" s="288">
        <v>795.68333333333339</v>
      </c>
      <c r="J493" s="288">
        <v>805.36666666666679</v>
      </c>
      <c r="K493" s="288">
        <v>786</v>
      </c>
      <c r="L493" s="288">
        <v>765.5</v>
      </c>
      <c r="M493" s="288">
        <v>24.094580000000001</v>
      </c>
    </row>
    <row r="494" spans="1:13">
      <c r="A494" s="267">
        <v>487</v>
      </c>
      <c r="B494" s="244" t="s">
        <v>557</v>
      </c>
      <c r="C494" s="288">
        <v>181.95</v>
      </c>
      <c r="D494" s="288">
        <v>182.93333333333331</v>
      </c>
      <c r="E494" s="288">
        <v>178.01666666666662</v>
      </c>
      <c r="F494" s="288">
        <v>174.08333333333331</v>
      </c>
      <c r="G494" s="288">
        <v>169.16666666666663</v>
      </c>
      <c r="H494" s="288">
        <v>186.86666666666662</v>
      </c>
      <c r="I494" s="288">
        <v>191.7833333333333</v>
      </c>
      <c r="J494" s="288">
        <v>195.71666666666661</v>
      </c>
      <c r="K494" s="288">
        <v>187.85</v>
      </c>
      <c r="L494" s="288">
        <v>179</v>
      </c>
      <c r="M494" s="288">
        <v>4.2424200000000001</v>
      </c>
    </row>
    <row r="495" spans="1:13">
      <c r="A495" s="267">
        <v>488</v>
      </c>
      <c r="B495" s="244" t="s">
        <v>558</v>
      </c>
      <c r="C495" s="288">
        <v>3516.2</v>
      </c>
      <c r="D495" s="288">
        <v>3548.9833333333336</v>
      </c>
      <c r="E495" s="288">
        <v>3467.2166666666672</v>
      </c>
      <c r="F495" s="288">
        <v>3418.2333333333336</v>
      </c>
      <c r="G495" s="288">
        <v>3336.4666666666672</v>
      </c>
      <c r="H495" s="288">
        <v>3597.9666666666672</v>
      </c>
      <c r="I495" s="288">
        <v>3679.7333333333336</v>
      </c>
      <c r="J495" s="288">
        <v>3728.7166666666672</v>
      </c>
      <c r="K495" s="288">
        <v>3630.75</v>
      </c>
      <c r="L495" s="288">
        <v>3500</v>
      </c>
      <c r="M495" s="288">
        <v>9.1980000000000006E-2</v>
      </c>
    </row>
    <row r="496" spans="1:13">
      <c r="A496" s="267">
        <v>489</v>
      </c>
      <c r="B496" s="244" t="s">
        <v>562</v>
      </c>
      <c r="C496" s="288">
        <v>849.95</v>
      </c>
      <c r="D496" s="288">
        <v>852.9</v>
      </c>
      <c r="E496" s="288">
        <v>842.05</v>
      </c>
      <c r="F496" s="288">
        <v>834.15</v>
      </c>
      <c r="G496" s="288">
        <v>823.3</v>
      </c>
      <c r="H496" s="288">
        <v>860.8</v>
      </c>
      <c r="I496" s="288">
        <v>871.65000000000009</v>
      </c>
      <c r="J496" s="288">
        <v>879.55</v>
      </c>
      <c r="K496" s="288">
        <v>863.75</v>
      </c>
      <c r="L496" s="288">
        <v>845</v>
      </c>
      <c r="M496" s="288">
        <v>0.32629999999999998</v>
      </c>
    </row>
    <row r="497" spans="1:13">
      <c r="A497" s="267">
        <v>490</v>
      </c>
      <c r="B497" s="244" t="s">
        <v>566</v>
      </c>
      <c r="C497" s="288">
        <v>5872.5</v>
      </c>
      <c r="D497" s="288">
        <v>6039.1500000000005</v>
      </c>
      <c r="E497" s="288">
        <v>5634.3500000000013</v>
      </c>
      <c r="F497" s="288">
        <v>5396.2000000000007</v>
      </c>
      <c r="G497" s="288">
        <v>4991.4000000000015</v>
      </c>
      <c r="H497" s="288">
        <v>6277.3000000000011</v>
      </c>
      <c r="I497" s="288">
        <v>6682.1</v>
      </c>
      <c r="J497" s="288">
        <v>6920.2500000000009</v>
      </c>
      <c r="K497" s="288">
        <v>6443.95</v>
      </c>
      <c r="L497" s="288">
        <v>5801</v>
      </c>
      <c r="M497" s="288">
        <v>0.45645999999999998</v>
      </c>
    </row>
    <row r="498" spans="1:13">
      <c r="A498" s="267">
        <v>491</v>
      </c>
      <c r="B498" s="244" t="s">
        <v>567</v>
      </c>
      <c r="C498" s="288">
        <v>107.9</v>
      </c>
      <c r="D498" s="288">
        <v>108.53333333333335</v>
      </c>
      <c r="E498" s="288">
        <v>105.06666666666669</v>
      </c>
      <c r="F498" s="288">
        <v>102.23333333333335</v>
      </c>
      <c r="G498" s="288">
        <v>98.766666666666694</v>
      </c>
      <c r="H498" s="288">
        <v>111.36666666666669</v>
      </c>
      <c r="I498" s="288">
        <v>114.83333333333336</v>
      </c>
      <c r="J498" s="288">
        <v>117.66666666666669</v>
      </c>
      <c r="K498" s="288">
        <v>112</v>
      </c>
      <c r="L498" s="288">
        <v>105.7</v>
      </c>
      <c r="M498" s="288">
        <v>11.022679999999999</v>
      </c>
    </row>
    <row r="499" spans="1:13">
      <c r="A499" s="267">
        <v>492</v>
      </c>
      <c r="B499" s="244" t="s">
        <v>568</v>
      </c>
      <c r="C499" s="288">
        <v>65.95</v>
      </c>
      <c r="D499" s="288">
        <v>66.5</v>
      </c>
      <c r="E499" s="288">
        <v>64.2</v>
      </c>
      <c r="F499" s="288">
        <v>62.45</v>
      </c>
      <c r="G499" s="288">
        <v>60.150000000000006</v>
      </c>
      <c r="H499" s="288">
        <v>68.25</v>
      </c>
      <c r="I499" s="288">
        <v>70.550000000000011</v>
      </c>
      <c r="J499" s="288">
        <v>72.3</v>
      </c>
      <c r="K499" s="288">
        <v>68.8</v>
      </c>
      <c r="L499" s="288">
        <v>64.75</v>
      </c>
      <c r="M499" s="288">
        <v>5.26328</v>
      </c>
    </row>
    <row r="500" spans="1:13">
      <c r="A500" s="267">
        <v>493</v>
      </c>
      <c r="B500" s="244" t="s">
        <v>2851</v>
      </c>
      <c r="C500" s="288">
        <v>378.9</v>
      </c>
      <c r="D500" s="288">
        <v>381.11666666666662</v>
      </c>
      <c r="E500" s="288">
        <v>373.23333333333323</v>
      </c>
      <c r="F500" s="288">
        <v>367.56666666666661</v>
      </c>
      <c r="G500" s="288">
        <v>359.68333333333322</v>
      </c>
      <c r="H500" s="288">
        <v>386.78333333333325</v>
      </c>
      <c r="I500" s="288">
        <v>394.66666666666657</v>
      </c>
      <c r="J500" s="288">
        <v>400.33333333333326</v>
      </c>
      <c r="K500" s="288">
        <v>389</v>
      </c>
      <c r="L500" s="288">
        <v>375.45</v>
      </c>
      <c r="M500" s="288">
        <v>1.31351</v>
      </c>
    </row>
    <row r="501" spans="1:13">
      <c r="A501" s="267">
        <v>494</v>
      </c>
      <c r="B501" s="244" t="s">
        <v>569</v>
      </c>
      <c r="C501" s="288">
        <v>2142.15</v>
      </c>
      <c r="D501" s="288">
        <v>2136.0333333333333</v>
      </c>
      <c r="E501" s="288">
        <v>2126.0666666666666</v>
      </c>
      <c r="F501" s="288">
        <v>2109.9833333333331</v>
      </c>
      <c r="G501" s="288">
        <v>2100.0166666666664</v>
      </c>
      <c r="H501" s="288">
        <v>2152.1166666666668</v>
      </c>
      <c r="I501" s="288">
        <v>2162.083333333333</v>
      </c>
      <c r="J501" s="288">
        <v>2178.166666666667</v>
      </c>
      <c r="K501" s="288">
        <v>2146</v>
      </c>
      <c r="L501" s="288">
        <v>2119.9499999999998</v>
      </c>
      <c r="M501" s="288">
        <v>0.40621000000000002</v>
      </c>
    </row>
    <row r="502" spans="1:13">
      <c r="A502" s="267">
        <v>495</v>
      </c>
      <c r="B502" s="244" t="s">
        <v>200</v>
      </c>
      <c r="C502" s="288">
        <v>342.6</v>
      </c>
      <c r="D502" s="288">
        <v>344.56666666666666</v>
      </c>
      <c r="E502" s="288">
        <v>339.63333333333333</v>
      </c>
      <c r="F502" s="288">
        <v>336.66666666666669</v>
      </c>
      <c r="G502" s="288">
        <v>331.73333333333335</v>
      </c>
      <c r="H502" s="288">
        <v>347.5333333333333</v>
      </c>
      <c r="I502" s="288">
        <v>352.46666666666658</v>
      </c>
      <c r="J502" s="288">
        <v>355.43333333333328</v>
      </c>
      <c r="K502" s="288">
        <v>349.5</v>
      </c>
      <c r="L502" s="288">
        <v>341.6</v>
      </c>
      <c r="M502" s="288">
        <v>110.56851</v>
      </c>
    </row>
    <row r="503" spans="1:13">
      <c r="A503" s="267">
        <v>496</v>
      </c>
      <c r="B503" s="244" t="s">
        <v>570</v>
      </c>
      <c r="C503" s="288">
        <v>327.75</v>
      </c>
      <c r="D503" s="288">
        <v>327.65000000000003</v>
      </c>
      <c r="E503" s="288">
        <v>318.30000000000007</v>
      </c>
      <c r="F503" s="288">
        <v>308.85000000000002</v>
      </c>
      <c r="G503" s="288">
        <v>299.50000000000006</v>
      </c>
      <c r="H503" s="288">
        <v>337.10000000000008</v>
      </c>
      <c r="I503" s="288">
        <v>346.4500000000001</v>
      </c>
      <c r="J503" s="288">
        <v>355.90000000000009</v>
      </c>
      <c r="K503" s="288">
        <v>337</v>
      </c>
      <c r="L503" s="288">
        <v>318.2</v>
      </c>
      <c r="M503" s="288">
        <v>15.80688</v>
      </c>
    </row>
    <row r="504" spans="1:13">
      <c r="A504" s="267">
        <v>497</v>
      </c>
      <c r="B504" s="244" t="s">
        <v>202</v>
      </c>
      <c r="C504" s="288">
        <v>186.35</v>
      </c>
      <c r="D504" s="288">
        <v>187.86666666666665</v>
      </c>
      <c r="E504" s="288">
        <v>183.7833333333333</v>
      </c>
      <c r="F504" s="288">
        <v>181.21666666666667</v>
      </c>
      <c r="G504" s="288">
        <v>177.13333333333333</v>
      </c>
      <c r="H504" s="288">
        <v>190.43333333333328</v>
      </c>
      <c r="I504" s="288">
        <v>194.51666666666659</v>
      </c>
      <c r="J504" s="288">
        <v>197.08333333333326</v>
      </c>
      <c r="K504" s="288">
        <v>191.95</v>
      </c>
      <c r="L504" s="288">
        <v>185.3</v>
      </c>
      <c r="M504" s="288">
        <v>183.35986</v>
      </c>
    </row>
    <row r="505" spans="1:13">
      <c r="A505" s="267">
        <v>498</v>
      </c>
      <c r="B505" s="244" t="s">
        <v>571</v>
      </c>
      <c r="C505" s="288">
        <v>205.15</v>
      </c>
      <c r="D505" s="288">
        <v>205.04999999999998</v>
      </c>
      <c r="E505" s="288">
        <v>201.09999999999997</v>
      </c>
      <c r="F505" s="288">
        <v>197.04999999999998</v>
      </c>
      <c r="G505" s="288">
        <v>193.09999999999997</v>
      </c>
      <c r="H505" s="288">
        <v>209.09999999999997</v>
      </c>
      <c r="I505" s="288">
        <v>213.04999999999995</v>
      </c>
      <c r="J505" s="288">
        <v>217.09999999999997</v>
      </c>
      <c r="K505" s="288">
        <v>209</v>
      </c>
      <c r="L505" s="288">
        <v>201</v>
      </c>
      <c r="M505" s="288">
        <v>3.08772</v>
      </c>
    </row>
    <row r="506" spans="1:13">
      <c r="A506" s="267">
        <v>499</v>
      </c>
      <c r="B506" s="244" t="s">
        <v>572</v>
      </c>
      <c r="C506" s="288">
        <v>1824.55</v>
      </c>
      <c r="D506" s="288">
        <v>1827.8500000000001</v>
      </c>
      <c r="E506" s="288">
        <v>1808.7000000000003</v>
      </c>
      <c r="F506" s="288">
        <v>1792.8500000000001</v>
      </c>
      <c r="G506" s="288">
        <v>1773.7000000000003</v>
      </c>
      <c r="H506" s="288">
        <v>1843.7000000000003</v>
      </c>
      <c r="I506" s="288">
        <v>1862.8500000000004</v>
      </c>
      <c r="J506" s="288">
        <v>1878.7000000000003</v>
      </c>
      <c r="K506" s="288">
        <v>1847</v>
      </c>
      <c r="L506" s="288">
        <v>1812</v>
      </c>
      <c r="M506" s="288">
        <v>0.18881999999999999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0"/>
      <c r="B5" s="590"/>
      <c r="C5" s="591"/>
      <c r="D5" s="591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2" t="s">
        <v>574</v>
      </c>
      <c r="C7" s="592"/>
      <c r="D7" s="261">
        <f>Main!B10</f>
        <v>44155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44154</v>
      </c>
      <c r="B10" s="266">
        <v>530309</v>
      </c>
      <c r="C10" s="267" t="s">
        <v>3832</v>
      </c>
      <c r="D10" s="267" t="s">
        <v>3833</v>
      </c>
      <c r="E10" s="267" t="s">
        <v>584</v>
      </c>
      <c r="F10" s="380">
        <v>24600</v>
      </c>
      <c r="G10" s="266">
        <v>21.5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44154</v>
      </c>
      <c r="B11" s="266">
        <v>530309</v>
      </c>
      <c r="C11" s="267" t="s">
        <v>3832</v>
      </c>
      <c r="D11" s="267" t="s">
        <v>3834</v>
      </c>
      <c r="E11" s="267" t="s">
        <v>583</v>
      </c>
      <c r="F11" s="380">
        <v>34607</v>
      </c>
      <c r="G11" s="266">
        <v>21.72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44154</v>
      </c>
      <c r="B12" s="266">
        <v>533896</v>
      </c>
      <c r="C12" s="267" t="s">
        <v>3835</v>
      </c>
      <c r="D12" s="267" t="s">
        <v>3836</v>
      </c>
      <c r="E12" s="267" t="s">
        <v>583</v>
      </c>
      <c r="F12" s="380">
        <v>1143600</v>
      </c>
      <c r="G12" s="266">
        <v>8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44154</v>
      </c>
      <c r="B13" s="266">
        <v>533896</v>
      </c>
      <c r="C13" s="267" t="s">
        <v>3835</v>
      </c>
      <c r="D13" s="267" t="s">
        <v>3837</v>
      </c>
      <c r="E13" s="267" t="s">
        <v>584</v>
      </c>
      <c r="F13" s="380">
        <v>1138901</v>
      </c>
      <c r="G13" s="266">
        <v>8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44154</v>
      </c>
      <c r="B14" s="266">
        <v>541627</v>
      </c>
      <c r="C14" s="267" t="s">
        <v>3838</v>
      </c>
      <c r="D14" s="267" t="s">
        <v>3839</v>
      </c>
      <c r="E14" s="267" t="s">
        <v>583</v>
      </c>
      <c r="F14" s="380">
        <v>27000</v>
      </c>
      <c r="G14" s="266">
        <v>12.76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44154</v>
      </c>
      <c r="B15" s="266">
        <v>519463</v>
      </c>
      <c r="C15" s="267" t="s">
        <v>3785</v>
      </c>
      <c r="D15" s="267" t="s">
        <v>3786</v>
      </c>
      <c r="E15" s="267" t="s">
        <v>583</v>
      </c>
      <c r="F15" s="380">
        <v>7950</v>
      </c>
      <c r="G15" s="266">
        <v>9.4600000000000009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44154</v>
      </c>
      <c r="B16" s="266">
        <v>539692</v>
      </c>
      <c r="C16" s="267" t="s">
        <v>3802</v>
      </c>
      <c r="D16" s="267" t="s">
        <v>3840</v>
      </c>
      <c r="E16" s="267" t="s">
        <v>584</v>
      </c>
      <c r="F16" s="380">
        <v>20000</v>
      </c>
      <c r="G16" s="266">
        <v>22.84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44154</v>
      </c>
      <c r="B17" s="266">
        <v>539692</v>
      </c>
      <c r="C17" s="267" t="s">
        <v>3802</v>
      </c>
      <c r="D17" s="267" t="s">
        <v>3803</v>
      </c>
      <c r="E17" s="267" t="s">
        <v>584</v>
      </c>
      <c r="F17" s="380">
        <v>138626</v>
      </c>
      <c r="G17" s="266">
        <v>22.84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44154</v>
      </c>
      <c r="B18" s="266">
        <v>539692</v>
      </c>
      <c r="C18" s="267" t="s">
        <v>3802</v>
      </c>
      <c r="D18" s="267" t="s">
        <v>3804</v>
      </c>
      <c r="E18" s="267" t="s">
        <v>584</v>
      </c>
      <c r="F18" s="380">
        <v>159946</v>
      </c>
      <c r="G18" s="266">
        <v>22.84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44154</v>
      </c>
      <c r="B19" s="266">
        <v>539692</v>
      </c>
      <c r="C19" s="267" t="s">
        <v>3802</v>
      </c>
      <c r="D19" s="267" t="s">
        <v>3841</v>
      </c>
      <c r="E19" s="267" t="s">
        <v>584</v>
      </c>
      <c r="F19" s="380">
        <v>40390</v>
      </c>
      <c r="G19" s="266">
        <v>22.83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44154</v>
      </c>
      <c r="B20" s="266">
        <v>539692</v>
      </c>
      <c r="C20" s="267" t="s">
        <v>3802</v>
      </c>
      <c r="D20" s="267" t="s">
        <v>3842</v>
      </c>
      <c r="E20" s="267" t="s">
        <v>583</v>
      </c>
      <c r="F20" s="380">
        <v>50000</v>
      </c>
      <c r="G20" s="266">
        <v>22.84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44154</v>
      </c>
      <c r="B21" s="266">
        <v>539692</v>
      </c>
      <c r="C21" s="267" t="s">
        <v>3802</v>
      </c>
      <c r="D21" s="267" t="s">
        <v>3843</v>
      </c>
      <c r="E21" s="267" t="s">
        <v>583</v>
      </c>
      <c r="F21" s="380">
        <v>15173</v>
      </c>
      <c r="G21" s="266">
        <v>22.8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44154</v>
      </c>
      <c r="B22" s="266">
        <v>539692</v>
      </c>
      <c r="C22" s="267" t="s">
        <v>3802</v>
      </c>
      <c r="D22" s="267" t="s">
        <v>3843</v>
      </c>
      <c r="E22" s="267" t="s">
        <v>584</v>
      </c>
      <c r="F22" s="380">
        <v>696</v>
      </c>
      <c r="G22" s="266">
        <v>22.84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44154</v>
      </c>
      <c r="B23" s="266">
        <v>532745</v>
      </c>
      <c r="C23" s="267" t="s">
        <v>3844</v>
      </c>
      <c r="D23" s="267" t="s">
        <v>3845</v>
      </c>
      <c r="E23" s="267" t="s">
        <v>583</v>
      </c>
      <c r="F23" s="380">
        <v>435071</v>
      </c>
      <c r="G23" s="266">
        <v>33.6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44154</v>
      </c>
      <c r="B24" s="266">
        <v>532745</v>
      </c>
      <c r="C24" s="267" t="s">
        <v>3844</v>
      </c>
      <c r="D24" s="267" t="s">
        <v>3846</v>
      </c>
      <c r="E24" s="267" t="s">
        <v>584</v>
      </c>
      <c r="F24" s="380">
        <v>320071</v>
      </c>
      <c r="G24" s="266">
        <v>33.6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44154</v>
      </c>
      <c r="B25" s="266">
        <v>539519</v>
      </c>
      <c r="C25" s="267" t="s">
        <v>3847</v>
      </c>
      <c r="D25" s="267" t="s">
        <v>3848</v>
      </c>
      <c r="E25" s="267" t="s">
        <v>583</v>
      </c>
      <c r="F25" s="380">
        <v>27405</v>
      </c>
      <c r="G25" s="266">
        <v>13.5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44154</v>
      </c>
      <c r="B26" s="266">
        <v>526723</v>
      </c>
      <c r="C26" s="267" t="s">
        <v>3849</v>
      </c>
      <c r="D26" s="267" t="s">
        <v>3850</v>
      </c>
      <c r="E26" s="267" t="s">
        <v>583</v>
      </c>
      <c r="F26" s="380">
        <v>150000</v>
      </c>
      <c r="G26" s="266">
        <v>32.65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44154</v>
      </c>
      <c r="B27" s="266">
        <v>526723</v>
      </c>
      <c r="C27" s="267" t="s">
        <v>3849</v>
      </c>
      <c r="D27" s="267" t="s">
        <v>3851</v>
      </c>
      <c r="E27" s="267" t="s">
        <v>584</v>
      </c>
      <c r="F27" s="380">
        <v>150100</v>
      </c>
      <c r="G27" s="266">
        <v>32.65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44154</v>
      </c>
      <c r="B28" s="266">
        <v>532911</v>
      </c>
      <c r="C28" s="267" t="s">
        <v>3805</v>
      </c>
      <c r="D28" s="267" t="s">
        <v>3806</v>
      </c>
      <c r="E28" s="267" t="s">
        <v>584</v>
      </c>
      <c r="F28" s="380">
        <v>169879</v>
      </c>
      <c r="G28" s="266">
        <v>9.65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44154</v>
      </c>
      <c r="B29" s="266">
        <v>539673</v>
      </c>
      <c r="C29" s="267" t="s">
        <v>3787</v>
      </c>
      <c r="D29" s="267" t="s">
        <v>3807</v>
      </c>
      <c r="E29" s="267" t="s">
        <v>583</v>
      </c>
      <c r="F29" s="380">
        <v>35700</v>
      </c>
      <c r="G29" s="266">
        <v>14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44154</v>
      </c>
      <c r="B30" s="266">
        <v>539673</v>
      </c>
      <c r="C30" s="267" t="s">
        <v>3787</v>
      </c>
      <c r="D30" s="267" t="s">
        <v>3852</v>
      </c>
      <c r="E30" s="267" t="s">
        <v>584</v>
      </c>
      <c r="F30" s="380">
        <v>16000</v>
      </c>
      <c r="G30" s="266">
        <v>14.01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44154</v>
      </c>
      <c r="B31" s="266">
        <v>539673</v>
      </c>
      <c r="C31" s="267" t="s">
        <v>3787</v>
      </c>
      <c r="D31" s="267" t="s">
        <v>3853</v>
      </c>
      <c r="E31" s="267" t="s">
        <v>584</v>
      </c>
      <c r="F31" s="380">
        <v>30000</v>
      </c>
      <c r="G31" s="266">
        <v>14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44154</v>
      </c>
      <c r="B32" s="266">
        <v>539673</v>
      </c>
      <c r="C32" s="267" t="s">
        <v>3787</v>
      </c>
      <c r="D32" s="267" t="s">
        <v>3854</v>
      </c>
      <c r="E32" s="267" t="s">
        <v>583</v>
      </c>
      <c r="F32" s="380">
        <v>8000</v>
      </c>
      <c r="G32" s="266">
        <v>14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44154</v>
      </c>
      <c r="B33" s="266">
        <v>539673</v>
      </c>
      <c r="C33" s="267" t="s">
        <v>3787</v>
      </c>
      <c r="D33" s="267" t="s">
        <v>3854</v>
      </c>
      <c r="E33" s="267" t="s">
        <v>584</v>
      </c>
      <c r="F33" s="380">
        <v>6820</v>
      </c>
      <c r="G33" s="266">
        <v>14.11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44154</v>
      </c>
      <c r="B34" s="266">
        <v>540175</v>
      </c>
      <c r="C34" s="267" t="s">
        <v>3855</v>
      </c>
      <c r="D34" s="267" t="s">
        <v>3856</v>
      </c>
      <c r="E34" s="267" t="s">
        <v>584</v>
      </c>
      <c r="F34" s="380">
        <v>48698</v>
      </c>
      <c r="G34" s="266">
        <v>14.3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44154</v>
      </c>
      <c r="B35" s="266">
        <v>540175</v>
      </c>
      <c r="C35" s="267" t="s">
        <v>3855</v>
      </c>
      <c r="D35" s="267" t="s">
        <v>3857</v>
      </c>
      <c r="E35" s="267" t="s">
        <v>583</v>
      </c>
      <c r="F35" s="380">
        <v>34790</v>
      </c>
      <c r="G35" s="266">
        <v>14.3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44154</v>
      </c>
      <c r="B36" s="266">
        <v>542725</v>
      </c>
      <c r="C36" s="267" t="s">
        <v>3858</v>
      </c>
      <c r="D36" s="267" t="s">
        <v>3859</v>
      </c>
      <c r="E36" s="267" t="s">
        <v>583</v>
      </c>
      <c r="F36" s="380">
        <v>69000</v>
      </c>
      <c r="G36" s="266">
        <v>41.86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44154</v>
      </c>
      <c r="B37" s="266">
        <v>542725</v>
      </c>
      <c r="C37" s="267" t="s">
        <v>3858</v>
      </c>
      <c r="D37" s="267" t="s">
        <v>3859</v>
      </c>
      <c r="E37" s="267" t="s">
        <v>584</v>
      </c>
      <c r="F37" s="380">
        <v>24000</v>
      </c>
      <c r="G37" s="266">
        <v>41.83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44154</v>
      </c>
      <c r="B38" s="266">
        <v>539526</v>
      </c>
      <c r="C38" s="267" t="s">
        <v>3860</v>
      </c>
      <c r="D38" s="267" t="s">
        <v>3861</v>
      </c>
      <c r="E38" s="267" t="s">
        <v>584</v>
      </c>
      <c r="F38" s="380">
        <v>2077000</v>
      </c>
      <c r="G38" s="266">
        <v>0.76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44154</v>
      </c>
      <c r="B39" s="266">
        <v>539526</v>
      </c>
      <c r="C39" s="267" t="s">
        <v>3860</v>
      </c>
      <c r="D39" s="267" t="s">
        <v>3862</v>
      </c>
      <c r="E39" s="267" t="s">
        <v>583</v>
      </c>
      <c r="F39" s="380">
        <v>25000</v>
      </c>
      <c r="G39" s="266">
        <v>0.75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44154</v>
      </c>
      <c r="B40" s="266">
        <v>539526</v>
      </c>
      <c r="C40" s="267" t="s">
        <v>3860</v>
      </c>
      <c r="D40" s="267" t="s">
        <v>3862</v>
      </c>
      <c r="E40" s="267" t="s">
        <v>584</v>
      </c>
      <c r="F40" s="380">
        <v>1067790</v>
      </c>
      <c r="G40" s="266">
        <v>0.79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44154</v>
      </c>
      <c r="B41" s="266">
        <v>539026</v>
      </c>
      <c r="C41" s="267" t="s">
        <v>3863</v>
      </c>
      <c r="D41" s="267" t="s">
        <v>3809</v>
      </c>
      <c r="E41" s="267" t="s">
        <v>583</v>
      </c>
      <c r="F41" s="380">
        <v>32000</v>
      </c>
      <c r="G41" s="266">
        <v>29.76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44154</v>
      </c>
      <c r="B42" s="266">
        <v>539026</v>
      </c>
      <c r="C42" s="267" t="s">
        <v>3863</v>
      </c>
      <c r="D42" s="267" t="s">
        <v>3809</v>
      </c>
      <c r="E42" s="267" t="s">
        <v>584</v>
      </c>
      <c r="F42" s="380">
        <v>28000</v>
      </c>
      <c r="G42" s="266">
        <v>29.86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44154</v>
      </c>
      <c r="B43" s="266">
        <v>530961</v>
      </c>
      <c r="C43" s="267" t="s">
        <v>2791</v>
      </c>
      <c r="D43" s="267" t="s">
        <v>3811</v>
      </c>
      <c r="E43" s="267" t="s">
        <v>583</v>
      </c>
      <c r="F43" s="380">
        <v>2721317</v>
      </c>
      <c r="G43" s="266">
        <v>6.19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44154</v>
      </c>
      <c r="B44" s="266">
        <v>530961</v>
      </c>
      <c r="C44" s="267" t="s">
        <v>2791</v>
      </c>
      <c r="D44" s="267" t="s">
        <v>3811</v>
      </c>
      <c r="E44" s="267" t="s">
        <v>584</v>
      </c>
      <c r="F44" s="380">
        <v>330550</v>
      </c>
      <c r="G44" s="266">
        <v>6.18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44154</v>
      </c>
      <c r="B45" s="266">
        <v>530961</v>
      </c>
      <c r="C45" s="267" t="s">
        <v>2791</v>
      </c>
      <c r="D45" s="267" t="s">
        <v>3814</v>
      </c>
      <c r="E45" s="267" t="s">
        <v>584</v>
      </c>
      <c r="F45" s="380">
        <v>3000000</v>
      </c>
      <c r="G45" s="266">
        <v>6.19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44154</v>
      </c>
      <c r="B46" s="266">
        <v>539222</v>
      </c>
      <c r="C46" s="267" t="s">
        <v>3808</v>
      </c>
      <c r="D46" s="267" t="s">
        <v>3864</v>
      </c>
      <c r="E46" s="267" t="s">
        <v>584</v>
      </c>
      <c r="F46" s="380">
        <v>35000</v>
      </c>
      <c r="G46" s="266">
        <v>40.18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44154</v>
      </c>
      <c r="B47" s="266">
        <v>539222</v>
      </c>
      <c r="C47" s="267" t="s">
        <v>3808</v>
      </c>
      <c r="D47" s="267" t="s">
        <v>3865</v>
      </c>
      <c r="E47" s="267" t="s">
        <v>584</v>
      </c>
      <c r="F47" s="380">
        <v>30000</v>
      </c>
      <c r="G47" s="266">
        <v>40.75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44154</v>
      </c>
      <c r="B48" s="266">
        <v>539222</v>
      </c>
      <c r="C48" s="267" t="s">
        <v>3808</v>
      </c>
      <c r="D48" s="267" t="s">
        <v>3864</v>
      </c>
      <c r="E48" s="267" t="s">
        <v>583</v>
      </c>
      <c r="F48" s="380">
        <v>30000</v>
      </c>
      <c r="G48" s="266">
        <v>40.75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44154</v>
      </c>
      <c r="B49" s="266">
        <v>539222</v>
      </c>
      <c r="C49" s="267" t="s">
        <v>3808</v>
      </c>
      <c r="D49" s="267" t="s">
        <v>3809</v>
      </c>
      <c r="E49" s="267" t="s">
        <v>583</v>
      </c>
      <c r="F49" s="380">
        <v>52500</v>
      </c>
      <c r="G49" s="266">
        <v>40.14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44154</v>
      </c>
      <c r="B50" s="266">
        <v>539222</v>
      </c>
      <c r="C50" s="267" t="s">
        <v>3808</v>
      </c>
      <c r="D50" s="267" t="s">
        <v>3809</v>
      </c>
      <c r="E50" s="267" t="s">
        <v>584</v>
      </c>
      <c r="F50" s="380">
        <v>42500</v>
      </c>
      <c r="G50" s="266">
        <v>40.06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44154</v>
      </c>
      <c r="B51" s="266" t="s">
        <v>1019</v>
      </c>
      <c r="C51" s="267" t="s">
        <v>3866</v>
      </c>
      <c r="D51" s="267" t="s">
        <v>3867</v>
      </c>
      <c r="E51" s="267" t="s">
        <v>583</v>
      </c>
      <c r="F51" s="380">
        <v>779500</v>
      </c>
      <c r="G51" s="266">
        <v>89.7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44154</v>
      </c>
      <c r="B52" s="266" t="s">
        <v>251</v>
      </c>
      <c r="C52" s="267" t="s">
        <v>3868</v>
      </c>
      <c r="D52" s="267" t="s">
        <v>3869</v>
      </c>
      <c r="E52" s="267" t="s">
        <v>583</v>
      </c>
      <c r="F52" s="380">
        <v>326846</v>
      </c>
      <c r="G52" s="266">
        <v>801.15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44154</v>
      </c>
      <c r="B53" s="266" t="s">
        <v>644</v>
      </c>
      <c r="C53" s="267" t="s">
        <v>3788</v>
      </c>
      <c r="D53" s="267" t="s">
        <v>3789</v>
      </c>
      <c r="E53" s="267" t="s">
        <v>583</v>
      </c>
      <c r="F53" s="380">
        <v>360936</v>
      </c>
      <c r="G53" s="266">
        <v>104.63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44154</v>
      </c>
      <c r="B54" s="266" t="s">
        <v>1681</v>
      </c>
      <c r="C54" s="267" t="s">
        <v>3870</v>
      </c>
      <c r="D54" s="267" t="s">
        <v>3764</v>
      </c>
      <c r="E54" s="267" t="s">
        <v>583</v>
      </c>
      <c r="F54" s="380">
        <v>218218</v>
      </c>
      <c r="G54" s="266">
        <v>75.66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44154</v>
      </c>
      <c r="B55" s="266" t="s">
        <v>465</v>
      </c>
      <c r="C55" s="267" t="s">
        <v>3871</v>
      </c>
      <c r="D55" s="267" t="s">
        <v>3872</v>
      </c>
      <c r="E55" s="267" t="s">
        <v>583</v>
      </c>
      <c r="F55" s="380">
        <v>1550000</v>
      </c>
      <c r="G55" s="266">
        <v>183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44154</v>
      </c>
      <c r="B56" s="266" t="s">
        <v>2334</v>
      </c>
      <c r="C56" s="267" t="s">
        <v>3873</v>
      </c>
      <c r="D56" s="267" t="s">
        <v>3874</v>
      </c>
      <c r="E56" s="267" t="s">
        <v>583</v>
      </c>
      <c r="F56" s="380">
        <v>127773</v>
      </c>
      <c r="G56" s="266">
        <v>72.31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44154</v>
      </c>
      <c r="B57" s="266" t="s">
        <v>2339</v>
      </c>
      <c r="C57" s="267" t="s">
        <v>3875</v>
      </c>
      <c r="D57" s="267" t="s">
        <v>3876</v>
      </c>
      <c r="E57" s="267" t="s">
        <v>583</v>
      </c>
      <c r="F57" s="380">
        <v>140000</v>
      </c>
      <c r="G57" s="266">
        <v>43.5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44154</v>
      </c>
      <c r="B58" s="266" t="s">
        <v>3371</v>
      </c>
      <c r="C58" s="267" t="s">
        <v>3644</v>
      </c>
      <c r="D58" s="267" t="s">
        <v>3790</v>
      </c>
      <c r="E58" s="267" t="s">
        <v>583</v>
      </c>
      <c r="F58" s="380">
        <v>5239579</v>
      </c>
      <c r="G58" s="266">
        <v>0.7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44154</v>
      </c>
      <c r="B59" s="266" t="s">
        <v>3371</v>
      </c>
      <c r="C59" s="267" t="s">
        <v>3644</v>
      </c>
      <c r="D59" s="267" t="s">
        <v>3877</v>
      </c>
      <c r="E59" s="267" t="s">
        <v>583</v>
      </c>
      <c r="F59" s="380">
        <v>5000000</v>
      </c>
      <c r="G59" s="266">
        <v>0.7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44154</v>
      </c>
      <c r="B60" s="266" t="s">
        <v>3371</v>
      </c>
      <c r="C60" s="267" t="s">
        <v>3644</v>
      </c>
      <c r="D60" s="267" t="s">
        <v>3813</v>
      </c>
      <c r="E60" s="267" t="s">
        <v>583</v>
      </c>
      <c r="F60" s="380">
        <v>4231156</v>
      </c>
      <c r="G60" s="266">
        <v>0.7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44154</v>
      </c>
      <c r="B61" s="266" t="s">
        <v>2525</v>
      </c>
      <c r="C61" s="267" t="s">
        <v>3878</v>
      </c>
      <c r="D61" s="267" t="s">
        <v>3879</v>
      </c>
      <c r="E61" s="267" t="s">
        <v>583</v>
      </c>
      <c r="F61" s="380">
        <v>3515759</v>
      </c>
      <c r="G61" s="266">
        <v>73.53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44154</v>
      </c>
      <c r="B62" s="266" t="s">
        <v>2597</v>
      </c>
      <c r="C62" s="267" t="s">
        <v>3880</v>
      </c>
      <c r="D62" s="267" t="s">
        <v>3881</v>
      </c>
      <c r="E62" s="267" t="s">
        <v>583</v>
      </c>
      <c r="F62" s="380">
        <v>124882</v>
      </c>
      <c r="G62" s="266">
        <v>71.849999999999994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44154</v>
      </c>
      <c r="B63" s="266" t="s">
        <v>2597</v>
      </c>
      <c r="C63" s="267" t="s">
        <v>3880</v>
      </c>
      <c r="D63" s="267" t="s">
        <v>3882</v>
      </c>
      <c r="E63" s="267" t="s">
        <v>583</v>
      </c>
      <c r="F63" s="380">
        <v>55000</v>
      </c>
      <c r="G63" s="266">
        <v>72.349999999999994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44154</v>
      </c>
      <c r="B64" s="266" t="s">
        <v>2791</v>
      </c>
      <c r="C64" s="267" t="s">
        <v>3810</v>
      </c>
      <c r="D64" s="267" t="s">
        <v>3812</v>
      </c>
      <c r="E64" s="267" t="s">
        <v>583</v>
      </c>
      <c r="F64" s="380">
        <v>5000000</v>
      </c>
      <c r="G64" s="266">
        <v>6.1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44154</v>
      </c>
      <c r="B65" s="266" t="s">
        <v>1019</v>
      </c>
      <c r="C65" s="267" t="s">
        <v>3866</v>
      </c>
      <c r="D65" s="267" t="s">
        <v>3883</v>
      </c>
      <c r="E65" s="267" t="s">
        <v>584</v>
      </c>
      <c r="F65" s="380">
        <v>779500</v>
      </c>
      <c r="G65" s="266">
        <v>89.7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44154</v>
      </c>
      <c r="B66" s="266" t="s">
        <v>251</v>
      </c>
      <c r="C66" s="267" t="s">
        <v>3868</v>
      </c>
      <c r="D66" s="267" t="s">
        <v>3869</v>
      </c>
      <c r="E66" s="267" t="s">
        <v>584</v>
      </c>
      <c r="F66" s="380">
        <v>328399</v>
      </c>
      <c r="G66" s="266">
        <v>801.95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44154</v>
      </c>
      <c r="B67" s="266" t="s">
        <v>397</v>
      </c>
      <c r="C67" s="267" t="s">
        <v>3884</v>
      </c>
      <c r="D67" s="267" t="s">
        <v>3885</v>
      </c>
      <c r="E67" s="267" t="s">
        <v>584</v>
      </c>
      <c r="F67" s="380">
        <v>5424423</v>
      </c>
      <c r="G67" s="266">
        <v>42.59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44154</v>
      </c>
      <c r="B68" s="266" t="s">
        <v>1681</v>
      </c>
      <c r="C68" s="267" t="s">
        <v>3870</v>
      </c>
      <c r="D68" s="267" t="s">
        <v>3764</v>
      </c>
      <c r="E68" s="267" t="s">
        <v>584</v>
      </c>
      <c r="F68" s="380">
        <v>218218</v>
      </c>
      <c r="G68" s="266">
        <v>76.040000000000006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44154</v>
      </c>
      <c r="B69" s="266" t="s">
        <v>465</v>
      </c>
      <c r="C69" s="267" t="s">
        <v>3871</v>
      </c>
      <c r="D69" s="267" t="s">
        <v>3886</v>
      </c>
      <c r="E69" s="267" t="s">
        <v>584</v>
      </c>
      <c r="F69" s="380">
        <v>2130236</v>
      </c>
      <c r="G69" s="266">
        <v>183.04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44154</v>
      </c>
      <c r="B70" s="266" t="s">
        <v>2334</v>
      </c>
      <c r="C70" s="267" t="s">
        <v>3873</v>
      </c>
      <c r="D70" s="267" t="s">
        <v>3874</v>
      </c>
      <c r="E70" s="267" t="s">
        <v>584</v>
      </c>
      <c r="F70" s="380">
        <v>165629</v>
      </c>
      <c r="G70" s="266">
        <v>72.290000000000006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44154</v>
      </c>
      <c r="B71" s="266" t="s">
        <v>2339</v>
      </c>
      <c r="C71" s="267" t="s">
        <v>3875</v>
      </c>
      <c r="D71" s="267" t="s">
        <v>3812</v>
      </c>
      <c r="E71" s="267" t="s">
        <v>584</v>
      </c>
      <c r="F71" s="380">
        <v>135000</v>
      </c>
      <c r="G71" s="266">
        <v>43.5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44154</v>
      </c>
      <c r="B72" s="266" t="s">
        <v>3371</v>
      </c>
      <c r="C72" s="267" t="s">
        <v>3644</v>
      </c>
      <c r="D72" s="267" t="s">
        <v>3813</v>
      </c>
      <c r="E72" s="267" t="s">
        <v>584</v>
      </c>
      <c r="F72" s="380">
        <v>10000000</v>
      </c>
      <c r="G72" s="266">
        <v>0.7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44154</v>
      </c>
      <c r="B73" s="266" t="s">
        <v>3371</v>
      </c>
      <c r="C73" s="267" t="s">
        <v>3644</v>
      </c>
      <c r="D73" s="267" t="s">
        <v>3877</v>
      </c>
      <c r="E73" s="267" t="s">
        <v>584</v>
      </c>
      <c r="F73" s="380">
        <v>5000000</v>
      </c>
      <c r="G73" s="266">
        <v>0.7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44154</v>
      </c>
      <c r="B74" s="266" t="s">
        <v>3371</v>
      </c>
      <c r="C74" s="267" t="s">
        <v>3644</v>
      </c>
      <c r="D74" s="267" t="s">
        <v>3790</v>
      </c>
      <c r="E74" s="267" t="s">
        <v>584</v>
      </c>
      <c r="F74" s="380">
        <v>5776223</v>
      </c>
      <c r="G74" s="266">
        <v>0.7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44154</v>
      </c>
      <c r="B75" s="266" t="s">
        <v>2525</v>
      </c>
      <c r="C75" s="267" t="s">
        <v>3878</v>
      </c>
      <c r="D75" s="267" t="s">
        <v>3879</v>
      </c>
      <c r="E75" s="267" t="s">
        <v>584</v>
      </c>
      <c r="F75" s="380">
        <v>3515759</v>
      </c>
      <c r="G75" s="266">
        <v>73.569999999999993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44154</v>
      </c>
      <c r="B76" s="266" t="s">
        <v>2597</v>
      </c>
      <c r="C76" s="267" t="s">
        <v>3880</v>
      </c>
      <c r="D76" s="267" t="s">
        <v>3882</v>
      </c>
      <c r="E76" s="267" t="s">
        <v>584</v>
      </c>
      <c r="F76" s="380">
        <v>10000</v>
      </c>
      <c r="G76" s="266">
        <v>75.790000000000006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44154</v>
      </c>
      <c r="B77" s="266" t="s">
        <v>2597</v>
      </c>
      <c r="C77" s="267" t="s">
        <v>3880</v>
      </c>
      <c r="D77" s="267" t="s">
        <v>3881</v>
      </c>
      <c r="E77" s="267" t="s">
        <v>584</v>
      </c>
      <c r="F77" s="380">
        <v>124882</v>
      </c>
      <c r="G77" s="266">
        <v>71.94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44154</v>
      </c>
      <c r="B78" s="266" t="s">
        <v>2782</v>
      </c>
      <c r="C78" s="267" t="s">
        <v>3887</v>
      </c>
      <c r="D78" s="267" t="s">
        <v>3888</v>
      </c>
      <c r="E78" s="267" t="s">
        <v>584</v>
      </c>
      <c r="F78" s="380">
        <v>150000</v>
      </c>
      <c r="G78" s="266">
        <v>53.7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44154</v>
      </c>
      <c r="B79" s="266" t="s">
        <v>2791</v>
      </c>
      <c r="C79" s="267" t="s">
        <v>3810</v>
      </c>
      <c r="D79" s="267" t="s">
        <v>3814</v>
      </c>
      <c r="E79" s="267" t="s">
        <v>584</v>
      </c>
      <c r="F79" s="380">
        <v>5000000</v>
      </c>
      <c r="G79" s="266">
        <v>6.1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44154</v>
      </c>
      <c r="B80" s="266" t="s">
        <v>2793</v>
      </c>
      <c r="C80" s="267" t="s">
        <v>3889</v>
      </c>
      <c r="D80" s="267" t="s">
        <v>3890</v>
      </c>
      <c r="E80" s="267" t="s">
        <v>584</v>
      </c>
      <c r="F80" s="380">
        <v>3361376</v>
      </c>
      <c r="G80" s="266">
        <v>10.7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8"/>
  <sheetViews>
    <sheetView zoomScale="70" zoomScaleNormal="70" workbookViewId="0">
      <selection activeCell="A10" sqref="A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44155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53">
        <v>1</v>
      </c>
      <c r="B10" s="435">
        <v>44110</v>
      </c>
      <c r="C10" s="454"/>
      <c r="D10" s="557" t="s">
        <v>138</v>
      </c>
      <c r="E10" s="455" t="s">
        <v>600</v>
      </c>
      <c r="F10" s="436">
        <v>619</v>
      </c>
      <c r="G10" s="455">
        <v>590</v>
      </c>
      <c r="H10" s="455">
        <v>657</v>
      </c>
      <c r="I10" s="456">
        <v>690</v>
      </c>
      <c r="J10" s="434" t="s">
        <v>3791</v>
      </c>
      <c r="K10" s="434">
        <f t="shared" ref="K10" si="0">H10-F10</f>
        <v>38</v>
      </c>
      <c r="L10" s="444">
        <f t="shared" ref="L10" si="1">(F10*-0.8)/100</f>
        <v>-4.9520000000000008</v>
      </c>
      <c r="M10" s="437">
        <f t="shared" ref="M10" si="2">(K10+L10)/F10</f>
        <v>5.3389337641357032E-2</v>
      </c>
      <c r="N10" s="438" t="s">
        <v>599</v>
      </c>
      <c r="O10" s="465">
        <v>44153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3642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53">
        <v>3</v>
      </c>
      <c r="B12" s="435">
        <v>44112</v>
      </c>
      <c r="C12" s="454"/>
      <c r="D12" s="557" t="s">
        <v>3637</v>
      </c>
      <c r="E12" s="455" t="s">
        <v>600</v>
      </c>
      <c r="F12" s="436">
        <v>581.5</v>
      </c>
      <c r="G12" s="455">
        <v>548</v>
      </c>
      <c r="H12" s="455">
        <v>621</v>
      </c>
      <c r="I12" s="456">
        <v>640</v>
      </c>
      <c r="J12" s="434" t="s">
        <v>3741</v>
      </c>
      <c r="K12" s="434">
        <f t="shared" si="3"/>
        <v>39.5</v>
      </c>
      <c r="L12" s="444">
        <f t="shared" si="4"/>
        <v>-4.6520000000000001</v>
      </c>
      <c r="M12" s="437">
        <f t="shared" si="5"/>
        <v>5.9927773000859844E-2</v>
      </c>
      <c r="N12" s="438" t="s">
        <v>599</v>
      </c>
      <c r="O12" s="465">
        <v>44146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3639</v>
      </c>
      <c r="G13" s="418">
        <v>1895</v>
      </c>
      <c r="H13" s="410"/>
      <c r="I13" s="406" t="s">
        <v>3640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53">
        <v>5</v>
      </c>
      <c r="B14" s="435">
        <v>44131</v>
      </c>
      <c r="C14" s="454"/>
      <c r="D14" s="464" t="s">
        <v>71</v>
      </c>
      <c r="E14" s="455" t="s">
        <v>600</v>
      </c>
      <c r="F14" s="436">
        <v>403.5</v>
      </c>
      <c r="G14" s="457">
        <v>375</v>
      </c>
      <c r="H14" s="455">
        <v>427.5</v>
      </c>
      <c r="I14" s="456" t="s">
        <v>3643</v>
      </c>
      <c r="J14" s="434" t="s">
        <v>3680</v>
      </c>
      <c r="K14" s="434">
        <f t="shared" ref="K14" si="6">H14-F14</f>
        <v>24</v>
      </c>
      <c r="L14" s="444">
        <f t="shared" ref="L14" si="7">(F14*-0.8)/100</f>
        <v>-3.2280000000000002</v>
      </c>
      <c r="M14" s="437">
        <f t="shared" ref="M14" si="8">(K14+L14)/F14</f>
        <v>5.1479553903345722E-2</v>
      </c>
      <c r="N14" s="438" t="s">
        <v>599</v>
      </c>
      <c r="O14" s="465">
        <v>44147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36">
        <v>392</v>
      </c>
      <c r="G15" s="457">
        <v>368</v>
      </c>
      <c r="H15" s="455">
        <v>417</v>
      </c>
      <c r="I15" s="456" t="s">
        <v>3645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3646</v>
      </c>
      <c r="E16" s="410" t="s">
        <v>600</v>
      </c>
      <c r="F16" s="410" t="s">
        <v>3647</v>
      </c>
      <c r="G16" s="418">
        <v>640</v>
      </c>
      <c r="H16" s="410"/>
      <c r="I16" s="406" t="s">
        <v>3648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3656</v>
      </c>
      <c r="E17" s="455" t="s">
        <v>600</v>
      </c>
      <c r="F17" s="436">
        <v>355</v>
      </c>
      <c r="G17" s="457">
        <v>337</v>
      </c>
      <c r="H17" s="455">
        <v>376.5</v>
      </c>
      <c r="I17" s="456" t="s">
        <v>3657</v>
      </c>
      <c r="J17" s="434" t="s">
        <v>3724</v>
      </c>
      <c r="K17" s="434">
        <f t="shared" ref="K17:K18" si="11">H17-F17</f>
        <v>21.5</v>
      </c>
      <c r="L17" s="444">
        <f>(F17*-0.8)/100</f>
        <v>-2.84</v>
      </c>
      <c r="M17" s="437">
        <f t="shared" ref="M17:M18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453">
        <v>9</v>
      </c>
      <c r="B18" s="435">
        <v>44137</v>
      </c>
      <c r="C18" s="454"/>
      <c r="D18" s="557" t="s">
        <v>1396</v>
      </c>
      <c r="E18" s="455" t="s">
        <v>600</v>
      </c>
      <c r="F18" s="436">
        <v>3515</v>
      </c>
      <c r="G18" s="455">
        <v>3280</v>
      </c>
      <c r="H18" s="455">
        <v>3815</v>
      </c>
      <c r="I18" s="456">
        <v>4200</v>
      </c>
      <c r="J18" s="434" t="s">
        <v>3823</v>
      </c>
      <c r="K18" s="434">
        <f t="shared" si="11"/>
        <v>300</v>
      </c>
      <c r="L18" s="444">
        <f t="shared" ref="L18" si="13">(F18*-0.8)/100</f>
        <v>-28.12</v>
      </c>
      <c r="M18" s="437">
        <f t="shared" si="12"/>
        <v>7.7348506401137981E-2</v>
      </c>
      <c r="N18" s="438" t="s">
        <v>599</v>
      </c>
      <c r="O18" s="465">
        <v>44154</v>
      </c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467">
        <v>772.5</v>
      </c>
      <c r="G19" s="541">
        <v>805</v>
      </c>
      <c r="H19" s="540">
        <v>810</v>
      </c>
      <c r="I19" s="542">
        <v>700</v>
      </c>
      <c r="J19" s="462" t="s">
        <v>3668</v>
      </c>
      <c r="K19" s="462">
        <f>F19-H19</f>
        <v>-37.5</v>
      </c>
      <c r="L19" s="446">
        <f t="shared" ref="L19" si="14">(F19*-0.7)/100</f>
        <v>-5.4074999999999998</v>
      </c>
      <c r="M19" s="419">
        <f t="shared" ref="M19:M20" si="15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21">
        <v>11</v>
      </c>
      <c r="B20" s="422">
        <v>44139</v>
      </c>
      <c r="C20" s="423"/>
      <c r="D20" s="424" t="s">
        <v>569</v>
      </c>
      <c r="E20" s="425" t="s">
        <v>600</v>
      </c>
      <c r="F20" s="426">
        <v>2060</v>
      </c>
      <c r="G20" s="425">
        <v>1980</v>
      </c>
      <c r="H20" s="425">
        <v>2140</v>
      </c>
      <c r="I20" s="427">
        <v>2300</v>
      </c>
      <c r="J20" s="428" t="s">
        <v>3755</v>
      </c>
      <c r="K20" s="428">
        <f t="shared" ref="K20" si="16">H20-F20</f>
        <v>80</v>
      </c>
      <c r="L20" s="445">
        <f t="shared" ref="L20" si="17">(F20*-0.8)/100</f>
        <v>-16.48</v>
      </c>
      <c r="M20" s="429">
        <f t="shared" si="15"/>
        <v>3.0834951456310676E-2</v>
      </c>
      <c r="N20" s="430" t="s">
        <v>599</v>
      </c>
      <c r="O20" s="431">
        <v>44147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435">
        <v>44139</v>
      </c>
      <c r="C21" s="556"/>
      <c r="D21" s="464" t="s">
        <v>3634</v>
      </c>
      <c r="E21" s="455" t="s">
        <v>600</v>
      </c>
      <c r="F21" s="436">
        <v>2200</v>
      </c>
      <c r="G21" s="457">
        <v>2150</v>
      </c>
      <c r="H21" s="455">
        <v>2345</v>
      </c>
      <c r="I21" s="456" t="s">
        <v>3683</v>
      </c>
      <c r="J21" s="434" t="s">
        <v>725</v>
      </c>
      <c r="K21" s="434">
        <f t="shared" ref="K21:K22" si="18">H21-F21</f>
        <v>145</v>
      </c>
      <c r="L21" s="444">
        <f>(F21*-0.8)/100</f>
        <v>-17.600000000000001</v>
      </c>
      <c r="M21" s="437">
        <f t="shared" ref="M21:M22" si="19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21">
        <v>13</v>
      </c>
      <c r="B22" s="422">
        <v>44141</v>
      </c>
      <c r="C22" s="423"/>
      <c r="D22" s="424" t="s">
        <v>284</v>
      </c>
      <c r="E22" s="425" t="s">
        <v>600</v>
      </c>
      <c r="F22" s="426">
        <v>169</v>
      </c>
      <c r="G22" s="425">
        <v>160</v>
      </c>
      <c r="H22" s="425">
        <v>176.5</v>
      </c>
      <c r="I22" s="427">
        <v>195</v>
      </c>
      <c r="J22" s="428" t="s">
        <v>3822</v>
      </c>
      <c r="K22" s="428">
        <f t="shared" si="18"/>
        <v>7.5</v>
      </c>
      <c r="L22" s="445">
        <f t="shared" ref="L22" si="20">(F22*-0.8)/100</f>
        <v>-1.3520000000000001</v>
      </c>
      <c r="M22" s="429">
        <f t="shared" si="19"/>
        <v>3.6378698224852068E-2</v>
      </c>
      <c r="N22" s="430" t="s">
        <v>599</v>
      </c>
      <c r="O22" s="431">
        <v>44154</v>
      </c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>
        <v>14</v>
      </c>
      <c r="B23" s="404">
        <v>44153</v>
      </c>
      <c r="C23" s="405"/>
      <c r="D23" s="439" t="s">
        <v>116</v>
      </c>
      <c r="E23" s="410" t="s">
        <v>600</v>
      </c>
      <c r="F23" s="410" t="s">
        <v>3798</v>
      </c>
      <c r="G23" s="418">
        <v>2000</v>
      </c>
      <c r="H23" s="410"/>
      <c r="I23" s="406" t="s">
        <v>3799</v>
      </c>
      <c r="J23" s="412" t="s">
        <v>601</v>
      </c>
      <c r="K23" s="412"/>
      <c r="L23" s="448"/>
      <c r="M23" s="375"/>
      <c r="N23" s="385"/>
      <c r="O23" s="381"/>
      <c r="P23" s="414"/>
      <c r="Q23" s="64"/>
      <c r="R23" s="340" t="s">
        <v>602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>
        <v>15</v>
      </c>
      <c r="B24" s="404">
        <v>44154</v>
      </c>
      <c r="C24" s="405"/>
      <c r="D24" s="439" t="s">
        <v>472</v>
      </c>
      <c r="E24" s="410" t="s">
        <v>600</v>
      </c>
      <c r="F24" s="410" t="s">
        <v>3824</v>
      </c>
      <c r="G24" s="418">
        <v>1515</v>
      </c>
      <c r="H24" s="410"/>
      <c r="I24" s="406" t="s">
        <v>3825</v>
      </c>
      <c r="J24" s="412" t="s">
        <v>601</v>
      </c>
      <c r="K24" s="412"/>
      <c r="L24" s="448"/>
      <c r="M24" s="375"/>
      <c r="N24" s="385"/>
      <c r="O24" s="381"/>
      <c r="P24" s="414"/>
      <c r="Q24" s="64"/>
      <c r="R24" s="340" t="s">
        <v>602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>
        <v>16</v>
      </c>
      <c r="B25" s="404">
        <v>44154</v>
      </c>
      <c r="C25" s="405"/>
      <c r="D25" s="439" t="s">
        <v>3826</v>
      </c>
      <c r="E25" s="410" t="s">
        <v>600</v>
      </c>
      <c r="F25" s="410" t="s">
        <v>3827</v>
      </c>
      <c r="G25" s="418">
        <v>4650</v>
      </c>
      <c r="H25" s="410"/>
      <c r="I25" s="406" t="s">
        <v>3828</v>
      </c>
      <c r="J25" s="412" t="s">
        <v>601</v>
      </c>
      <c r="K25" s="412"/>
      <c r="L25" s="448"/>
      <c r="M25" s="375"/>
      <c r="N25" s="385"/>
      <c r="O25" s="381"/>
      <c r="P25" s="414"/>
      <c r="Q25" s="64"/>
      <c r="R25" s="340" t="s">
        <v>602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382">
        <v>17</v>
      </c>
      <c r="B26" s="404">
        <v>44154</v>
      </c>
      <c r="C26" s="405"/>
      <c r="D26" s="439" t="s">
        <v>252</v>
      </c>
      <c r="E26" s="410" t="s">
        <v>600</v>
      </c>
      <c r="F26" s="410" t="s">
        <v>3829</v>
      </c>
      <c r="G26" s="418">
        <v>2300</v>
      </c>
      <c r="H26" s="410"/>
      <c r="I26" s="406">
        <v>2750</v>
      </c>
      <c r="J26" s="412" t="s">
        <v>601</v>
      </c>
      <c r="K26" s="412"/>
      <c r="L26" s="448"/>
      <c r="M26" s="375"/>
      <c r="N26" s="385"/>
      <c r="O26" s="381"/>
      <c r="P26" s="414"/>
      <c r="Q26" s="64"/>
      <c r="R26" s="340" t="s">
        <v>3186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382"/>
      <c r="B27" s="404"/>
      <c r="C27" s="405"/>
      <c r="D27" s="439"/>
      <c r="E27" s="410"/>
      <c r="F27" s="410"/>
      <c r="G27" s="418"/>
      <c r="H27" s="410"/>
      <c r="I27" s="406"/>
      <c r="J27" s="412"/>
      <c r="K27" s="412"/>
      <c r="L27" s="448"/>
      <c r="M27" s="375"/>
      <c r="N27" s="385"/>
      <c r="O27" s="381"/>
      <c r="P27" s="414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382"/>
      <c r="B28" s="404"/>
      <c r="C28" s="405"/>
      <c r="D28" s="439"/>
      <c r="E28" s="410"/>
      <c r="F28" s="410"/>
      <c r="G28" s="418"/>
      <c r="H28" s="410"/>
      <c r="I28" s="406"/>
      <c r="J28" s="412"/>
      <c r="K28" s="412"/>
      <c r="L28" s="448"/>
      <c r="M28" s="375"/>
      <c r="N28" s="385"/>
      <c r="O28" s="381"/>
      <c r="P28" s="414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382"/>
      <c r="B29" s="404"/>
      <c r="C29" s="405"/>
      <c r="D29" s="439"/>
      <c r="E29" s="410"/>
      <c r="F29" s="410"/>
      <c r="G29" s="418"/>
      <c r="H29" s="410"/>
      <c r="I29" s="406"/>
      <c r="J29" s="412"/>
      <c r="K29" s="412"/>
      <c r="L29" s="448"/>
      <c r="M29" s="375"/>
      <c r="N29" s="385"/>
      <c r="O29" s="381"/>
      <c r="P29" s="414"/>
      <c r="Q29" s="64"/>
      <c r="R29" s="340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527"/>
      <c r="B30" s="528"/>
      <c r="C30" s="529"/>
      <c r="D30" s="530"/>
      <c r="E30" s="531"/>
      <c r="F30" s="531"/>
      <c r="G30" s="472"/>
      <c r="H30" s="531"/>
      <c r="I30" s="532"/>
      <c r="J30" s="473"/>
      <c r="K30" s="473"/>
      <c r="L30" s="533"/>
      <c r="M30" s="79"/>
      <c r="N30" s="534"/>
      <c r="O30" s="535"/>
      <c r="P30" s="414"/>
      <c r="Q30" s="64"/>
      <c r="R30" s="340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4.25">
      <c r="A31" s="527"/>
      <c r="B31" s="528"/>
      <c r="C31" s="529"/>
      <c r="D31" s="530"/>
      <c r="E31" s="531"/>
      <c r="F31" s="531"/>
      <c r="G31" s="472"/>
      <c r="H31" s="531"/>
      <c r="I31" s="532"/>
      <c r="J31" s="473"/>
      <c r="K31" s="473"/>
      <c r="L31" s="533"/>
      <c r="M31" s="79"/>
      <c r="N31" s="534"/>
      <c r="O31" s="535"/>
      <c r="P31" s="414"/>
      <c r="Q31" s="64"/>
      <c r="R31" s="340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603</v>
      </c>
      <c r="B32" s="24"/>
      <c r="C32" s="25"/>
      <c r="D32" s="26"/>
      <c r="E32" s="27"/>
      <c r="F32" s="28"/>
      <c r="G32" s="28"/>
      <c r="H32" s="28"/>
      <c r="I32" s="28"/>
      <c r="J32" s="65"/>
      <c r="K32" s="28"/>
      <c r="L32" s="449"/>
      <c r="M32" s="38"/>
      <c r="N32" s="65"/>
      <c r="O32" s="66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604</v>
      </c>
      <c r="B33" s="23"/>
      <c r="C33" s="23"/>
      <c r="D33" s="23"/>
      <c r="F33" s="30" t="s">
        <v>605</v>
      </c>
      <c r="G33" s="17"/>
      <c r="H33" s="31"/>
      <c r="I33" s="36"/>
      <c r="J33" s="67"/>
      <c r="K33" s="68"/>
      <c r="L33" s="450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606</v>
      </c>
      <c r="B34" s="23"/>
      <c r="C34" s="23"/>
      <c r="D34" s="23"/>
      <c r="E34" s="32"/>
      <c r="F34" s="30" t="s">
        <v>607</v>
      </c>
      <c r="G34" s="17"/>
      <c r="H34" s="31"/>
      <c r="I34" s="36"/>
      <c r="J34" s="67"/>
      <c r="K34" s="68"/>
      <c r="L34" s="450"/>
      <c r="M34" s="69"/>
      <c r="N34" s="16"/>
      <c r="O34" s="70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1"/>
      <c r="K35" s="68"/>
      <c r="L35" s="450"/>
      <c r="M35" s="17"/>
      <c r="N35" s="72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608</v>
      </c>
      <c r="C36" s="33"/>
      <c r="D36" s="33"/>
      <c r="E36" s="33"/>
      <c r="F36" s="34"/>
      <c r="G36" s="32"/>
      <c r="H36" s="32"/>
      <c r="I36" s="73"/>
      <c r="J36" s="74"/>
      <c r="K36" s="75"/>
      <c r="L36" s="451"/>
      <c r="M36" s="12"/>
      <c r="N36" s="11"/>
      <c r="O36" s="53"/>
      <c r="P36" s="7"/>
      <c r="R36" s="82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575</v>
      </c>
      <c r="C37" s="21"/>
      <c r="D37" s="22" t="s">
        <v>588</v>
      </c>
      <c r="E37" s="21" t="s">
        <v>589</v>
      </c>
      <c r="F37" s="21" t="s">
        <v>590</v>
      </c>
      <c r="G37" s="21" t="s">
        <v>609</v>
      </c>
      <c r="H37" s="21" t="s">
        <v>592</v>
      </c>
      <c r="I37" s="21" t="s">
        <v>593</v>
      </c>
      <c r="J37" s="21" t="s">
        <v>594</v>
      </c>
      <c r="K37" s="62" t="s">
        <v>610</v>
      </c>
      <c r="L37" s="452" t="s">
        <v>3630</v>
      </c>
      <c r="M37" s="63" t="s">
        <v>3629</v>
      </c>
      <c r="N37" s="21" t="s">
        <v>597</v>
      </c>
      <c r="O37" s="78" t="s">
        <v>598</v>
      </c>
      <c r="P37" s="7"/>
      <c r="Q37" s="40"/>
      <c r="R37" s="38"/>
      <c r="S37" s="38"/>
      <c r="T37" s="38"/>
    </row>
    <row r="38" spans="1:38" s="9" customFormat="1" ht="15" customHeight="1">
      <c r="A38" s="503">
        <v>1</v>
      </c>
      <c r="B38" s="501">
        <v>44123</v>
      </c>
      <c r="C38" s="504"/>
      <c r="D38" s="505" t="s">
        <v>91</v>
      </c>
      <c r="E38" s="436" t="s">
        <v>600</v>
      </c>
      <c r="F38" s="436">
        <v>3150</v>
      </c>
      <c r="G38" s="506">
        <v>3040</v>
      </c>
      <c r="H38" s="506">
        <v>3225</v>
      </c>
      <c r="I38" s="436">
        <v>3350</v>
      </c>
      <c r="J38" s="434" t="s">
        <v>3688</v>
      </c>
      <c r="K38" s="434">
        <f t="shared" ref="K38" si="21">H38-F38</f>
        <v>75</v>
      </c>
      <c r="L38" s="444">
        <f t="shared" ref="L38" si="22">(F38*-0.7)/100</f>
        <v>-22.05</v>
      </c>
      <c r="M38" s="437">
        <f t="shared" ref="M38" si="23">(K38+L38)/F38</f>
        <v>1.6809523809523809E-2</v>
      </c>
      <c r="N38" s="438" t="s">
        <v>599</v>
      </c>
      <c r="O38" s="465">
        <v>44140</v>
      </c>
      <c r="P38" s="64"/>
      <c r="Q38" s="64"/>
      <c r="R38" s="408" t="s">
        <v>602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s="400" customFormat="1" ht="15" customHeight="1">
      <c r="A39" s="503">
        <v>2</v>
      </c>
      <c r="B39" s="501">
        <v>44134</v>
      </c>
      <c r="C39" s="504"/>
      <c r="D39" s="505" t="s">
        <v>3651</v>
      </c>
      <c r="E39" s="436" t="s">
        <v>600</v>
      </c>
      <c r="F39" s="436">
        <v>2195</v>
      </c>
      <c r="G39" s="506">
        <v>2140</v>
      </c>
      <c r="H39" s="506">
        <v>2247.5</v>
      </c>
      <c r="I39" s="436">
        <v>2300</v>
      </c>
      <c r="J39" s="434" t="s">
        <v>3675</v>
      </c>
      <c r="K39" s="434">
        <f t="shared" ref="K39:K40" si="24">H39-F39</f>
        <v>52.5</v>
      </c>
      <c r="L39" s="444">
        <f t="shared" ref="L39:L40" si="25">(F39*-0.7)/100</f>
        <v>-15.365</v>
      </c>
      <c r="M39" s="437">
        <f t="shared" ref="M39:M40" si="26">(K39+L39)/F39</f>
        <v>1.6917995444191342E-2</v>
      </c>
      <c r="N39" s="438" t="s">
        <v>599</v>
      </c>
      <c r="O39" s="465">
        <v>44137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8" s="9" customFormat="1" ht="15" customHeight="1">
      <c r="A40" s="503">
        <v>3</v>
      </c>
      <c r="B40" s="501">
        <v>44134</v>
      </c>
      <c r="C40" s="504"/>
      <c r="D40" s="505" t="s">
        <v>3653</v>
      </c>
      <c r="E40" s="436" t="s">
        <v>600</v>
      </c>
      <c r="F40" s="436">
        <v>139.5</v>
      </c>
      <c r="G40" s="506">
        <v>134.9</v>
      </c>
      <c r="H40" s="506">
        <v>143</v>
      </c>
      <c r="I40" s="436" t="s">
        <v>3654</v>
      </c>
      <c r="J40" s="434" t="s">
        <v>3670</v>
      </c>
      <c r="K40" s="434">
        <f t="shared" si="24"/>
        <v>3.5</v>
      </c>
      <c r="L40" s="444">
        <f t="shared" si="25"/>
        <v>-0.97649999999999992</v>
      </c>
      <c r="M40" s="437">
        <f t="shared" si="26"/>
        <v>1.8089605734767027E-2</v>
      </c>
      <c r="N40" s="438" t="s">
        <v>599</v>
      </c>
      <c r="O40" s="465">
        <v>44138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8" s="400" customFormat="1" ht="15" customHeight="1">
      <c r="A41" s="503">
        <v>4</v>
      </c>
      <c r="B41" s="501">
        <v>44134</v>
      </c>
      <c r="C41" s="504"/>
      <c r="D41" s="505" t="s">
        <v>3655</v>
      </c>
      <c r="E41" s="436" t="s">
        <v>600</v>
      </c>
      <c r="F41" s="436">
        <v>490.5</v>
      </c>
      <c r="G41" s="506">
        <v>477</v>
      </c>
      <c r="H41" s="506">
        <v>502</v>
      </c>
      <c r="I41" s="436">
        <v>520</v>
      </c>
      <c r="J41" s="434" t="s">
        <v>3669</v>
      </c>
      <c r="K41" s="434">
        <f t="shared" ref="K41" si="27">H41-F41</f>
        <v>11.5</v>
      </c>
      <c r="L41" s="444">
        <f t="shared" ref="L41" si="28">(F41*-0.7)/100</f>
        <v>-3.4334999999999996</v>
      </c>
      <c r="M41" s="437">
        <f t="shared" ref="M41" si="29">(K41+L41)/F41</f>
        <v>1.6445463812436292E-2</v>
      </c>
      <c r="N41" s="438" t="s">
        <v>599</v>
      </c>
      <c r="O41" s="465">
        <v>44138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0" customFormat="1" ht="15" customHeight="1">
      <c r="A42" s="519">
        <v>5</v>
      </c>
      <c r="B42" s="496">
        <v>44137</v>
      </c>
      <c r="C42" s="520"/>
      <c r="D42" s="466" t="s">
        <v>330</v>
      </c>
      <c r="E42" s="467" t="s">
        <v>600</v>
      </c>
      <c r="F42" s="467">
        <v>242</v>
      </c>
      <c r="G42" s="521">
        <v>235</v>
      </c>
      <c r="H42" s="521">
        <v>235</v>
      </c>
      <c r="I42" s="467" t="s">
        <v>3662</v>
      </c>
      <c r="J42" s="462" t="s">
        <v>3673</v>
      </c>
      <c r="K42" s="462">
        <f t="shared" ref="K42:K44" si="30">H42-F42</f>
        <v>-7</v>
      </c>
      <c r="L42" s="446">
        <f>(F42*-0.07)/100</f>
        <v>-0.16940000000000002</v>
      </c>
      <c r="M42" s="419">
        <f t="shared" ref="M42:M44" si="31">(K42+L42)/F42</f>
        <v>-2.9625619834710747E-2</v>
      </c>
      <c r="N42" s="432" t="s">
        <v>663</v>
      </c>
      <c r="O42" s="543">
        <v>44137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9" customFormat="1" ht="15" customHeight="1">
      <c r="A43" s="503">
        <v>6</v>
      </c>
      <c r="B43" s="501">
        <v>44137</v>
      </c>
      <c r="C43" s="504"/>
      <c r="D43" s="505" t="s">
        <v>47</v>
      </c>
      <c r="E43" s="436" t="s">
        <v>600</v>
      </c>
      <c r="F43" s="436">
        <v>2090</v>
      </c>
      <c r="G43" s="506">
        <v>2025</v>
      </c>
      <c r="H43" s="506">
        <v>2135</v>
      </c>
      <c r="I43" s="436">
        <v>2200</v>
      </c>
      <c r="J43" s="434" t="s">
        <v>3674</v>
      </c>
      <c r="K43" s="434">
        <f t="shared" si="30"/>
        <v>45</v>
      </c>
      <c r="L43" s="444">
        <f t="shared" ref="L43:L44" si="32">(F43*-0.7)/100</f>
        <v>-14.63</v>
      </c>
      <c r="M43" s="437">
        <f t="shared" si="31"/>
        <v>1.4531100478468898E-2</v>
      </c>
      <c r="N43" s="438" t="s">
        <v>599</v>
      </c>
      <c r="O43" s="465">
        <v>44138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  <c r="AB43" s="400"/>
    </row>
    <row r="44" spans="1:38" s="400" customFormat="1" ht="15" customHeight="1">
      <c r="A44" s="503">
        <v>7</v>
      </c>
      <c r="B44" s="501">
        <v>44137</v>
      </c>
      <c r="C44" s="504"/>
      <c r="D44" s="505" t="s">
        <v>338</v>
      </c>
      <c r="E44" s="436" t="s">
        <v>600</v>
      </c>
      <c r="F44" s="436">
        <v>467.5</v>
      </c>
      <c r="G44" s="506">
        <v>455</v>
      </c>
      <c r="H44" s="506">
        <v>478</v>
      </c>
      <c r="I44" s="436" t="s">
        <v>3135</v>
      </c>
      <c r="J44" s="434" t="s">
        <v>3664</v>
      </c>
      <c r="K44" s="434">
        <f t="shared" si="30"/>
        <v>10.5</v>
      </c>
      <c r="L44" s="444">
        <f t="shared" si="32"/>
        <v>-3.2725</v>
      </c>
      <c r="M44" s="437">
        <f t="shared" si="31"/>
        <v>1.5459893048128342E-2</v>
      </c>
      <c r="N44" s="438" t="s">
        <v>599</v>
      </c>
      <c r="O44" s="465">
        <v>44144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0" customFormat="1" ht="15" customHeight="1">
      <c r="A45" s="503">
        <v>8</v>
      </c>
      <c r="B45" s="501">
        <v>44138</v>
      </c>
      <c r="C45" s="504"/>
      <c r="D45" s="505" t="s">
        <v>190</v>
      </c>
      <c r="E45" s="436" t="s">
        <v>600</v>
      </c>
      <c r="F45" s="436">
        <v>2574</v>
      </c>
      <c r="G45" s="506">
        <v>2495</v>
      </c>
      <c r="H45" s="506">
        <v>2632.5</v>
      </c>
      <c r="I45" s="436">
        <v>2700</v>
      </c>
      <c r="J45" s="434" t="s">
        <v>3695</v>
      </c>
      <c r="K45" s="434">
        <f t="shared" ref="K45" si="33">H45-F45</f>
        <v>58.5</v>
      </c>
      <c r="L45" s="444">
        <f t="shared" ref="L45" si="34">(F45*-0.7)/100</f>
        <v>-18.018000000000001</v>
      </c>
      <c r="M45" s="437">
        <f t="shared" ref="M45" si="35">(K45+L45)/F45</f>
        <v>1.5727272727272729E-2</v>
      </c>
      <c r="N45" s="438" t="s">
        <v>599</v>
      </c>
      <c r="O45" s="465">
        <v>44140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0" customFormat="1" ht="15" customHeight="1">
      <c r="A46" s="503">
        <v>9</v>
      </c>
      <c r="B46" s="501">
        <v>44138</v>
      </c>
      <c r="C46" s="504"/>
      <c r="D46" s="505" t="s">
        <v>3655</v>
      </c>
      <c r="E46" s="436" t="s">
        <v>600</v>
      </c>
      <c r="F46" s="436">
        <v>494</v>
      </c>
      <c r="G46" s="506">
        <v>479</v>
      </c>
      <c r="H46" s="506">
        <v>510</v>
      </c>
      <c r="I46" s="436">
        <v>520</v>
      </c>
      <c r="J46" s="434" t="s">
        <v>3706</v>
      </c>
      <c r="K46" s="434">
        <f t="shared" ref="K46" si="36">H46-F46</f>
        <v>16</v>
      </c>
      <c r="L46" s="444">
        <f t="shared" ref="L46" si="37">(F46*-0.7)/100</f>
        <v>-3.4579999999999997</v>
      </c>
      <c r="M46" s="437">
        <f t="shared" ref="M46" si="38">(K46+L46)/F46</f>
        <v>2.5388663967611337E-2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0" customFormat="1" ht="15" customHeight="1">
      <c r="A47" s="519">
        <v>10</v>
      </c>
      <c r="B47" s="496">
        <v>44139</v>
      </c>
      <c r="C47" s="520"/>
      <c r="D47" s="466" t="s">
        <v>268</v>
      </c>
      <c r="E47" s="467" t="s">
        <v>600</v>
      </c>
      <c r="F47" s="467">
        <v>1380</v>
      </c>
      <c r="G47" s="521">
        <v>1335</v>
      </c>
      <c r="H47" s="521">
        <v>1335</v>
      </c>
      <c r="I47" s="467" t="s">
        <v>3682</v>
      </c>
      <c r="J47" s="462" t="s">
        <v>3707</v>
      </c>
      <c r="K47" s="462">
        <f t="shared" ref="K47" si="39">H47-F47</f>
        <v>-45</v>
      </c>
      <c r="L47" s="446">
        <f t="shared" ref="L47:L49" si="40">(F47*-0.7)/100</f>
        <v>-9.6599999999999984</v>
      </c>
      <c r="M47" s="419">
        <f t="shared" ref="M47:M49" si="41">(K47+L47)/F47</f>
        <v>-3.9608695652173911E-2</v>
      </c>
      <c r="N47" s="432" t="s">
        <v>663</v>
      </c>
      <c r="O47" s="420">
        <v>44141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0" customFormat="1" ht="15" customHeight="1">
      <c r="A48" s="519">
        <v>11</v>
      </c>
      <c r="B48" s="496">
        <v>44139</v>
      </c>
      <c r="C48" s="520"/>
      <c r="D48" s="466" t="s">
        <v>106</v>
      </c>
      <c r="E48" s="467" t="s">
        <v>3627</v>
      </c>
      <c r="F48" s="467">
        <v>798.5</v>
      </c>
      <c r="G48" s="521">
        <v>822</v>
      </c>
      <c r="H48" s="521">
        <v>822.5</v>
      </c>
      <c r="I48" s="467" t="s">
        <v>3691</v>
      </c>
      <c r="J48" s="462" t="s">
        <v>3729</v>
      </c>
      <c r="K48" s="462">
        <f>F48-H48</f>
        <v>-24</v>
      </c>
      <c r="L48" s="446">
        <f t="shared" si="40"/>
        <v>-5.5894999999999992</v>
      </c>
      <c r="M48" s="419">
        <f t="shared" si="41"/>
        <v>-3.7056355666875394E-2</v>
      </c>
      <c r="N48" s="432" t="s">
        <v>663</v>
      </c>
      <c r="O48" s="420">
        <v>44141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03">
        <v>12</v>
      </c>
      <c r="B49" s="501">
        <v>44140</v>
      </c>
      <c r="C49" s="504"/>
      <c r="D49" s="505" t="s">
        <v>85</v>
      </c>
      <c r="E49" s="436" t="s">
        <v>600</v>
      </c>
      <c r="F49" s="436">
        <v>1477.5</v>
      </c>
      <c r="G49" s="506">
        <v>1435</v>
      </c>
      <c r="H49" s="506">
        <v>1510</v>
      </c>
      <c r="I49" s="436" t="s">
        <v>3696</v>
      </c>
      <c r="J49" s="434" t="s">
        <v>740</v>
      </c>
      <c r="K49" s="434">
        <f t="shared" ref="K49" si="42">H49-F49</f>
        <v>32.5</v>
      </c>
      <c r="L49" s="444">
        <f t="shared" si="40"/>
        <v>-10.342499999999999</v>
      </c>
      <c r="M49" s="437">
        <f t="shared" si="41"/>
        <v>1.4996615905245345E-2</v>
      </c>
      <c r="N49" s="438" t="s">
        <v>599</v>
      </c>
      <c r="O49" s="465">
        <v>44141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03">
        <v>13</v>
      </c>
      <c r="B50" s="501">
        <v>44140</v>
      </c>
      <c r="C50" s="504"/>
      <c r="D50" s="505" t="s">
        <v>91</v>
      </c>
      <c r="E50" s="436" t="s">
        <v>600</v>
      </c>
      <c r="F50" s="436">
        <v>3190</v>
      </c>
      <c r="G50" s="506">
        <v>3090</v>
      </c>
      <c r="H50" s="506">
        <v>3420</v>
      </c>
      <c r="I50" s="436" t="s">
        <v>3699</v>
      </c>
      <c r="J50" s="434" t="s">
        <v>3717</v>
      </c>
      <c r="K50" s="434">
        <f t="shared" ref="K50" si="43">H50-F50</f>
        <v>230</v>
      </c>
      <c r="L50" s="444">
        <f t="shared" ref="L50" si="44">(F50*-0.7)/100</f>
        <v>-22.33</v>
      </c>
      <c r="M50" s="437">
        <f t="shared" ref="M50" si="45">(K50+L50)/F50</f>
        <v>6.5100313479623834E-2</v>
      </c>
      <c r="N50" s="438" t="s">
        <v>599</v>
      </c>
      <c r="O50" s="465">
        <v>44144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03">
        <v>14</v>
      </c>
      <c r="B51" s="501">
        <v>44140</v>
      </c>
      <c r="C51" s="504"/>
      <c r="D51" s="505" t="s">
        <v>75</v>
      </c>
      <c r="E51" s="436" t="s">
        <v>600</v>
      </c>
      <c r="F51" s="436">
        <v>3467.5</v>
      </c>
      <c r="G51" s="506">
        <v>3350</v>
      </c>
      <c r="H51" s="506">
        <v>3550</v>
      </c>
      <c r="I51" s="436" t="s">
        <v>3700</v>
      </c>
      <c r="J51" s="434" t="s">
        <v>3708</v>
      </c>
      <c r="K51" s="434">
        <f t="shared" ref="K51:K52" si="46">H51-F51</f>
        <v>82.5</v>
      </c>
      <c r="L51" s="444">
        <f t="shared" ref="L51:L52" si="47">(F51*-0.7)/100</f>
        <v>-24.272500000000001</v>
      </c>
      <c r="M51" s="437">
        <f t="shared" ref="M51:M52" si="48">(K51+L51)/F51</f>
        <v>1.6792357606344628E-2</v>
      </c>
      <c r="N51" s="438" t="s">
        <v>599</v>
      </c>
      <c r="O51" s="465">
        <v>44141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19">
        <v>15</v>
      </c>
      <c r="B52" s="496">
        <v>44141</v>
      </c>
      <c r="C52" s="520"/>
      <c r="D52" s="466" t="s">
        <v>412</v>
      </c>
      <c r="E52" s="467" t="s">
        <v>600</v>
      </c>
      <c r="F52" s="467">
        <v>124.5</v>
      </c>
      <c r="G52" s="521">
        <v>120.4</v>
      </c>
      <c r="H52" s="521">
        <v>120.4</v>
      </c>
      <c r="I52" s="467" t="s">
        <v>3715</v>
      </c>
      <c r="J52" s="462" t="s">
        <v>3730</v>
      </c>
      <c r="K52" s="462">
        <f t="shared" si="46"/>
        <v>-4.0999999999999943</v>
      </c>
      <c r="L52" s="446">
        <f t="shared" si="47"/>
        <v>-0.87149999999999994</v>
      </c>
      <c r="M52" s="419">
        <f t="shared" si="48"/>
        <v>-3.9931726907630478E-2</v>
      </c>
      <c r="N52" s="432" t="s">
        <v>663</v>
      </c>
      <c r="O52" s="420">
        <v>44144</v>
      </c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19">
        <v>16</v>
      </c>
      <c r="B53" s="496">
        <v>44144</v>
      </c>
      <c r="C53" s="520"/>
      <c r="D53" s="466" t="s">
        <v>190</v>
      </c>
      <c r="E53" s="467" t="s">
        <v>600</v>
      </c>
      <c r="F53" s="467">
        <v>2560</v>
      </c>
      <c r="G53" s="521">
        <v>2485</v>
      </c>
      <c r="H53" s="521">
        <v>2485</v>
      </c>
      <c r="I53" s="467" t="s">
        <v>3722</v>
      </c>
      <c r="J53" s="462" t="s">
        <v>3732</v>
      </c>
      <c r="K53" s="462">
        <f t="shared" ref="K53" si="49">H53-F53</f>
        <v>-75</v>
      </c>
      <c r="L53" s="446">
        <f t="shared" ref="L53" si="50">(F53*-0.7)/100</f>
        <v>-17.920000000000002</v>
      </c>
      <c r="M53" s="419">
        <f t="shared" ref="M53" si="51">(K53+L53)/F53</f>
        <v>-3.6296874999999999E-2</v>
      </c>
      <c r="N53" s="432" t="s">
        <v>663</v>
      </c>
      <c r="O53" s="420">
        <v>44145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3">
        <v>17</v>
      </c>
      <c r="B54" s="501">
        <v>44144</v>
      </c>
      <c r="C54" s="504"/>
      <c r="D54" s="505" t="s">
        <v>2931</v>
      </c>
      <c r="E54" s="436" t="s">
        <v>600</v>
      </c>
      <c r="F54" s="436">
        <v>1314</v>
      </c>
      <c r="G54" s="506">
        <v>1274</v>
      </c>
      <c r="H54" s="506">
        <v>1380</v>
      </c>
      <c r="I54" s="436" t="s">
        <v>3723</v>
      </c>
      <c r="J54" s="434" t="s">
        <v>3731</v>
      </c>
      <c r="K54" s="434">
        <f t="shared" ref="K54:K55" si="52">H54-F54</f>
        <v>66</v>
      </c>
      <c r="L54" s="444">
        <f t="shared" ref="L54:L55" si="53">(F54*-0.7)/100</f>
        <v>-9.1980000000000004</v>
      </c>
      <c r="M54" s="437">
        <f t="shared" ref="M54:M55" si="54">(K54+L54)/F54</f>
        <v>4.3228310502283103E-2</v>
      </c>
      <c r="N54" s="438" t="s">
        <v>599</v>
      </c>
      <c r="O54" s="465">
        <v>44145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19">
        <v>18</v>
      </c>
      <c r="B55" s="496">
        <v>44144</v>
      </c>
      <c r="C55" s="520"/>
      <c r="D55" s="466" t="s">
        <v>47</v>
      </c>
      <c r="E55" s="467" t="s">
        <v>600</v>
      </c>
      <c r="F55" s="467">
        <v>2060</v>
      </c>
      <c r="G55" s="521">
        <v>1995</v>
      </c>
      <c r="H55" s="521">
        <v>1995</v>
      </c>
      <c r="I55" s="467" t="s">
        <v>3728</v>
      </c>
      <c r="J55" s="462" t="s">
        <v>3733</v>
      </c>
      <c r="K55" s="462">
        <f t="shared" si="52"/>
        <v>-65</v>
      </c>
      <c r="L55" s="446">
        <f t="shared" si="53"/>
        <v>-14.42</v>
      </c>
      <c r="M55" s="419">
        <f t="shared" si="54"/>
        <v>-3.8553398058252426E-2</v>
      </c>
      <c r="N55" s="432" t="s">
        <v>663</v>
      </c>
      <c r="O55" s="420">
        <v>44145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3">
        <v>19</v>
      </c>
      <c r="B56" s="501">
        <v>44145</v>
      </c>
      <c r="C56" s="504"/>
      <c r="D56" s="505" t="s">
        <v>75</v>
      </c>
      <c r="E56" s="436" t="s">
        <v>600</v>
      </c>
      <c r="F56" s="436">
        <v>3457.5</v>
      </c>
      <c r="G56" s="506">
        <v>3350</v>
      </c>
      <c r="H56" s="506">
        <v>3512.5</v>
      </c>
      <c r="I56" s="436" t="s">
        <v>3700</v>
      </c>
      <c r="J56" s="434" t="s">
        <v>723</v>
      </c>
      <c r="K56" s="434">
        <f t="shared" ref="K56" si="55">H56-F56</f>
        <v>55</v>
      </c>
      <c r="L56" s="444">
        <f>(F56*-0.07)/100</f>
        <v>-2.4202500000000002</v>
      </c>
      <c r="M56" s="437">
        <f t="shared" ref="M56" si="56">(K56+L56)/F56</f>
        <v>1.5207447577729573E-2</v>
      </c>
      <c r="N56" s="438" t="s">
        <v>599</v>
      </c>
      <c r="O56" s="548">
        <v>44145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503">
        <v>20</v>
      </c>
      <c r="B57" s="501">
        <v>44146</v>
      </c>
      <c r="C57" s="504"/>
      <c r="D57" s="505" t="s">
        <v>475</v>
      </c>
      <c r="E57" s="436" t="s">
        <v>600</v>
      </c>
      <c r="F57" s="436">
        <v>334</v>
      </c>
      <c r="G57" s="506">
        <v>322</v>
      </c>
      <c r="H57" s="506">
        <v>346</v>
      </c>
      <c r="I57" s="436">
        <v>355</v>
      </c>
      <c r="J57" s="434" t="s">
        <v>3744</v>
      </c>
      <c r="K57" s="434">
        <f t="shared" ref="K57:K58" si="57">H57-F57</f>
        <v>12</v>
      </c>
      <c r="L57" s="444">
        <f>(F57*-0.07)/100</f>
        <v>-0.23380000000000004</v>
      </c>
      <c r="M57" s="437">
        <f t="shared" ref="M57:M58" si="58">(K57+L57)/F57</f>
        <v>3.522814371257485E-2</v>
      </c>
      <c r="N57" s="438" t="s">
        <v>599</v>
      </c>
      <c r="O57" s="548">
        <v>44146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503">
        <v>21</v>
      </c>
      <c r="B58" s="501">
        <v>44146</v>
      </c>
      <c r="C58" s="504"/>
      <c r="D58" s="505" t="s">
        <v>75</v>
      </c>
      <c r="E58" s="436" t="s">
        <v>600</v>
      </c>
      <c r="F58" s="436">
        <v>3465</v>
      </c>
      <c r="G58" s="506">
        <v>3450</v>
      </c>
      <c r="H58" s="506">
        <v>3545</v>
      </c>
      <c r="I58" s="436" t="s">
        <v>3700</v>
      </c>
      <c r="J58" s="434" t="s">
        <v>3782</v>
      </c>
      <c r="K58" s="434">
        <f t="shared" si="57"/>
        <v>80</v>
      </c>
      <c r="L58" s="444">
        <f t="shared" ref="L58" si="59">(F58*-0.7)/100</f>
        <v>-24.254999999999999</v>
      </c>
      <c r="M58" s="437">
        <f t="shared" si="58"/>
        <v>1.6088023088023089E-2</v>
      </c>
      <c r="N58" s="438" t="s">
        <v>599</v>
      </c>
      <c r="O58" s="465">
        <v>44152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503">
        <v>22</v>
      </c>
      <c r="B59" s="501">
        <v>44146</v>
      </c>
      <c r="C59" s="504"/>
      <c r="D59" s="505" t="s">
        <v>3746</v>
      </c>
      <c r="E59" s="436" t="s">
        <v>600</v>
      </c>
      <c r="F59" s="436">
        <v>2010</v>
      </c>
      <c r="G59" s="506">
        <v>1950</v>
      </c>
      <c r="H59" s="506">
        <v>2047.5</v>
      </c>
      <c r="I59" s="436">
        <v>2100</v>
      </c>
      <c r="J59" s="434" t="s">
        <v>3747</v>
      </c>
      <c r="K59" s="434">
        <f t="shared" ref="K59" si="60">H59-F59</f>
        <v>37.5</v>
      </c>
      <c r="L59" s="444">
        <f>(F59*-0.07)/100</f>
        <v>-1.4070000000000003</v>
      </c>
      <c r="M59" s="437">
        <f t="shared" ref="M59" si="61">(K59+L59)/F59</f>
        <v>1.7956716417910447E-2</v>
      </c>
      <c r="N59" s="438" t="s">
        <v>599</v>
      </c>
      <c r="O59" s="548">
        <v>44146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503">
        <v>23</v>
      </c>
      <c r="B60" s="501">
        <v>44146</v>
      </c>
      <c r="C60" s="504"/>
      <c r="D60" s="505" t="s">
        <v>266</v>
      </c>
      <c r="E60" s="436" t="s">
        <v>600</v>
      </c>
      <c r="F60" s="436">
        <v>2907.5</v>
      </c>
      <c r="G60" s="506">
        <v>2830</v>
      </c>
      <c r="H60" s="506">
        <v>2960</v>
      </c>
      <c r="I60" s="436" t="s">
        <v>3748</v>
      </c>
      <c r="J60" s="434" t="s">
        <v>3675</v>
      </c>
      <c r="K60" s="434">
        <f t="shared" ref="K60" si="62">H60-F60</f>
        <v>52.5</v>
      </c>
      <c r="L60" s="444">
        <f>(F60*-0.07)/100</f>
        <v>-2.03525</v>
      </c>
      <c r="M60" s="437">
        <f t="shared" ref="M60:M62" si="63">(K60+L60)/F60</f>
        <v>1.7356749785038695E-2</v>
      </c>
      <c r="N60" s="438" t="s">
        <v>599</v>
      </c>
      <c r="O60" s="548">
        <v>44146</v>
      </c>
      <c r="P60" s="7"/>
      <c r="Q60" s="7"/>
      <c r="R60" s="343" t="s">
        <v>602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503">
        <v>24</v>
      </c>
      <c r="B61" s="501">
        <v>44147</v>
      </c>
      <c r="C61" s="504"/>
      <c r="D61" s="505" t="s">
        <v>172</v>
      </c>
      <c r="E61" s="436" t="s">
        <v>3627</v>
      </c>
      <c r="F61" s="436">
        <v>231</v>
      </c>
      <c r="G61" s="506">
        <v>237</v>
      </c>
      <c r="H61" s="506">
        <v>227.4</v>
      </c>
      <c r="I61" s="436">
        <v>220</v>
      </c>
      <c r="J61" s="434" t="s">
        <v>3760</v>
      </c>
      <c r="K61" s="434">
        <f>F61-H61</f>
        <v>3.5999999999999943</v>
      </c>
      <c r="L61" s="444">
        <f>(F61*-0.07)/100</f>
        <v>-0.16170000000000001</v>
      </c>
      <c r="M61" s="437">
        <f t="shared" si="63"/>
        <v>1.4884415584415559E-2</v>
      </c>
      <c r="N61" s="438" t="s">
        <v>599</v>
      </c>
      <c r="O61" s="548">
        <v>44147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519">
        <v>25</v>
      </c>
      <c r="B62" s="496">
        <v>44147</v>
      </c>
      <c r="C62" s="520"/>
      <c r="D62" s="466" t="s">
        <v>189</v>
      </c>
      <c r="E62" s="467" t="s">
        <v>3627</v>
      </c>
      <c r="F62" s="467">
        <v>1285</v>
      </c>
      <c r="G62" s="521">
        <v>1325</v>
      </c>
      <c r="H62" s="521">
        <v>1325</v>
      </c>
      <c r="I62" s="467" t="s">
        <v>3759</v>
      </c>
      <c r="J62" s="462" t="s">
        <v>3817</v>
      </c>
      <c r="K62" s="462">
        <f>F62-H62</f>
        <v>-40</v>
      </c>
      <c r="L62" s="446">
        <f t="shared" ref="L62" si="64">(F62*-0.7)/100</f>
        <v>-8.9949999999999992</v>
      </c>
      <c r="M62" s="419">
        <f t="shared" si="63"/>
        <v>-3.81284046692607E-2</v>
      </c>
      <c r="N62" s="432" t="s">
        <v>663</v>
      </c>
      <c r="O62" s="420">
        <v>44154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503">
        <v>26</v>
      </c>
      <c r="B63" s="501">
        <v>44147</v>
      </c>
      <c r="C63" s="504"/>
      <c r="D63" s="505" t="s">
        <v>533</v>
      </c>
      <c r="E63" s="436" t="s">
        <v>600</v>
      </c>
      <c r="F63" s="436">
        <v>1405</v>
      </c>
      <c r="G63" s="506">
        <v>1360</v>
      </c>
      <c r="H63" s="506">
        <v>1438</v>
      </c>
      <c r="I63" s="436">
        <v>1490</v>
      </c>
      <c r="J63" s="434" t="s">
        <v>3783</v>
      </c>
      <c r="K63" s="434">
        <f t="shared" ref="K63" si="65">H63-F63</f>
        <v>33</v>
      </c>
      <c r="L63" s="444">
        <f t="shared" ref="L63" si="66">(F63*-0.7)/100</f>
        <v>-9.8349999999999991</v>
      </c>
      <c r="M63" s="437">
        <f t="shared" ref="M63" si="67">(K63+L63)/F63</f>
        <v>1.6487544483985764E-2</v>
      </c>
      <c r="N63" s="438" t="s">
        <v>599</v>
      </c>
      <c r="O63" s="465">
        <v>44152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460">
        <v>27</v>
      </c>
      <c r="B64" s="492">
        <v>44147</v>
      </c>
      <c r="C64" s="507"/>
      <c r="D64" s="440" t="s">
        <v>1220</v>
      </c>
      <c r="E64" s="443" t="s">
        <v>600</v>
      </c>
      <c r="F64" s="443" t="s">
        <v>3761</v>
      </c>
      <c r="G64" s="508">
        <v>680</v>
      </c>
      <c r="H64" s="508"/>
      <c r="I64" s="443" t="s">
        <v>3762</v>
      </c>
      <c r="J64" s="376" t="s">
        <v>601</v>
      </c>
      <c r="K64" s="376"/>
      <c r="L64" s="476"/>
      <c r="M64" s="474"/>
      <c r="N64" s="412"/>
      <c r="O64" s="459"/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400" customFormat="1" ht="15" customHeight="1">
      <c r="A65" s="519">
        <v>28</v>
      </c>
      <c r="B65" s="496">
        <v>44152</v>
      </c>
      <c r="C65" s="520"/>
      <c r="D65" s="466" t="s">
        <v>55</v>
      </c>
      <c r="E65" s="467" t="s">
        <v>3627</v>
      </c>
      <c r="F65" s="467">
        <v>613.5</v>
      </c>
      <c r="G65" s="521">
        <v>632</v>
      </c>
      <c r="H65" s="521">
        <v>633</v>
      </c>
      <c r="I65" s="467" t="s">
        <v>3777</v>
      </c>
      <c r="J65" s="462" t="s">
        <v>3792</v>
      </c>
      <c r="K65" s="462">
        <f>F65-H65</f>
        <v>-19.5</v>
      </c>
      <c r="L65" s="446">
        <f t="shared" ref="L65:L66" si="68">(F65*-0.7)/100</f>
        <v>-4.2945000000000002</v>
      </c>
      <c r="M65" s="419">
        <f t="shared" ref="M65:M66" si="69">(K65+L65)/F65</f>
        <v>-3.8784841075794621E-2</v>
      </c>
      <c r="N65" s="432" t="s">
        <v>663</v>
      </c>
      <c r="O65" s="420">
        <v>44153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400" customFormat="1" ht="15" customHeight="1">
      <c r="A66" s="503">
        <v>29</v>
      </c>
      <c r="B66" s="501">
        <v>44152</v>
      </c>
      <c r="C66" s="504"/>
      <c r="D66" s="505" t="s">
        <v>285</v>
      </c>
      <c r="E66" s="436" t="s">
        <v>600</v>
      </c>
      <c r="F66" s="436">
        <v>305</v>
      </c>
      <c r="G66" s="506">
        <v>295</v>
      </c>
      <c r="H66" s="506">
        <v>314.5</v>
      </c>
      <c r="I66" s="436">
        <v>325</v>
      </c>
      <c r="J66" s="434" t="s">
        <v>3773</v>
      </c>
      <c r="K66" s="434">
        <f t="shared" ref="K66" si="70">H66-F66</f>
        <v>9.5</v>
      </c>
      <c r="L66" s="444">
        <f t="shared" si="68"/>
        <v>-2.1349999999999998</v>
      </c>
      <c r="M66" s="437">
        <f t="shared" si="69"/>
        <v>2.4147540983606559E-2</v>
      </c>
      <c r="N66" s="438" t="s">
        <v>599</v>
      </c>
      <c r="O66" s="465">
        <v>44154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400" customFormat="1" ht="15" customHeight="1">
      <c r="A67" s="460">
        <v>30</v>
      </c>
      <c r="B67" s="492">
        <v>44153</v>
      </c>
      <c r="C67" s="507"/>
      <c r="D67" s="440" t="s">
        <v>3793</v>
      </c>
      <c r="E67" s="443" t="s">
        <v>600</v>
      </c>
      <c r="F67" s="443" t="s">
        <v>3794</v>
      </c>
      <c r="G67" s="508">
        <v>367</v>
      </c>
      <c r="H67" s="508"/>
      <c r="I67" s="443">
        <v>396</v>
      </c>
      <c r="J67" s="376" t="s">
        <v>601</v>
      </c>
      <c r="K67" s="376"/>
      <c r="L67" s="476"/>
      <c r="M67" s="474"/>
      <c r="N67" s="412"/>
      <c r="O67" s="459"/>
      <c r="P67" s="7"/>
      <c r="Q67" s="7"/>
      <c r="R67" s="343" t="s">
        <v>602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400" customFormat="1" ht="15" customHeight="1">
      <c r="A68" s="460">
        <v>31</v>
      </c>
      <c r="B68" s="574">
        <v>44154</v>
      </c>
      <c r="C68" s="507"/>
      <c r="D68" s="440" t="s">
        <v>191</v>
      </c>
      <c r="E68" s="443" t="s">
        <v>600</v>
      </c>
      <c r="F68" s="443" t="s">
        <v>3820</v>
      </c>
      <c r="G68" s="508">
        <v>293</v>
      </c>
      <c r="H68" s="508"/>
      <c r="I68" s="443">
        <v>325</v>
      </c>
      <c r="J68" s="376" t="s">
        <v>601</v>
      </c>
      <c r="K68" s="376"/>
      <c r="L68" s="476"/>
      <c r="M68" s="474"/>
      <c r="N68" s="412"/>
      <c r="O68" s="459"/>
      <c r="P68" s="7"/>
      <c r="Q68" s="7"/>
      <c r="R68" s="343" t="s">
        <v>3186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400" customFormat="1" ht="15" customHeight="1">
      <c r="A69" s="519">
        <v>32</v>
      </c>
      <c r="B69" s="496">
        <v>44154</v>
      </c>
      <c r="C69" s="520"/>
      <c r="D69" s="466" t="s">
        <v>130</v>
      </c>
      <c r="E69" s="467" t="s">
        <v>600</v>
      </c>
      <c r="F69" s="467">
        <v>341</v>
      </c>
      <c r="G69" s="521">
        <v>330</v>
      </c>
      <c r="H69" s="521">
        <v>330.5</v>
      </c>
      <c r="I69" s="467">
        <v>360</v>
      </c>
      <c r="J69" s="462" t="s">
        <v>3821</v>
      </c>
      <c r="K69" s="462">
        <f t="shared" ref="K69" si="71">H69-F69</f>
        <v>-10.5</v>
      </c>
      <c r="L69" s="446">
        <f>(F69*-0.07)/100</f>
        <v>-0.23870000000000002</v>
      </c>
      <c r="M69" s="419">
        <f t="shared" ref="M69" si="72">(K69+L69)/F69</f>
        <v>-3.1491788856304985E-2</v>
      </c>
      <c r="N69" s="432" t="s">
        <v>663</v>
      </c>
      <c r="O69" s="420">
        <v>44154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400" customFormat="1" ht="15" customHeight="1">
      <c r="A70" s="460">
        <v>33</v>
      </c>
      <c r="B70" s="574">
        <v>44154</v>
      </c>
      <c r="C70" s="507"/>
      <c r="D70" s="440" t="s">
        <v>271</v>
      </c>
      <c r="E70" s="443" t="s">
        <v>600</v>
      </c>
      <c r="F70" s="443" t="s">
        <v>3830</v>
      </c>
      <c r="G70" s="508">
        <v>445</v>
      </c>
      <c r="H70" s="508"/>
      <c r="I70" s="443">
        <v>485</v>
      </c>
      <c r="J70" s="376" t="s">
        <v>601</v>
      </c>
      <c r="K70" s="376"/>
      <c r="L70" s="476"/>
      <c r="M70" s="474"/>
      <c r="N70" s="412"/>
      <c r="O70" s="459"/>
      <c r="P70" s="7"/>
      <c r="Q70" s="7"/>
      <c r="R70" s="343" t="s">
        <v>3186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400" customFormat="1" ht="15" customHeight="1">
      <c r="A71" s="460">
        <v>34</v>
      </c>
      <c r="B71" s="574">
        <v>44154</v>
      </c>
      <c r="C71" s="507"/>
      <c r="D71" s="440" t="s">
        <v>351</v>
      </c>
      <c r="E71" s="443" t="s">
        <v>600</v>
      </c>
      <c r="F71" s="443" t="s">
        <v>3831</v>
      </c>
      <c r="G71" s="508">
        <v>790</v>
      </c>
      <c r="H71" s="508"/>
      <c r="I71" s="443">
        <v>875</v>
      </c>
      <c r="J71" s="376" t="s">
        <v>601</v>
      </c>
      <c r="K71" s="376"/>
      <c r="L71" s="476"/>
      <c r="M71" s="474"/>
      <c r="N71" s="412"/>
      <c r="O71" s="459"/>
      <c r="P71" s="7"/>
      <c r="Q71" s="7"/>
      <c r="R71" s="343" t="s">
        <v>3186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400" customFormat="1" ht="15" customHeight="1">
      <c r="A72" s="460"/>
      <c r="B72" s="574"/>
      <c r="C72" s="507"/>
      <c r="D72" s="440"/>
      <c r="E72" s="443"/>
      <c r="F72" s="443"/>
      <c r="G72" s="508"/>
      <c r="H72" s="508"/>
      <c r="I72" s="443"/>
      <c r="J72" s="376"/>
      <c r="K72" s="376"/>
      <c r="L72" s="476"/>
      <c r="M72" s="474"/>
      <c r="N72" s="412"/>
      <c r="O72" s="459"/>
      <c r="P72" s="7"/>
      <c r="Q72" s="7"/>
      <c r="R72" s="343"/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400" customFormat="1" ht="15" customHeight="1">
      <c r="A73" s="460"/>
      <c r="B73" s="574"/>
      <c r="C73" s="507"/>
      <c r="D73" s="440"/>
      <c r="E73" s="443"/>
      <c r="F73" s="443"/>
      <c r="G73" s="508"/>
      <c r="H73" s="508"/>
      <c r="I73" s="443"/>
      <c r="J73" s="376"/>
      <c r="K73" s="376"/>
      <c r="L73" s="476"/>
      <c r="M73" s="474"/>
      <c r="N73" s="412"/>
      <c r="O73" s="459"/>
      <c r="P73" s="7"/>
      <c r="Q73" s="7"/>
      <c r="R73" s="343"/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400" customFormat="1" ht="15" customHeight="1">
      <c r="A74" s="460"/>
      <c r="B74" s="492"/>
      <c r="C74" s="507"/>
      <c r="D74" s="440"/>
      <c r="E74" s="443"/>
      <c r="F74" s="443"/>
      <c r="G74" s="508"/>
      <c r="H74" s="508"/>
      <c r="I74" s="443"/>
      <c r="J74" s="376"/>
      <c r="K74" s="376"/>
      <c r="L74" s="476"/>
      <c r="M74" s="474"/>
      <c r="N74" s="412"/>
      <c r="O74" s="459"/>
      <c r="P74" s="7"/>
      <c r="Q74" s="7"/>
      <c r="R74" s="343"/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400" customFormat="1" ht="15" customHeight="1">
      <c r="A75" s="460"/>
      <c r="B75" s="492"/>
      <c r="C75" s="507"/>
      <c r="D75" s="440"/>
      <c r="E75" s="443"/>
      <c r="F75" s="443"/>
      <c r="G75" s="508"/>
      <c r="H75" s="508"/>
      <c r="I75" s="443"/>
      <c r="J75" s="376"/>
      <c r="K75" s="376"/>
      <c r="L75" s="476"/>
      <c r="M75" s="474"/>
      <c r="N75" s="412"/>
      <c r="O75" s="459"/>
      <c r="P75" s="7"/>
      <c r="Q75" s="7"/>
      <c r="R75" s="343"/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400" customFormat="1" ht="15" customHeight="1">
      <c r="A76" s="460"/>
      <c r="B76" s="492"/>
      <c r="C76" s="507"/>
      <c r="D76" s="440"/>
      <c r="E76" s="443"/>
      <c r="F76" s="443"/>
      <c r="G76" s="508"/>
      <c r="H76" s="508"/>
      <c r="I76" s="443"/>
      <c r="J76" s="376"/>
      <c r="K76" s="376"/>
      <c r="L76" s="476"/>
      <c r="M76" s="474"/>
      <c r="N76" s="412"/>
      <c r="O76" s="459"/>
      <c r="P76" s="7"/>
      <c r="Q76" s="7"/>
      <c r="R76" s="343"/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400" customFormat="1" ht="15" customHeight="1">
      <c r="A77" s="460"/>
      <c r="B77" s="492"/>
      <c r="C77" s="507"/>
      <c r="D77" s="440"/>
      <c r="E77" s="443"/>
      <c r="F77" s="443"/>
      <c r="G77" s="508"/>
      <c r="H77" s="508"/>
      <c r="I77" s="443"/>
      <c r="J77" s="376"/>
      <c r="K77" s="376"/>
      <c r="L77" s="476"/>
      <c r="M77" s="474"/>
      <c r="N77" s="412"/>
      <c r="O77" s="459"/>
      <c r="P77" s="7"/>
      <c r="Q77" s="7"/>
      <c r="R77" s="343"/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400" customFormat="1" ht="15" customHeight="1">
      <c r="A78" s="460"/>
      <c r="B78" s="492"/>
      <c r="C78" s="507"/>
      <c r="D78" s="440"/>
      <c r="E78" s="443"/>
      <c r="F78" s="443"/>
      <c r="G78" s="508"/>
      <c r="H78" s="508"/>
      <c r="I78" s="443"/>
      <c r="J78" s="376"/>
      <c r="K78" s="376"/>
      <c r="L78" s="476"/>
      <c r="M78" s="474"/>
      <c r="N78" s="412"/>
      <c r="O78" s="459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400" customFormat="1" ht="15" customHeight="1">
      <c r="A79" s="460"/>
      <c r="B79" s="492"/>
      <c r="C79" s="507"/>
      <c r="D79" s="440"/>
      <c r="E79" s="443"/>
      <c r="F79" s="443"/>
      <c r="G79" s="508"/>
      <c r="H79" s="508"/>
      <c r="I79" s="443"/>
      <c r="J79" s="376"/>
      <c r="K79" s="376"/>
      <c r="L79" s="476"/>
      <c r="M79" s="474"/>
      <c r="N79" s="412"/>
      <c r="O79" s="459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82"/>
      <c r="R80" s="509"/>
      <c r="S80" s="482"/>
      <c r="T80" s="482"/>
      <c r="U80" s="482"/>
      <c r="V80" s="482"/>
      <c r="W80" s="482"/>
      <c r="X80" s="482"/>
      <c r="Y80" s="482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400" customFormat="1" ht="13.9" customHeight="1">
      <c r="A86" s="495">
        <v>1</v>
      </c>
      <c r="B86" s="496">
        <v>44134</v>
      </c>
      <c r="C86" s="497"/>
      <c r="D86" s="498" t="s">
        <v>3650</v>
      </c>
      <c r="E86" s="490" t="s">
        <v>600</v>
      </c>
      <c r="F86" s="467">
        <v>1076</v>
      </c>
      <c r="G86" s="467">
        <v>1052</v>
      </c>
      <c r="H86" s="467">
        <v>1056</v>
      </c>
      <c r="I86" s="462">
        <v>1120</v>
      </c>
      <c r="J86" s="462" t="s">
        <v>3661</v>
      </c>
      <c r="K86" s="462">
        <f t="shared" ref="K86:K87" si="73">H86-F86</f>
        <v>-20</v>
      </c>
      <c r="L86" s="446">
        <f t="shared" ref="L86:L87" si="74">(H86*N86)*0.035%</f>
        <v>221.76000000000002</v>
      </c>
      <c r="M86" s="499">
        <f t="shared" ref="M86:M87" si="75">(K86*N86)-L86</f>
        <v>-12221.76</v>
      </c>
      <c r="N86" s="462">
        <v>600</v>
      </c>
      <c r="O86" s="432" t="s">
        <v>663</v>
      </c>
      <c r="P86" s="420">
        <v>44137</v>
      </c>
      <c r="Q86" s="387"/>
      <c r="R86" s="343" t="s">
        <v>3186</v>
      </c>
      <c r="S86" s="40"/>
      <c r="Y86" s="40"/>
      <c r="Z86" s="40"/>
    </row>
    <row r="87" spans="1:34" s="400" customFormat="1" ht="13.9" customHeight="1">
      <c r="A87" s="500">
        <v>2</v>
      </c>
      <c r="B87" s="501">
        <v>44134</v>
      </c>
      <c r="C87" s="502"/>
      <c r="D87" s="468" t="s">
        <v>3652</v>
      </c>
      <c r="E87" s="458" t="s">
        <v>600</v>
      </c>
      <c r="F87" s="436">
        <v>436.5</v>
      </c>
      <c r="G87" s="436">
        <v>425</v>
      </c>
      <c r="H87" s="436">
        <v>442.5</v>
      </c>
      <c r="I87" s="434">
        <v>460</v>
      </c>
      <c r="J87" s="434" t="s">
        <v>3671</v>
      </c>
      <c r="K87" s="434">
        <f t="shared" si="73"/>
        <v>6</v>
      </c>
      <c r="L87" s="444">
        <f t="shared" si="74"/>
        <v>185.85000000000002</v>
      </c>
      <c r="M87" s="491">
        <f t="shared" si="75"/>
        <v>7014.15</v>
      </c>
      <c r="N87" s="434">
        <v>1200</v>
      </c>
      <c r="O87" s="438" t="s">
        <v>599</v>
      </c>
      <c r="P87" s="465">
        <v>44138</v>
      </c>
      <c r="Q87" s="387"/>
      <c r="R87" s="343" t="s">
        <v>3186</v>
      </c>
      <c r="S87" s="40"/>
      <c r="Y87" s="40"/>
      <c r="Z87" s="40"/>
    </row>
    <row r="88" spans="1:34" s="400" customFormat="1" ht="13.9" customHeight="1">
      <c r="A88" s="500">
        <v>3</v>
      </c>
      <c r="B88" s="501">
        <v>44134</v>
      </c>
      <c r="C88" s="502"/>
      <c r="D88" s="468" t="s">
        <v>3641</v>
      </c>
      <c r="E88" s="458" t="s">
        <v>600</v>
      </c>
      <c r="F88" s="436">
        <v>2202.5</v>
      </c>
      <c r="G88" s="436">
        <v>2160</v>
      </c>
      <c r="H88" s="436">
        <v>2225</v>
      </c>
      <c r="I88" s="434" t="s">
        <v>3658</v>
      </c>
      <c r="J88" s="434" t="s">
        <v>3638</v>
      </c>
      <c r="K88" s="434">
        <f t="shared" ref="K88" si="76">H88-F88</f>
        <v>22.5</v>
      </c>
      <c r="L88" s="444">
        <f t="shared" ref="L88:L89" si="77">(H88*N88)*0.035%</f>
        <v>233.62500000000003</v>
      </c>
      <c r="M88" s="491">
        <f t="shared" ref="M88:M89" si="78">(K88*N88)-L88</f>
        <v>6516.375</v>
      </c>
      <c r="N88" s="434">
        <v>300</v>
      </c>
      <c r="O88" s="438" t="s">
        <v>599</v>
      </c>
      <c r="P88" s="465">
        <v>44137</v>
      </c>
      <c r="Q88" s="387"/>
      <c r="R88" s="343" t="s">
        <v>3186</v>
      </c>
      <c r="S88" s="40"/>
      <c r="Y88" s="40"/>
      <c r="Z88" s="40"/>
    </row>
    <row r="89" spans="1:34" s="400" customFormat="1" ht="13.9" customHeight="1">
      <c r="A89" s="500">
        <v>4</v>
      </c>
      <c r="B89" s="501">
        <v>44137</v>
      </c>
      <c r="C89" s="502"/>
      <c r="D89" s="468" t="s">
        <v>3665</v>
      </c>
      <c r="E89" s="458" t="s">
        <v>3627</v>
      </c>
      <c r="F89" s="436">
        <v>25080</v>
      </c>
      <c r="G89" s="436">
        <v>25400</v>
      </c>
      <c r="H89" s="436">
        <v>24890</v>
      </c>
      <c r="I89" s="434">
        <v>24500</v>
      </c>
      <c r="J89" s="434" t="s">
        <v>3666</v>
      </c>
      <c r="K89" s="434">
        <f>F89-H89</f>
        <v>190</v>
      </c>
      <c r="L89" s="444">
        <f t="shared" si="77"/>
        <v>217.78750000000002</v>
      </c>
      <c r="M89" s="491">
        <f t="shared" si="78"/>
        <v>4532.2124999999996</v>
      </c>
      <c r="N89" s="434">
        <v>25</v>
      </c>
      <c r="O89" s="438" t="s">
        <v>599</v>
      </c>
      <c r="P89" s="548">
        <v>44137</v>
      </c>
      <c r="Q89" s="387"/>
      <c r="R89" s="343" t="s">
        <v>602</v>
      </c>
      <c r="S89" s="40"/>
      <c r="Y89" s="40"/>
      <c r="Z89" s="40"/>
    </row>
    <row r="90" spans="1:34" s="400" customFormat="1" ht="13.9" customHeight="1">
      <c r="A90" s="500">
        <v>5</v>
      </c>
      <c r="B90" s="501">
        <v>44138</v>
      </c>
      <c r="C90" s="502"/>
      <c r="D90" s="468" t="s">
        <v>3641</v>
      </c>
      <c r="E90" s="458" t="s">
        <v>600</v>
      </c>
      <c r="F90" s="436">
        <v>2190</v>
      </c>
      <c r="G90" s="436">
        <v>2150</v>
      </c>
      <c r="H90" s="436">
        <v>2214</v>
      </c>
      <c r="I90" s="434" t="s">
        <v>3658</v>
      </c>
      <c r="J90" s="434" t="s">
        <v>3680</v>
      </c>
      <c r="K90" s="434">
        <f t="shared" ref="K90" si="79">H90-F90</f>
        <v>24</v>
      </c>
      <c r="L90" s="444">
        <f t="shared" ref="L90" si="80">(H90*N90)*0.035%</f>
        <v>232.47000000000003</v>
      </c>
      <c r="M90" s="491">
        <f t="shared" ref="M90" si="81">(K90*N90)-L90</f>
        <v>6967.53</v>
      </c>
      <c r="N90" s="434">
        <v>300</v>
      </c>
      <c r="O90" s="438" t="s">
        <v>599</v>
      </c>
      <c r="P90" s="465">
        <v>44139</v>
      </c>
      <c r="Q90" s="387"/>
      <c r="R90" s="343" t="s">
        <v>3186</v>
      </c>
      <c r="S90" s="40"/>
      <c r="Y90" s="40"/>
      <c r="Z90" s="40"/>
    </row>
    <row r="91" spans="1:34" s="400" customFormat="1" ht="13.9" customHeight="1">
      <c r="A91" s="500">
        <v>6</v>
      </c>
      <c r="B91" s="501">
        <v>44139</v>
      </c>
      <c r="C91" s="502"/>
      <c r="D91" s="468" t="s">
        <v>3678</v>
      </c>
      <c r="E91" s="458" t="s">
        <v>600</v>
      </c>
      <c r="F91" s="436">
        <v>1303</v>
      </c>
      <c r="G91" s="436">
        <v>1279</v>
      </c>
      <c r="H91" s="436">
        <v>1315.5</v>
      </c>
      <c r="I91" s="434" t="s">
        <v>3679</v>
      </c>
      <c r="J91" s="434" t="s">
        <v>3681</v>
      </c>
      <c r="K91" s="434">
        <f t="shared" ref="K91" si="82">H91-F91</f>
        <v>12.5</v>
      </c>
      <c r="L91" s="444">
        <f t="shared" ref="L91" si="83">(H91*N91)*0.035%</f>
        <v>253.23375000000004</v>
      </c>
      <c r="M91" s="491">
        <f t="shared" ref="M91" si="84">(K91*N91)-L91</f>
        <v>6621.7662499999997</v>
      </c>
      <c r="N91" s="434">
        <v>550</v>
      </c>
      <c r="O91" s="438" t="s">
        <v>599</v>
      </c>
      <c r="P91" s="548">
        <v>44139</v>
      </c>
      <c r="Q91" s="387"/>
      <c r="R91" s="343" t="s">
        <v>602</v>
      </c>
      <c r="S91" s="40"/>
      <c r="Y91" s="40"/>
      <c r="Z91" s="40"/>
    </row>
    <row r="92" spans="1:34" s="400" customFormat="1" ht="13.9" customHeight="1">
      <c r="A92" s="500">
        <v>7</v>
      </c>
      <c r="B92" s="501">
        <v>44139</v>
      </c>
      <c r="C92" s="502"/>
      <c r="D92" s="468" t="s">
        <v>3684</v>
      </c>
      <c r="E92" s="458" t="s">
        <v>600</v>
      </c>
      <c r="F92" s="436">
        <v>468</v>
      </c>
      <c r="G92" s="436">
        <v>459</v>
      </c>
      <c r="H92" s="436">
        <v>473.25</v>
      </c>
      <c r="I92" s="434">
        <v>487</v>
      </c>
      <c r="J92" s="434" t="s">
        <v>3685</v>
      </c>
      <c r="K92" s="434">
        <f t="shared" ref="K92" si="85">H92-F92</f>
        <v>5.25</v>
      </c>
      <c r="L92" s="444">
        <f t="shared" ref="L92:L94" si="86">(H92*N92)*0.035%</f>
        <v>248.45625000000004</v>
      </c>
      <c r="M92" s="491">
        <f t="shared" ref="M92:M94" si="87">(K92*N92)-L92</f>
        <v>7626.5437499999998</v>
      </c>
      <c r="N92" s="434">
        <v>1500</v>
      </c>
      <c r="O92" s="438" t="s">
        <v>599</v>
      </c>
      <c r="P92" s="548">
        <v>44139</v>
      </c>
      <c r="Q92" s="387"/>
      <c r="R92" s="343" t="s">
        <v>3186</v>
      </c>
      <c r="S92" s="40"/>
      <c r="Y92" s="40"/>
      <c r="Z92" s="40"/>
    </row>
    <row r="93" spans="1:34" s="400" customFormat="1" ht="13.9" customHeight="1">
      <c r="A93" s="500">
        <v>8</v>
      </c>
      <c r="B93" s="501">
        <v>44139</v>
      </c>
      <c r="C93" s="502"/>
      <c r="D93" s="468" t="s">
        <v>3686</v>
      </c>
      <c r="E93" s="458" t="s">
        <v>3627</v>
      </c>
      <c r="F93" s="436">
        <v>11910</v>
      </c>
      <c r="G93" s="436">
        <v>12040</v>
      </c>
      <c r="H93" s="436">
        <v>11835</v>
      </c>
      <c r="I93" s="434">
        <v>11700</v>
      </c>
      <c r="J93" s="434" t="s">
        <v>3688</v>
      </c>
      <c r="K93" s="434">
        <f>F93-H93</f>
        <v>75</v>
      </c>
      <c r="L93" s="444">
        <f t="shared" si="86"/>
        <v>310.66875000000005</v>
      </c>
      <c r="M93" s="491">
        <f t="shared" si="87"/>
        <v>5314.3312500000002</v>
      </c>
      <c r="N93" s="434">
        <v>75</v>
      </c>
      <c r="O93" s="438" t="s">
        <v>599</v>
      </c>
      <c r="P93" s="548">
        <v>44139</v>
      </c>
      <c r="Q93" s="387"/>
      <c r="R93" s="343" t="s">
        <v>602</v>
      </c>
      <c r="S93" s="40"/>
      <c r="Y93" s="40"/>
      <c r="Z93" s="40"/>
    </row>
    <row r="94" spans="1:34" s="400" customFormat="1" ht="13.9" customHeight="1">
      <c r="A94" s="500">
        <v>9</v>
      </c>
      <c r="B94" s="501">
        <v>44139</v>
      </c>
      <c r="C94" s="502"/>
      <c r="D94" s="468" t="s">
        <v>3687</v>
      </c>
      <c r="E94" s="458" t="s">
        <v>600</v>
      </c>
      <c r="F94" s="436">
        <v>464.5</v>
      </c>
      <c r="G94" s="436">
        <v>456</v>
      </c>
      <c r="H94" s="436">
        <v>472.5</v>
      </c>
      <c r="I94" s="434">
        <v>480</v>
      </c>
      <c r="J94" s="434" t="s">
        <v>3694</v>
      </c>
      <c r="K94" s="434">
        <f t="shared" ref="K94" si="88">H94-F94</f>
        <v>8</v>
      </c>
      <c r="L94" s="444">
        <f t="shared" si="86"/>
        <v>248.06250000000003</v>
      </c>
      <c r="M94" s="491">
        <f t="shared" si="87"/>
        <v>11751.9375</v>
      </c>
      <c r="N94" s="434">
        <v>1500</v>
      </c>
      <c r="O94" s="438" t="s">
        <v>599</v>
      </c>
      <c r="P94" s="465">
        <v>44140</v>
      </c>
      <c r="Q94" s="387"/>
      <c r="R94" s="343" t="s">
        <v>3186</v>
      </c>
      <c r="S94" s="40"/>
      <c r="Y94" s="40"/>
      <c r="Z94" s="40"/>
    </row>
    <row r="95" spans="1:34" s="400" customFormat="1" ht="13.9" customHeight="1">
      <c r="A95" s="500">
        <v>10</v>
      </c>
      <c r="B95" s="501">
        <v>44139</v>
      </c>
      <c r="C95" s="502"/>
      <c r="D95" s="468" t="s">
        <v>3686</v>
      </c>
      <c r="E95" s="458" t="s">
        <v>3627</v>
      </c>
      <c r="F95" s="436">
        <v>11900</v>
      </c>
      <c r="G95" s="436">
        <v>12030</v>
      </c>
      <c r="H95" s="436">
        <v>11835</v>
      </c>
      <c r="I95" s="434">
        <v>11700</v>
      </c>
      <c r="J95" s="434" t="s">
        <v>3689</v>
      </c>
      <c r="K95" s="434">
        <f>F95-H95</f>
        <v>65</v>
      </c>
      <c r="L95" s="444">
        <f t="shared" ref="L95:L96" si="89">(H95*N95)*0.035%</f>
        <v>310.66875000000005</v>
      </c>
      <c r="M95" s="491">
        <f t="shared" ref="M95:M96" si="90">(K95*N95)-L95</f>
        <v>4564.3312500000002</v>
      </c>
      <c r="N95" s="434">
        <v>75</v>
      </c>
      <c r="O95" s="438" t="s">
        <v>599</v>
      </c>
      <c r="P95" s="548">
        <v>44139</v>
      </c>
      <c r="Q95" s="387"/>
      <c r="R95" s="343" t="s">
        <v>602</v>
      </c>
      <c r="S95" s="40"/>
      <c r="Y95" s="40"/>
      <c r="Z95" s="40"/>
    </row>
    <row r="96" spans="1:34" s="400" customFormat="1" ht="13.9" customHeight="1">
      <c r="A96" s="500">
        <v>11</v>
      </c>
      <c r="B96" s="501">
        <v>44139</v>
      </c>
      <c r="C96" s="502"/>
      <c r="D96" s="468" t="s">
        <v>3641</v>
      </c>
      <c r="E96" s="458" t="s">
        <v>600</v>
      </c>
      <c r="F96" s="436">
        <v>2172</v>
      </c>
      <c r="G96" s="436">
        <v>2210</v>
      </c>
      <c r="H96" s="436">
        <v>2196.5</v>
      </c>
      <c r="I96" s="434" t="s">
        <v>3658</v>
      </c>
      <c r="J96" s="434" t="s">
        <v>3693</v>
      </c>
      <c r="K96" s="434">
        <f t="shared" ref="K96" si="91">H96-F96</f>
        <v>24.5</v>
      </c>
      <c r="L96" s="444">
        <f t="shared" si="89"/>
        <v>230.63250000000002</v>
      </c>
      <c r="M96" s="491">
        <f t="shared" si="90"/>
        <v>7119.3675000000003</v>
      </c>
      <c r="N96" s="434">
        <v>300</v>
      </c>
      <c r="O96" s="438" t="s">
        <v>599</v>
      </c>
      <c r="P96" s="465">
        <v>44140</v>
      </c>
      <c r="Q96" s="387"/>
      <c r="R96" s="343" t="s">
        <v>3186</v>
      </c>
      <c r="S96" s="40"/>
      <c r="Y96" s="40"/>
      <c r="Z96" s="40"/>
    </row>
    <row r="97" spans="1:26" s="400" customFormat="1" ht="13.9" customHeight="1">
      <c r="A97" s="500">
        <v>12</v>
      </c>
      <c r="B97" s="501">
        <v>44139</v>
      </c>
      <c r="C97" s="502"/>
      <c r="D97" s="468" t="s">
        <v>3690</v>
      </c>
      <c r="E97" s="458" t="s">
        <v>600</v>
      </c>
      <c r="F97" s="436">
        <v>2064</v>
      </c>
      <c r="G97" s="436">
        <v>2024</v>
      </c>
      <c r="H97" s="436">
        <v>2090</v>
      </c>
      <c r="I97" s="434">
        <v>2140</v>
      </c>
      <c r="J97" s="434" t="s">
        <v>3692</v>
      </c>
      <c r="K97" s="434">
        <f t="shared" ref="K97" si="92">H97-F97</f>
        <v>26</v>
      </c>
      <c r="L97" s="444">
        <f t="shared" ref="L97:L98" si="93">(H97*N97)*0.035%</f>
        <v>219.45000000000005</v>
      </c>
      <c r="M97" s="491">
        <f t="shared" ref="M97:M98" si="94">(K97*N97)-L97</f>
        <v>7580.55</v>
      </c>
      <c r="N97" s="434">
        <v>300</v>
      </c>
      <c r="O97" s="438" t="s">
        <v>599</v>
      </c>
      <c r="P97" s="465">
        <v>44140</v>
      </c>
      <c r="Q97" s="387"/>
      <c r="R97" s="343" t="s">
        <v>602</v>
      </c>
      <c r="S97" s="40"/>
      <c r="Y97" s="40"/>
      <c r="Z97" s="40"/>
    </row>
    <row r="98" spans="1:26" s="400" customFormat="1" ht="13.9" customHeight="1">
      <c r="A98" s="495">
        <v>13</v>
      </c>
      <c r="B98" s="496">
        <v>44140</v>
      </c>
      <c r="C98" s="497"/>
      <c r="D98" s="498" t="s">
        <v>3686</v>
      </c>
      <c r="E98" s="490" t="s">
        <v>3627</v>
      </c>
      <c r="F98" s="467">
        <v>12070</v>
      </c>
      <c r="G98" s="467">
        <v>12200</v>
      </c>
      <c r="H98" s="467">
        <v>12200</v>
      </c>
      <c r="I98" s="546">
        <v>11800</v>
      </c>
      <c r="J98" s="462" t="s">
        <v>3709</v>
      </c>
      <c r="K98" s="462">
        <f t="shared" ref="K98:K104" si="95">F98-H98</f>
        <v>-130</v>
      </c>
      <c r="L98" s="446">
        <f t="shared" si="93"/>
        <v>320.25000000000006</v>
      </c>
      <c r="M98" s="499">
        <f t="shared" si="94"/>
        <v>-10070.25</v>
      </c>
      <c r="N98" s="462">
        <v>75</v>
      </c>
      <c r="O98" s="432" t="s">
        <v>663</v>
      </c>
      <c r="P98" s="420">
        <v>44141</v>
      </c>
      <c r="Q98" s="387"/>
      <c r="R98" s="343" t="s">
        <v>602</v>
      </c>
      <c r="S98" s="40"/>
      <c r="Y98" s="40"/>
      <c r="Z98" s="40"/>
    </row>
    <row r="99" spans="1:26" s="400" customFormat="1" ht="13.9" customHeight="1">
      <c r="A99" s="495">
        <v>14</v>
      </c>
      <c r="B99" s="496">
        <v>44141</v>
      </c>
      <c r="C99" s="497"/>
      <c r="D99" s="498" t="s">
        <v>3710</v>
      </c>
      <c r="E99" s="490" t="s">
        <v>3627</v>
      </c>
      <c r="F99" s="467">
        <v>2003.5</v>
      </c>
      <c r="G99" s="467">
        <v>2024</v>
      </c>
      <c r="H99" s="467">
        <v>2020</v>
      </c>
      <c r="I99" s="546">
        <v>1960</v>
      </c>
      <c r="J99" s="462" t="s">
        <v>3711</v>
      </c>
      <c r="K99" s="462">
        <f t="shared" si="95"/>
        <v>-16.5</v>
      </c>
      <c r="L99" s="446">
        <f t="shared" ref="L99:L100" si="96">(H99*N99)*0.035%</f>
        <v>357.03500000000003</v>
      </c>
      <c r="M99" s="499">
        <f t="shared" ref="M99:M100" si="97">(K99*N99)-L99</f>
        <v>-8689.5349999999999</v>
      </c>
      <c r="N99" s="462">
        <v>505</v>
      </c>
      <c r="O99" s="432" t="s">
        <v>663</v>
      </c>
      <c r="P99" s="420">
        <v>44141</v>
      </c>
      <c r="Q99" s="387"/>
      <c r="R99" s="343" t="s">
        <v>602</v>
      </c>
      <c r="S99" s="40"/>
      <c r="Y99" s="40"/>
      <c r="Z99" s="40"/>
    </row>
    <row r="100" spans="1:26" s="400" customFormat="1" ht="13.9" customHeight="1">
      <c r="A100" s="495">
        <v>15</v>
      </c>
      <c r="B100" s="496">
        <v>44144</v>
      </c>
      <c r="C100" s="497"/>
      <c r="D100" s="498" t="s">
        <v>3686</v>
      </c>
      <c r="E100" s="490" t="s">
        <v>3627</v>
      </c>
      <c r="F100" s="467">
        <v>12440</v>
      </c>
      <c r="G100" s="467">
        <v>12550</v>
      </c>
      <c r="H100" s="467">
        <v>12610</v>
      </c>
      <c r="I100" s="546">
        <v>12200</v>
      </c>
      <c r="J100" s="462" t="s">
        <v>3735</v>
      </c>
      <c r="K100" s="462">
        <f t="shared" si="95"/>
        <v>-170</v>
      </c>
      <c r="L100" s="446">
        <f t="shared" si="96"/>
        <v>331.01250000000005</v>
      </c>
      <c r="M100" s="499">
        <f t="shared" si="97"/>
        <v>-13081.012500000001</v>
      </c>
      <c r="N100" s="462">
        <v>75</v>
      </c>
      <c r="O100" s="432" t="s">
        <v>663</v>
      </c>
      <c r="P100" s="420">
        <v>44145</v>
      </c>
      <c r="Q100" s="387"/>
      <c r="R100" s="343" t="s">
        <v>602</v>
      </c>
      <c r="S100" s="40"/>
      <c r="Y100" s="40"/>
      <c r="Z100" s="40"/>
    </row>
    <row r="101" spans="1:26" s="400" customFormat="1" ht="13.9" customHeight="1">
      <c r="A101" s="495">
        <v>16</v>
      </c>
      <c r="B101" s="496">
        <v>44144</v>
      </c>
      <c r="C101" s="497"/>
      <c r="D101" s="498" t="s">
        <v>3727</v>
      </c>
      <c r="E101" s="490" t="s">
        <v>3627</v>
      </c>
      <c r="F101" s="467">
        <v>220.5</v>
      </c>
      <c r="G101" s="467">
        <v>224.5</v>
      </c>
      <c r="H101" s="467">
        <v>224.25</v>
      </c>
      <c r="I101" s="546">
        <v>210</v>
      </c>
      <c r="J101" s="462" t="s">
        <v>3739</v>
      </c>
      <c r="K101" s="462">
        <f t="shared" si="95"/>
        <v>-3.75</v>
      </c>
      <c r="L101" s="446">
        <f t="shared" ref="L101:L103" si="98">(H101*N101)*0.035%</f>
        <v>235.46250000000003</v>
      </c>
      <c r="M101" s="499">
        <f t="shared" ref="M101:M102" si="99">(K101*N101)-L101</f>
        <v>-11485.4625</v>
      </c>
      <c r="N101" s="462">
        <v>3000</v>
      </c>
      <c r="O101" s="432" t="s">
        <v>663</v>
      </c>
      <c r="P101" s="420">
        <v>44145</v>
      </c>
      <c r="Q101" s="387"/>
      <c r="R101" s="343" t="s">
        <v>602</v>
      </c>
      <c r="S101" s="40"/>
      <c r="Y101" s="40"/>
      <c r="Z101" s="40"/>
    </row>
    <row r="102" spans="1:26" s="400" customFormat="1" ht="13.9" customHeight="1">
      <c r="A102" s="500">
        <v>17</v>
      </c>
      <c r="B102" s="501">
        <v>44146</v>
      </c>
      <c r="C102" s="502"/>
      <c r="D102" s="468" t="s">
        <v>3686</v>
      </c>
      <c r="E102" s="458" t="s">
        <v>3627</v>
      </c>
      <c r="F102" s="436">
        <v>11755</v>
      </c>
      <c r="G102" s="436">
        <v>11860</v>
      </c>
      <c r="H102" s="436">
        <v>11695</v>
      </c>
      <c r="I102" s="434">
        <v>11500</v>
      </c>
      <c r="J102" s="434" t="s">
        <v>3147</v>
      </c>
      <c r="K102" s="434">
        <f t="shared" si="95"/>
        <v>60</v>
      </c>
      <c r="L102" s="444">
        <f t="shared" si="98"/>
        <v>306.99375000000003</v>
      </c>
      <c r="M102" s="491">
        <f t="shared" si="99"/>
        <v>4193.0062500000004</v>
      </c>
      <c r="N102" s="434">
        <v>75</v>
      </c>
      <c r="O102" s="438" t="s">
        <v>599</v>
      </c>
      <c r="P102" s="548">
        <v>44146</v>
      </c>
      <c r="Q102" s="387"/>
      <c r="R102" s="343" t="s">
        <v>602</v>
      </c>
      <c r="S102" s="40"/>
      <c r="Y102" s="40"/>
      <c r="Z102" s="40"/>
    </row>
    <row r="103" spans="1:26" s="400" customFormat="1" ht="13.9" customHeight="1">
      <c r="A103" s="598">
        <v>18</v>
      </c>
      <c r="B103" s="596">
        <v>44146</v>
      </c>
      <c r="C103" s="502"/>
      <c r="D103" s="468" t="s">
        <v>3749</v>
      </c>
      <c r="E103" s="458" t="s">
        <v>3627</v>
      </c>
      <c r="F103" s="436">
        <v>1376</v>
      </c>
      <c r="G103" s="436">
        <v>1410</v>
      </c>
      <c r="H103" s="436">
        <v>1352</v>
      </c>
      <c r="I103" s="524">
        <v>1330</v>
      </c>
      <c r="J103" s="595" t="s">
        <v>3754</v>
      </c>
      <c r="K103" s="524">
        <f t="shared" si="95"/>
        <v>24</v>
      </c>
      <c r="L103" s="444">
        <f t="shared" si="98"/>
        <v>260.26000000000005</v>
      </c>
      <c r="M103" s="595">
        <v>12290</v>
      </c>
      <c r="N103" s="595">
        <v>550</v>
      </c>
      <c r="O103" s="595" t="s">
        <v>599</v>
      </c>
      <c r="P103" s="593">
        <v>44148</v>
      </c>
      <c r="Q103" s="387"/>
      <c r="R103" s="343" t="s">
        <v>602</v>
      </c>
      <c r="S103" s="40"/>
      <c r="Y103" s="40"/>
      <c r="Z103" s="40"/>
    </row>
    <row r="104" spans="1:26" s="400" customFormat="1" ht="13.9" customHeight="1">
      <c r="A104" s="599"/>
      <c r="B104" s="597"/>
      <c r="C104" s="502"/>
      <c r="D104" s="468" t="s">
        <v>3750</v>
      </c>
      <c r="E104" s="458" t="s">
        <v>3627</v>
      </c>
      <c r="F104" s="436">
        <v>22.5</v>
      </c>
      <c r="G104" s="436"/>
      <c r="H104" s="436">
        <v>23.5</v>
      </c>
      <c r="I104" s="524"/>
      <c r="J104" s="594"/>
      <c r="K104" s="524">
        <f t="shared" si="95"/>
        <v>-1</v>
      </c>
      <c r="L104" s="524">
        <v>100</v>
      </c>
      <c r="M104" s="594"/>
      <c r="N104" s="594"/>
      <c r="O104" s="594"/>
      <c r="P104" s="594"/>
      <c r="Q104" s="387"/>
      <c r="R104" s="343" t="s">
        <v>602</v>
      </c>
      <c r="S104" s="40"/>
      <c r="Y104" s="40"/>
      <c r="Z104" s="40"/>
    </row>
    <row r="105" spans="1:26" s="400" customFormat="1" ht="13.9" customHeight="1">
      <c r="A105" s="500">
        <v>19</v>
      </c>
      <c r="B105" s="558">
        <v>44146</v>
      </c>
      <c r="C105" s="559"/>
      <c r="D105" s="560" t="s">
        <v>3641</v>
      </c>
      <c r="E105" s="561" t="s">
        <v>600</v>
      </c>
      <c r="F105" s="562">
        <v>2171</v>
      </c>
      <c r="G105" s="562">
        <v>2130</v>
      </c>
      <c r="H105" s="562">
        <v>2194</v>
      </c>
      <c r="I105" s="563">
        <v>2250</v>
      </c>
      <c r="J105" s="563" t="s">
        <v>3754</v>
      </c>
      <c r="K105" s="563">
        <f t="shared" ref="K105:K106" si="100">H105-F105</f>
        <v>23</v>
      </c>
      <c r="L105" s="564">
        <f t="shared" ref="L105:L106" si="101">(H105*N105)*0.035%</f>
        <v>230.37000000000003</v>
      </c>
      <c r="M105" s="491">
        <f t="shared" ref="M105:M106" si="102">(K105*N105)-L105</f>
        <v>6669.63</v>
      </c>
      <c r="N105" s="434">
        <v>300</v>
      </c>
      <c r="O105" s="438" t="s">
        <v>599</v>
      </c>
      <c r="P105" s="548">
        <v>44146</v>
      </c>
      <c r="Q105" s="387"/>
      <c r="R105" s="343" t="s">
        <v>3186</v>
      </c>
      <c r="S105" s="40"/>
      <c r="Y105" s="40"/>
      <c r="Z105" s="40"/>
    </row>
    <row r="106" spans="1:26" s="400" customFormat="1" ht="13.9" customHeight="1">
      <c r="A106" s="500">
        <v>20</v>
      </c>
      <c r="B106" s="567">
        <v>44148</v>
      </c>
      <c r="C106" s="559"/>
      <c r="D106" s="560" t="s">
        <v>3766</v>
      </c>
      <c r="E106" s="561" t="s">
        <v>600</v>
      </c>
      <c r="F106" s="562">
        <v>474.5</v>
      </c>
      <c r="G106" s="562">
        <v>468</v>
      </c>
      <c r="H106" s="562">
        <v>484</v>
      </c>
      <c r="I106" s="566">
        <v>486</v>
      </c>
      <c r="J106" s="566" t="s">
        <v>3773</v>
      </c>
      <c r="K106" s="566">
        <f t="shared" si="100"/>
        <v>9.5</v>
      </c>
      <c r="L106" s="564">
        <f t="shared" si="101"/>
        <v>313.39000000000004</v>
      </c>
      <c r="M106" s="491">
        <f t="shared" si="102"/>
        <v>17261.61</v>
      </c>
      <c r="N106" s="434">
        <v>1850</v>
      </c>
      <c r="O106" s="438" t="s">
        <v>599</v>
      </c>
      <c r="P106" s="465">
        <v>44149</v>
      </c>
      <c r="Q106" s="387"/>
      <c r="R106" s="343" t="s">
        <v>602</v>
      </c>
      <c r="S106" s="40"/>
      <c r="Y106" s="40"/>
      <c r="Z106" s="40"/>
    </row>
    <row r="107" spans="1:26" s="400" customFormat="1" ht="13.9" customHeight="1">
      <c r="A107" s="500">
        <v>21</v>
      </c>
      <c r="B107" s="501">
        <v>44148</v>
      </c>
      <c r="C107" s="502"/>
      <c r="D107" s="468" t="s">
        <v>3767</v>
      </c>
      <c r="E107" s="458" t="s">
        <v>600</v>
      </c>
      <c r="F107" s="436">
        <v>168.75</v>
      </c>
      <c r="G107" s="436">
        <v>165.5</v>
      </c>
      <c r="H107" s="436">
        <v>171.25</v>
      </c>
      <c r="I107" s="434">
        <v>175</v>
      </c>
      <c r="J107" s="563" t="s">
        <v>3765</v>
      </c>
      <c r="K107" s="563">
        <f t="shared" ref="K107" si="103">H107-F107</f>
        <v>2.5</v>
      </c>
      <c r="L107" s="564">
        <f t="shared" ref="L107" si="104">(H107*N107)*0.035%</f>
        <v>215.77500000000003</v>
      </c>
      <c r="M107" s="491">
        <f t="shared" ref="M107" si="105">(K107*N107)-L107</f>
        <v>8784.2250000000004</v>
      </c>
      <c r="N107" s="434">
        <v>3600</v>
      </c>
      <c r="O107" s="438" t="s">
        <v>599</v>
      </c>
      <c r="P107" s="548">
        <v>44148</v>
      </c>
      <c r="Q107" s="387"/>
      <c r="R107" s="343" t="s">
        <v>602</v>
      </c>
      <c r="S107" s="40"/>
      <c r="Y107" s="40"/>
      <c r="Z107" s="40"/>
    </row>
    <row r="108" spans="1:26" s="400" customFormat="1" ht="13.9" customHeight="1">
      <c r="A108" s="500">
        <v>22</v>
      </c>
      <c r="B108" s="501">
        <v>44148</v>
      </c>
      <c r="C108" s="502"/>
      <c r="D108" s="468" t="s">
        <v>3652</v>
      </c>
      <c r="E108" s="458" t="s">
        <v>600</v>
      </c>
      <c r="F108" s="436">
        <v>473</v>
      </c>
      <c r="G108" s="436">
        <v>463</v>
      </c>
      <c r="H108" s="436">
        <v>482.5</v>
      </c>
      <c r="I108" s="434">
        <v>493</v>
      </c>
      <c r="J108" s="563" t="s">
        <v>3773</v>
      </c>
      <c r="K108" s="563">
        <f t="shared" ref="K108" si="106">H108-F108</f>
        <v>9.5</v>
      </c>
      <c r="L108" s="564">
        <f t="shared" ref="L108" si="107">(H108*N108)*0.035%</f>
        <v>202.65000000000003</v>
      </c>
      <c r="M108" s="491">
        <f t="shared" ref="M108" si="108">(K108*N108)-L108</f>
        <v>11197.35</v>
      </c>
      <c r="N108" s="434">
        <v>1200</v>
      </c>
      <c r="O108" s="438" t="s">
        <v>599</v>
      </c>
      <c r="P108" s="548">
        <v>44148</v>
      </c>
      <c r="Q108" s="387"/>
      <c r="R108" s="343" t="s">
        <v>3186</v>
      </c>
      <c r="S108" s="40"/>
      <c r="Y108" s="40"/>
      <c r="Z108" s="40"/>
    </row>
    <row r="109" spans="1:26" s="400" customFormat="1" ht="13.9" customHeight="1">
      <c r="A109" s="500">
        <v>23</v>
      </c>
      <c r="B109" s="501">
        <v>44148</v>
      </c>
      <c r="C109" s="502"/>
      <c r="D109" s="468" t="s">
        <v>3767</v>
      </c>
      <c r="E109" s="458" t="s">
        <v>600</v>
      </c>
      <c r="F109" s="436">
        <v>167.75</v>
      </c>
      <c r="G109" s="436">
        <v>165</v>
      </c>
      <c r="H109" s="436">
        <v>169.75</v>
      </c>
      <c r="I109" s="434">
        <v>175</v>
      </c>
      <c r="J109" s="563" t="s">
        <v>3772</v>
      </c>
      <c r="K109" s="563">
        <f t="shared" ref="K109" si="109">H109-F109</f>
        <v>2</v>
      </c>
      <c r="L109" s="564">
        <f t="shared" ref="L109:L110" si="110">(H109*N109)*0.035%</f>
        <v>213.88500000000002</v>
      </c>
      <c r="M109" s="491">
        <f t="shared" ref="M109:M110" si="111">(K109*N109)-L109</f>
        <v>6986.1149999999998</v>
      </c>
      <c r="N109" s="434">
        <v>3600</v>
      </c>
      <c r="O109" s="438" t="s">
        <v>599</v>
      </c>
      <c r="P109" s="548">
        <v>44148</v>
      </c>
      <c r="Q109" s="387"/>
      <c r="R109" s="343" t="s">
        <v>602</v>
      </c>
      <c r="S109" s="40"/>
      <c r="Y109" s="40"/>
      <c r="Z109" s="40"/>
    </row>
    <row r="110" spans="1:26" s="400" customFormat="1" ht="13.9" customHeight="1">
      <c r="A110" s="495">
        <v>24</v>
      </c>
      <c r="B110" s="496">
        <v>44152</v>
      </c>
      <c r="C110" s="497"/>
      <c r="D110" s="498" t="s">
        <v>3727</v>
      </c>
      <c r="E110" s="490" t="s">
        <v>3627</v>
      </c>
      <c r="F110" s="467">
        <v>237</v>
      </c>
      <c r="G110" s="467">
        <v>241</v>
      </c>
      <c r="H110" s="467">
        <v>240.5</v>
      </c>
      <c r="I110" s="546" t="s">
        <v>3778</v>
      </c>
      <c r="J110" s="462" t="s">
        <v>3779</v>
      </c>
      <c r="K110" s="462">
        <f t="shared" ref="K110" si="112">F110-H110</f>
        <v>-3.5</v>
      </c>
      <c r="L110" s="446">
        <f t="shared" si="110"/>
        <v>252.52500000000003</v>
      </c>
      <c r="M110" s="499">
        <f t="shared" si="111"/>
        <v>-10752.525</v>
      </c>
      <c r="N110" s="462">
        <v>3000</v>
      </c>
      <c r="O110" s="432" t="s">
        <v>663</v>
      </c>
      <c r="P110" s="543">
        <v>44152</v>
      </c>
      <c r="Q110" s="387"/>
      <c r="R110" s="343" t="s">
        <v>602</v>
      </c>
      <c r="S110" s="40"/>
      <c r="Y110" s="40"/>
      <c r="Z110" s="40"/>
    </row>
    <row r="111" spans="1:26" s="400" customFormat="1" ht="13.9" customHeight="1">
      <c r="A111" s="500">
        <v>25</v>
      </c>
      <c r="B111" s="569">
        <v>44152</v>
      </c>
      <c r="C111" s="559"/>
      <c r="D111" s="560" t="s">
        <v>3780</v>
      </c>
      <c r="E111" s="561" t="s">
        <v>600</v>
      </c>
      <c r="F111" s="562">
        <v>764</v>
      </c>
      <c r="G111" s="562">
        <v>752</v>
      </c>
      <c r="H111" s="562">
        <v>771.5</v>
      </c>
      <c r="I111" s="568">
        <v>790</v>
      </c>
      <c r="J111" s="568" t="s">
        <v>3718</v>
      </c>
      <c r="K111" s="568">
        <f t="shared" ref="K111" si="113">H111-F111</f>
        <v>7.5</v>
      </c>
      <c r="L111" s="564">
        <f t="shared" ref="L111:L112" si="114">(H111*N111)*0.035%</f>
        <v>270.02500000000003</v>
      </c>
      <c r="M111" s="491">
        <f t="shared" ref="M111:M112" si="115">(K111*N111)-L111</f>
        <v>7229.9750000000004</v>
      </c>
      <c r="N111" s="434">
        <v>1000</v>
      </c>
      <c r="O111" s="438" t="s">
        <v>599</v>
      </c>
      <c r="P111" s="548">
        <v>44152</v>
      </c>
      <c r="Q111" s="387"/>
      <c r="R111" s="343" t="s">
        <v>602</v>
      </c>
      <c r="S111" s="40"/>
      <c r="Y111" s="40"/>
      <c r="Z111" s="40"/>
    </row>
    <row r="112" spans="1:26" s="400" customFormat="1" ht="13.9" customHeight="1">
      <c r="A112" s="500">
        <v>26</v>
      </c>
      <c r="B112" s="571">
        <v>44153</v>
      </c>
      <c r="C112" s="559"/>
      <c r="D112" s="560" t="s">
        <v>3686</v>
      </c>
      <c r="E112" s="561" t="s">
        <v>3627</v>
      </c>
      <c r="F112" s="562">
        <v>12900</v>
      </c>
      <c r="G112" s="562">
        <v>13020</v>
      </c>
      <c r="H112" s="562">
        <v>12850</v>
      </c>
      <c r="I112" s="570">
        <v>12700</v>
      </c>
      <c r="J112" s="434" t="s">
        <v>3815</v>
      </c>
      <c r="K112" s="434">
        <f t="shared" ref="K112" si="116">F112-H112</f>
        <v>50</v>
      </c>
      <c r="L112" s="444">
        <f t="shared" si="114"/>
        <v>337.31250000000006</v>
      </c>
      <c r="M112" s="491">
        <f t="shared" si="115"/>
        <v>3412.6875</v>
      </c>
      <c r="N112" s="434">
        <v>75</v>
      </c>
      <c r="O112" s="438" t="s">
        <v>599</v>
      </c>
      <c r="P112" s="548">
        <v>44153</v>
      </c>
      <c r="Q112" s="387"/>
      <c r="R112" s="343" t="s">
        <v>602</v>
      </c>
      <c r="S112" s="40"/>
      <c r="Y112" s="40"/>
      <c r="Z112" s="40"/>
    </row>
    <row r="113" spans="1:34" s="400" customFormat="1" ht="13.9" customHeight="1">
      <c r="A113" s="500">
        <v>27</v>
      </c>
      <c r="B113" s="573">
        <v>44154</v>
      </c>
      <c r="C113" s="559"/>
      <c r="D113" s="560" t="s">
        <v>3686</v>
      </c>
      <c r="E113" s="561" t="s">
        <v>3627</v>
      </c>
      <c r="F113" s="562">
        <v>12905</v>
      </c>
      <c r="G113" s="562">
        <v>13020</v>
      </c>
      <c r="H113" s="562">
        <v>12850</v>
      </c>
      <c r="I113" s="572">
        <v>12700</v>
      </c>
      <c r="J113" s="434" t="s">
        <v>723</v>
      </c>
      <c r="K113" s="434">
        <f t="shared" ref="K113" si="117">F113-H113</f>
        <v>55</v>
      </c>
      <c r="L113" s="444">
        <f t="shared" ref="L113" si="118">(H113*N113)*0.035%</f>
        <v>337.31250000000006</v>
      </c>
      <c r="M113" s="491">
        <f t="shared" ref="M113" si="119">(K113*N113)-L113</f>
        <v>3787.6875</v>
      </c>
      <c r="N113" s="434">
        <v>75</v>
      </c>
      <c r="O113" s="438" t="s">
        <v>599</v>
      </c>
      <c r="P113" s="548">
        <v>44154</v>
      </c>
      <c r="Q113" s="387"/>
      <c r="R113" s="343" t="s">
        <v>602</v>
      </c>
      <c r="S113" s="40"/>
      <c r="Y113" s="40"/>
      <c r="Z113" s="40"/>
    </row>
    <row r="114" spans="1:34" s="400" customFormat="1" ht="13.9" customHeight="1">
      <c r="A114" s="494">
        <v>28</v>
      </c>
      <c r="B114" s="574">
        <v>44154</v>
      </c>
      <c r="C114" s="575"/>
      <c r="D114" s="576" t="s">
        <v>3818</v>
      </c>
      <c r="E114" s="577" t="s">
        <v>600</v>
      </c>
      <c r="F114" s="578" t="s">
        <v>3819</v>
      </c>
      <c r="G114" s="578">
        <v>497</v>
      </c>
      <c r="H114" s="578"/>
      <c r="I114" s="477">
        <v>530</v>
      </c>
      <c r="J114" s="486" t="s">
        <v>601</v>
      </c>
      <c r="K114" s="376"/>
      <c r="L114" s="376"/>
      <c r="M114" s="376"/>
      <c r="N114" s="376"/>
      <c r="O114" s="376"/>
      <c r="P114" s="376"/>
      <c r="Q114" s="387"/>
      <c r="R114" s="343" t="s">
        <v>602</v>
      </c>
      <c r="S114" s="40"/>
      <c r="Y114" s="40"/>
      <c r="Z114" s="40"/>
    </row>
    <row r="115" spans="1:34" s="400" customFormat="1" ht="13.9" customHeight="1">
      <c r="A115" s="494"/>
      <c r="B115" s="565"/>
      <c r="C115" s="565"/>
      <c r="D115" s="565"/>
      <c r="E115" s="565"/>
      <c r="F115" s="565"/>
      <c r="G115" s="565"/>
      <c r="H115" s="565"/>
      <c r="I115" s="565"/>
      <c r="J115" s="565"/>
      <c r="K115" s="376"/>
      <c r="L115" s="376"/>
      <c r="M115" s="376"/>
      <c r="N115" s="376"/>
      <c r="O115" s="376"/>
      <c r="P115" s="376"/>
      <c r="Q115" s="387"/>
      <c r="R115" s="343"/>
      <c r="S115" s="40"/>
      <c r="Y115" s="40"/>
      <c r="Z115" s="40"/>
    </row>
    <row r="116" spans="1:34" s="400" customFormat="1" ht="13.9" customHeight="1">
      <c r="A116" s="494"/>
      <c r="B116" s="565"/>
      <c r="C116" s="565"/>
      <c r="D116" s="565"/>
      <c r="E116" s="565"/>
      <c r="F116" s="565"/>
      <c r="G116" s="565"/>
      <c r="H116" s="565"/>
      <c r="I116" s="565"/>
      <c r="J116" s="565"/>
      <c r="K116" s="376"/>
      <c r="L116" s="376"/>
      <c r="M116" s="376"/>
      <c r="N116" s="376"/>
      <c r="O116" s="376"/>
      <c r="P116" s="376"/>
      <c r="Q116" s="387"/>
      <c r="R116" s="343"/>
      <c r="S116" s="40"/>
      <c r="Y116" s="40"/>
      <c r="Z116" s="40"/>
    </row>
    <row r="117" spans="1:34" s="400" customFormat="1" ht="13.9" customHeight="1">
      <c r="A117" s="494"/>
      <c r="B117" s="492"/>
      <c r="C117" s="493"/>
      <c r="D117" s="484"/>
      <c r="E117" s="485"/>
      <c r="F117" s="443"/>
      <c r="G117" s="443"/>
      <c r="H117" s="443"/>
      <c r="I117" s="376"/>
      <c r="J117" s="376"/>
      <c r="K117" s="376"/>
      <c r="L117" s="376"/>
      <c r="M117" s="376"/>
      <c r="N117" s="376"/>
      <c r="O117" s="376"/>
      <c r="P117" s="376"/>
      <c r="Q117" s="387"/>
      <c r="R117" s="343"/>
      <c r="S117" s="40"/>
      <c r="Y117" s="40"/>
      <c r="Z117" s="40"/>
    </row>
    <row r="118" spans="1:34" s="400" customFormat="1" ht="13.9" customHeight="1">
      <c r="A118" s="516"/>
      <c r="B118" s="510"/>
      <c r="C118" s="517"/>
      <c r="D118" s="518"/>
      <c r="E118" s="377"/>
      <c r="F118" s="471"/>
      <c r="G118" s="471"/>
      <c r="H118" s="471"/>
      <c r="I118" s="461"/>
      <c r="J118" s="461"/>
      <c r="K118" s="461"/>
      <c r="L118" s="461"/>
      <c r="M118" s="461"/>
      <c r="N118" s="461"/>
      <c r="O118" s="461"/>
      <c r="P118" s="461"/>
      <c r="Q118" s="387"/>
      <c r="R118" s="343"/>
      <c r="S118" s="40"/>
      <c r="Y118" s="40"/>
      <c r="Z118" s="40"/>
    </row>
    <row r="119" spans="1:34" s="6" customFormat="1">
      <c r="A119" s="44"/>
      <c r="B119" s="45"/>
      <c r="C119" s="46"/>
      <c r="D119" s="47"/>
      <c r="E119" s="48"/>
      <c r="F119" s="49"/>
      <c r="G119" s="49"/>
      <c r="H119" s="49"/>
      <c r="I119" s="49"/>
      <c r="J119" s="17"/>
      <c r="K119" s="91"/>
      <c r="L119" s="91"/>
      <c r="M119" s="17"/>
      <c r="N119" s="16"/>
      <c r="O119" s="92"/>
      <c r="P119" s="5"/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5">
      <c r="A120" s="50" t="s">
        <v>616</v>
      </c>
      <c r="B120" s="50"/>
      <c r="C120" s="50"/>
      <c r="D120" s="50"/>
      <c r="E120" s="51"/>
      <c r="F120" s="49"/>
      <c r="G120" s="49"/>
      <c r="H120" s="49"/>
      <c r="I120" s="49"/>
      <c r="J120" s="53"/>
      <c r="K120" s="12"/>
      <c r="L120" s="12"/>
      <c r="M120" s="12"/>
      <c r="N120" s="11"/>
      <c r="O120" s="53"/>
      <c r="P120" s="5"/>
      <c r="Q120" s="4"/>
      <c r="R120" s="17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38.25">
      <c r="A121" s="21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52" t="s">
        <v>609</v>
      </c>
      <c r="H121" s="21" t="s">
        <v>592</v>
      </c>
      <c r="I121" s="21" t="s">
        <v>593</v>
      </c>
      <c r="J121" s="20" t="s">
        <v>594</v>
      </c>
      <c r="K121" s="20" t="s">
        <v>617</v>
      </c>
      <c r="L121" s="63" t="s">
        <v>3630</v>
      </c>
      <c r="M121" s="77" t="s">
        <v>611</v>
      </c>
      <c r="N121" s="21" t="s">
        <v>612</v>
      </c>
      <c r="O121" s="21" t="s">
        <v>597</v>
      </c>
      <c r="P121" s="22" t="s">
        <v>598</v>
      </c>
      <c r="Q121" s="4"/>
      <c r="R121" s="1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40" customFormat="1" ht="14.25">
      <c r="A122" s="522">
        <v>1</v>
      </c>
      <c r="B122" s="523">
        <v>44134</v>
      </c>
      <c r="C122" s="523"/>
      <c r="D122" s="505" t="s">
        <v>3649</v>
      </c>
      <c r="E122" s="436" t="s">
        <v>600</v>
      </c>
      <c r="F122" s="436">
        <v>13.2</v>
      </c>
      <c r="G122" s="457">
        <v>8</v>
      </c>
      <c r="H122" s="457">
        <v>17</v>
      </c>
      <c r="I122" s="457">
        <v>22</v>
      </c>
      <c r="J122" s="524" t="s">
        <v>3659</v>
      </c>
      <c r="K122" s="524">
        <f t="shared" ref="K122" si="120">H122-F122</f>
        <v>3.8000000000000007</v>
      </c>
      <c r="L122" s="525">
        <v>100</v>
      </c>
      <c r="M122" s="524">
        <f t="shared" ref="M122" si="121">(K122*N122)-100</f>
        <v>5125.0000000000009</v>
      </c>
      <c r="N122" s="524">
        <v>1375</v>
      </c>
      <c r="O122" s="526" t="s">
        <v>599</v>
      </c>
      <c r="P122" s="465">
        <v>44137</v>
      </c>
      <c r="Q122" s="387"/>
      <c r="R122" s="343" t="s">
        <v>602</v>
      </c>
      <c r="Z122" s="400"/>
      <c r="AA122" s="400"/>
      <c r="AB122" s="400"/>
      <c r="AC122" s="400"/>
      <c r="AD122" s="400"/>
      <c r="AE122" s="400"/>
      <c r="AF122" s="400"/>
      <c r="AG122" s="400"/>
      <c r="AH122" s="400"/>
    </row>
    <row r="123" spans="1:34" s="40" customFormat="1" ht="14.25">
      <c r="A123" s="522">
        <v>2</v>
      </c>
      <c r="B123" s="523">
        <v>44137</v>
      </c>
      <c r="C123" s="523"/>
      <c r="D123" s="505" t="s">
        <v>3660</v>
      </c>
      <c r="E123" s="436" t="s">
        <v>600</v>
      </c>
      <c r="F123" s="436">
        <v>12.5</v>
      </c>
      <c r="G123" s="457">
        <v>8</v>
      </c>
      <c r="H123" s="457">
        <v>15.25</v>
      </c>
      <c r="I123" s="457">
        <v>20</v>
      </c>
      <c r="J123" s="524" t="s">
        <v>3676</v>
      </c>
      <c r="K123" s="524">
        <f t="shared" ref="K123" si="122">H123-F123</f>
        <v>2.75</v>
      </c>
      <c r="L123" s="525">
        <v>100</v>
      </c>
      <c r="M123" s="524">
        <f t="shared" ref="M123" si="123">(K123*N123)-100</f>
        <v>3612.5</v>
      </c>
      <c r="N123" s="524">
        <v>1350</v>
      </c>
      <c r="O123" s="526" t="s">
        <v>599</v>
      </c>
      <c r="P123" s="465">
        <v>44138</v>
      </c>
      <c r="Q123" s="387"/>
      <c r="R123" s="343" t="s">
        <v>602</v>
      </c>
      <c r="Z123" s="400"/>
      <c r="AA123" s="400"/>
      <c r="AB123" s="400"/>
      <c r="AC123" s="400"/>
      <c r="AD123" s="400"/>
      <c r="AE123" s="400"/>
      <c r="AF123" s="400"/>
      <c r="AG123" s="400"/>
      <c r="AH123" s="400"/>
    </row>
    <row r="124" spans="1:34" s="40" customFormat="1" ht="14.25">
      <c r="A124" s="522">
        <v>3</v>
      </c>
      <c r="B124" s="523">
        <v>44137</v>
      </c>
      <c r="C124" s="523"/>
      <c r="D124" s="505" t="s">
        <v>3663</v>
      </c>
      <c r="E124" s="436" t="s">
        <v>600</v>
      </c>
      <c r="F124" s="436">
        <v>72</v>
      </c>
      <c r="G124" s="457">
        <v>30</v>
      </c>
      <c r="H124" s="457">
        <v>82.5</v>
      </c>
      <c r="I124" s="457">
        <v>130</v>
      </c>
      <c r="J124" s="524" t="s">
        <v>3664</v>
      </c>
      <c r="K124" s="524">
        <f t="shared" ref="K124" si="124">H124-F124</f>
        <v>10.5</v>
      </c>
      <c r="L124" s="525">
        <v>100</v>
      </c>
      <c r="M124" s="524">
        <f t="shared" ref="M124" si="125">(K124*N124)-100</f>
        <v>687.5</v>
      </c>
      <c r="N124" s="524">
        <v>75</v>
      </c>
      <c r="O124" s="526" t="s">
        <v>599</v>
      </c>
      <c r="P124" s="465">
        <v>44137</v>
      </c>
      <c r="Q124" s="387"/>
      <c r="R124" s="343" t="s">
        <v>3186</v>
      </c>
      <c r="Z124" s="400"/>
      <c r="AA124" s="400"/>
      <c r="AB124" s="400"/>
      <c r="AC124" s="400"/>
      <c r="AD124" s="400"/>
      <c r="AE124" s="400"/>
      <c r="AF124" s="400"/>
      <c r="AG124" s="400"/>
      <c r="AH124" s="400"/>
    </row>
    <row r="125" spans="1:34" s="40" customFormat="1" ht="14.25">
      <c r="A125" s="544">
        <v>4</v>
      </c>
      <c r="B125" s="545">
        <v>44138</v>
      </c>
      <c r="C125" s="545"/>
      <c r="D125" s="466" t="s">
        <v>3672</v>
      </c>
      <c r="E125" s="467" t="s">
        <v>600</v>
      </c>
      <c r="F125" s="467">
        <v>105</v>
      </c>
      <c r="G125" s="541">
        <v>60</v>
      </c>
      <c r="H125" s="541">
        <v>60</v>
      </c>
      <c r="I125" s="541">
        <v>180</v>
      </c>
      <c r="J125" s="546" t="s">
        <v>3677</v>
      </c>
      <c r="K125" s="546">
        <f t="shared" ref="K125:K128" si="126">H125-F125</f>
        <v>-45</v>
      </c>
      <c r="L125" s="547">
        <v>100</v>
      </c>
      <c r="M125" s="546">
        <f t="shared" ref="M125:M128" si="127">(K125*N125)-100</f>
        <v>-3475</v>
      </c>
      <c r="N125" s="546">
        <v>75</v>
      </c>
      <c r="O125" s="432" t="s">
        <v>663</v>
      </c>
      <c r="P125" s="420">
        <v>44139</v>
      </c>
      <c r="Q125" s="387"/>
      <c r="R125" s="343" t="s">
        <v>3186</v>
      </c>
      <c r="Z125" s="400"/>
      <c r="AA125" s="400"/>
      <c r="AB125" s="400"/>
      <c r="AC125" s="400"/>
      <c r="AD125" s="400"/>
      <c r="AE125" s="400"/>
      <c r="AF125" s="400"/>
      <c r="AG125" s="400"/>
      <c r="AH125" s="400"/>
    </row>
    <row r="126" spans="1:34" s="40" customFormat="1" ht="14.25">
      <c r="A126" s="522">
        <v>5</v>
      </c>
      <c r="B126" s="523">
        <v>44140</v>
      </c>
      <c r="C126" s="523"/>
      <c r="D126" s="505" t="s">
        <v>3701</v>
      </c>
      <c r="E126" s="436" t="s">
        <v>600</v>
      </c>
      <c r="F126" s="436">
        <v>15</v>
      </c>
      <c r="G126" s="457">
        <v>10</v>
      </c>
      <c r="H126" s="457">
        <v>17.2</v>
      </c>
      <c r="I126" s="457">
        <v>23</v>
      </c>
      <c r="J126" s="524" t="s">
        <v>3702</v>
      </c>
      <c r="K126" s="524">
        <f t="shared" si="126"/>
        <v>2.1999999999999993</v>
      </c>
      <c r="L126" s="525">
        <v>100</v>
      </c>
      <c r="M126" s="524">
        <f t="shared" si="127"/>
        <v>2869.9999999999991</v>
      </c>
      <c r="N126" s="524">
        <v>1350</v>
      </c>
      <c r="O126" s="526" t="s">
        <v>599</v>
      </c>
      <c r="P126" s="548">
        <v>44140</v>
      </c>
      <c r="Q126" s="387"/>
      <c r="R126" s="343" t="s">
        <v>602</v>
      </c>
      <c r="Z126" s="400"/>
      <c r="AA126" s="400"/>
      <c r="AB126" s="400"/>
      <c r="AC126" s="400"/>
      <c r="AD126" s="400"/>
      <c r="AE126" s="400"/>
      <c r="AF126" s="400"/>
      <c r="AG126" s="400"/>
      <c r="AH126" s="400"/>
    </row>
    <row r="127" spans="1:34" s="40" customFormat="1" ht="14.25">
      <c r="A127" s="522">
        <v>6</v>
      </c>
      <c r="B127" s="523">
        <v>44140</v>
      </c>
      <c r="C127" s="523"/>
      <c r="D127" s="505" t="s">
        <v>3704</v>
      </c>
      <c r="E127" s="436" t="s">
        <v>600</v>
      </c>
      <c r="F127" s="436">
        <v>45</v>
      </c>
      <c r="G127" s="457">
        <v>29</v>
      </c>
      <c r="H127" s="457">
        <v>52</v>
      </c>
      <c r="I127" s="457">
        <v>70</v>
      </c>
      <c r="J127" s="524" t="s">
        <v>3713</v>
      </c>
      <c r="K127" s="524">
        <f t="shared" si="126"/>
        <v>7</v>
      </c>
      <c r="L127" s="525">
        <v>100</v>
      </c>
      <c r="M127" s="524">
        <f t="shared" si="127"/>
        <v>2000</v>
      </c>
      <c r="N127" s="524">
        <v>300</v>
      </c>
      <c r="O127" s="526" t="s">
        <v>599</v>
      </c>
      <c r="P127" s="465">
        <v>44141</v>
      </c>
      <c r="Q127" s="387"/>
      <c r="R127" s="343" t="s">
        <v>602</v>
      </c>
      <c r="Z127" s="400"/>
      <c r="AA127" s="400"/>
      <c r="AB127" s="400"/>
      <c r="AC127" s="400"/>
      <c r="AD127" s="400"/>
      <c r="AE127" s="400"/>
      <c r="AF127" s="400"/>
      <c r="AG127" s="400"/>
      <c r="AH127" s="400"/>
    </row>
    <row r="128" spans="1:34" s="40" customFormat="1" ht="14.25">
      <c r="A128" s="522">
        <v>7</v>
      </c>
      <c r="B128" s="523">
        <v>44141</v>
      </c>
      <c r="C128" s="523"/>
      <c r="D128" s="505" t="s">
        <v>3701</v>
      </c>
      <c r="E128" s="436" t="s">
        <v>600</v>
      </c>
      <c r="F128" s="436">
        <v>16.5</v>
      </c>
      <c r="G128" s="457">
        <v>11.5</v>
      </c>
      <c r="H128" s="457">
        <v>18.25</v>
      </c>
      <c r="I128" s="457">
        <v>25</v>
      </c>
      <c r="J128" s="524" t="s">
        <v>3719</v>
      </c>
      <c r="K128" s="524">
        <f t="shared" si="126"/>
        <v>1.75</v>
      </c>
      <c r="L128" s="525">
        <v>100</v>
      </c>
      <c r="M128" s="524">
        <f t="shared" si="127"/>
        <v>2262.5</v>
      </c>
      <c r="N128" s="524">
        <v>1350</v>
      </c>
      <c r="O128" s="526" t="s">
        <v>599</v>
      </c>
      <c r="P128" s="465">
        <v>44144</v>
      </c>
      <c r="Q128" s="387"/>
      <c r="R128" s="343" t="s">
        <v>602</v>
      </c>
      <c r="Z128" s="400"/>
      <c r="AA128" s="400"/>
      <c r="AB128" s="400"/>
      <c r="AC128" s="400"/>
      <c r="AD128" s="400"/>
      <c r="AE128" s="400"/>
      <c r="AF128" s="400"/>
      <c r="AG128" s="400"/>
      <c r="AH128" s="400"/>
    </row>
    <row r="129" spans="1:34" s="40" customFormat="1" ht="14.25">
      <c r="A129" s="522">
        <v>8</v>
      </c>
      <c r="B129" s="523">
        <v>44141</v>
      </c>
      <c r="C129" s="523"/>
      <c r="D129" s="505" t="s">
        <v>3712</v>
      </c>
      <c r="E129" s="436" t="s">
        <v>600</v>
      </c>
      <c r="F129" s="436">
        <v>46</v>
      </c>
      <c r="G129" s="457">
        <v>30</v>
      </c>
      <c r="H129" s="457">
        <v>53</v>
      </c>
      <c r="I129" s="457">
        <v>70</v>
      </c>
      <c r="J129" s="524" t="s">
        <v>3713</v>
      </c>
      <c r="K129" s="524">
        <f t="shared" ref="K129:K130" si="128">H129-F129</f>
        <v>7</v>
      </c>
      <c r="L129" s="525">
        <v>100</v>
      </c>
      <c r="M129" s="524">
        <f t="shared" ref="M129:M130" si="129">(K129*N129)-100</f>
        <v>2000</v>
      </c>
      <c r="N129" s="524">
        <v>300</v>
      </c>
      <c r="O129" s="526" t="s">
        <v>599</v>
      </c>
      <c r="P129" s="548">
        <v>44141</v>
      </c>
      <c r="Q129" s="387"/>
      <c r="R129" s="343" t="s">
        <v>3186</v>
      </c>
      <c r="Z129" s="400"/>
      <c r="AA129" s="400"/>
      <c r="AB129" s="400"/>
      <c r="AC129" s="400"/>
      <c r="AD129" s="400"/>
      <c r="AE129" s="400"/>
      <c r="AF129" s="400"/>
      <c r="AG129" s="400"/>
      <c r="AH129" s="400"/>
    </row>
    <row r="130" spans="1:34" s="6" customFormat="1" ht="14.25">
      <c r="A130" s="522">
        <v>9</v>
      </c>
      <c r="B130" s="523">
        <v>44141</v>
      </c>
      <c r="C130" s="523"/>
      <c r="D130" s="505" t="s">
        <v>3716</v>
      </c>
      <c r="E130" s="436" t="s">
        <v>600</v>
      </c>
      <c r="F130" s="436">
        <v>44.5</v>
      </c>
      <c r="G130" s="457">
        <v>29</v>
      </c>
      <c r="H130" s="457">
        <v>52</v>
      </c>
      <c r="I130" s="457">
        <v>70</v>
      </c>
      <c r="J130" s="524" t="s">
        <v>3718</v>
      </c>
      <c r="K130" s="524">
        <f t="shared" si="128"/>
        <v>7.5</v>
      </c>
      <c r="L130" s="525">
        <v>100</v>
      </c>
      <c r="M130" s="524">
        <f t="shared" si="129"/>
        <v>2150</v>
      </c>
      <c r="N130" s="524">
        <v>300</v>
      </c>
      <c r="O130" s="526" t="s">
        <v>599</v>
      </c>
      <c r="P130" s="465">
        <v>44144</v>
      </c>
      <c r="Q130" s="4"/>
      <c r="R130" s="408" t="s">
        <v>602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554" customFormat="1" ht="14.25">
      <c r="A131" s="522">
        <v>10</v>
      </c>
      <c r="B131" s="523">
        <v>44144</v>
      </c>
      <c r="C131" s="523"/>
      <c r="D131" s="505" t="s">
        <v>3720</v>
      </c>
      <c r="E131" s="436" t="s">
        <v>600</v>
      </c>
      <c r="F131" s="436">
        <v>2.4</v>
      </c>
      <c r="G131" s="457">
        <v>1</v>
      </c>
      <c r="H131" s="457">
        <v>2.95</v>
      </c>
      <c r="I131" s="457" t="s">
        <v>3721</v>
      </c>
      <c r="J131" s="524" t="s">
        <v>3734</v>
      </c>
      <c r="K131" s="524">
        <f t="shared" ref="K131:K133" si="130">H131-F131</f>
        <v>0.55000000000000027</v>
      </c>
      <c r="L131" s="525">
        <v>100</v>
      </c>
      <c r="M131" s="524">
        <f t="shared" ref="M131:M133" si="131">(K131*N131)-100</f>
        <v>1935.0000000000009</v>
      </c>
      <c r="N131" s="524">
        <v>3700</v>
      </c>
      <c r="O131" s="526" t="s">
        <v>599</v>
      </c>
      <c r="P131" s="465">
        <v>44145</v>
      </c>
      <c r="Q131" s="552"/>
      <c r="R131" s="553" t="s">
        <v>602</v>
      </c>
      <c r="Z131" s="555"/>
      <c r="AA131" s="555"/>
      <c r="AB131" s="555"/>
      <c r="AC131" s="555"/>
      <c r="AD131" s="555"/>
      <c r="AE131" s="555"/>
      <c r="AF131" s="555"/>
      <c r="AG131" s="555"/>
      <c r="AH131" s="555"/>
    </row>
    <row r="132" spans="1:34" s="554" customFormat="1" ht="14.25">
      <c r="A132" s="544">
        <v>11</v>
      </c>
      <c r="B132" s="545">
        <v>44144</v>
      </c>
      <c r="C132" s="545"/>
      <c r="D132" s="466" t="s">
        <v>3725</v>
      </c>
      <c r="E132" s="467" t="s">
        <v>600</v>
      </c>
      <c r="F132" s="467">
        <v>320</v>
      </c>
      <c r="G132" s="541">
        <v>140</v>
      </c>
      <c r="H132" s="541">
        <v>95</v>
      </c>
      <c r="I132" s="541" t="s">
        <v>3726</v>
      </c>
      <c r="J132" s="546" t="s">
        <v>3740</v>
      </c>
      <c r="K132" s="546">
        <f t="shared" si="130"/>
        <v>-225</v>
      </c>
      <c r="L132" s="547">
        <v>100</v>
      </c>
      <c r="M132" s="546">
        <f t="shared" si="131"/>
        <v>-5725</v>
      </c>
      <c r="N132" s="546">
        <v>25</v>
      </c>
      <c r="O132" s="432" t="s">
        <v>663</v>
      </c>
      <c r="P132" s="420">
        <v>44145</v>
      </c>
      <c r="Q132" s="552"/>
      <c r="R132" s="553" t="s">
        <v>602</v>
      </c>
      <c r="Z132" s="555"/>
      <c r="AA132" s="555"/>
      <c r="AB132" s="555"/>
      <c r="AC132" s="555"/>
      <c r="AD132" s="555"/>
      <c r="AE132" s="555"/>
      <c r="AF132" s="555"/>
      <c r="AG132" s="555"/>
      <c r="AH132" s="555"/>
    </row>
    <row r="133" spans="1:34" s="554" customFormat="1" ht="14.25">
      <c r="A133" s="522">
        <v>12</v>
      </c>
      <c r="B133" s="523">
        <v>44145</v>
      </c>
      <c r="C133" s="523"/>
      <c r="D133" s="505" t="s">
        <v>3660</v>
      </c>
      <c r="E133" s="436" t="s">
        <v>600</v>
      </c>
      <c r="F133" s="436">
        <v>11.5</v>
      </c>
      <c r="G133" s="457">
        <v>6.5</v>
      </c>
      <c r="H133" s="457">
        <v>13.35</v>
      </c>
      <c r="I133" s="457">
        <v>20</v>
      </c>
      <c r="J133" s="524" t="s">
        <v>3756</v>
      </c>
      <c r="K133" s="524">
        <f t="shared" si="130"/>
        <v>1.8499999999999996</v>
      </c>
      <c r="L133" s="525">
        <v>100</v>
      </c>
      <c r="M133" s="524">
        <f t="shared" si="131"/>
        <v>2397.4999999999995</v>
      </c>
      <c r="N133" s="524">
        <v>1350</v>
      </c>
      <c r="O133" s="526" t="s">
        <v>599</v>
      </c>
      <c r="P133" s="465">
        <v>44147</v>
      </c>
      <c r="Q133" s="552"/>
      <c r="R133" s="553" t="s">
        <v>602</v>
      </c>
      <c r="Z133" s="555"/>
      <c r="AA133" s="555"/>
      <c r="AB133" s="555"/>
      <c r="AC133" s="555"/>
      <c r="AD133" s="555"/>
      <c r="AE133" s="555"/>
      <c r="AF133" s="555"/>
      <c r="AG133" s="555"/>
      <c r="AH133" s="555"/>
    </row>
    <row r="134" spans="1:34" s="554" customFormat="1" ht="14.25">
      <c r="A134" s="544">
        <v>13</v>
      </c>
      <c r="B134" s="545">
        <v>44145</v>
      </c>
      <c r="C134" s="545"/>
      <c r="D134" s="466" t="s">
        <v>3725</v>
      </c>
      <c r="E134" s="467" t="s">
        <v>600</v>
      </c>
      <c r="F134" s="467">
        <v>320</v>
      </c>
      <c r="G134" s="541">
        <v>140</v>
      </c>
      <c r="H134" s="541">
        <v>140</v>
      </c>
      <c r="I134" s="541" t="s">
        <v>3726</v>
      </c>
      <c r="J134" s="546" t="s">
        <v>3736</v>
      </c>
      <c r="K134" s="546">
        <f t="shared" ref="K134:K136" si="132">H134-F134</f>
        <v>-180</v>
      </c>
      <c r="L134" s="547">
        <v>100</v>
      </c>
      <c r="M134" s="546">
        <f t="shared" ref="M134:M136" si="133">(K134*N134)-100</f>
        <v>-4600</v>
      </c>
      <c r="N134" s="546">
        <v>25</v>
      </c>
      <c r="O134" s="432" t="s">
        <v>663</v>
      </c>
      <c r="P134" s="420">
        <v>44145</v>
      </c>
      <c r="Q134" s="552"/>
      <c r="R134" s="553" t="s">
        <v>602</v>
      </c>
      <c r="Z134" s="555"/>
      <c r="AA134" s="555"/>
      <c r="AB134" s="555"/>
      <c r="AC134" s="555"/>
      <c r="AD134" s="555"/>
      <c r="AE134" s="555"/>
      <c r="AF134" s="555"/>
      <c r="AG134" s="555"/>
      <c r="AH134" s="555"/>
    </row>
    <row r="135" spans="1:34" s="554" customFormat="1" ht="14.25">
      <c r="A135" s="522">
        <v>14</v>
      </c>
      <c r="B135" s="523">
        <v>44145</v>
      </c>
      <c r="C135" s="523"/>
      <c r="D135" s="505" t="s">
        <v>3737</v>
      </c>
      <c r="E135" s="436" t="s">
        <v>600</v>
      </c>
      <c r="F135" s="436">
        <v>39.5</v>
      </c>
      <c r="G135" s="457"/>
      <c r="H135" s="457">
        <v>54</v>
      </c>
      <c r="I135" s="457">
        <v>95</v>
      </c>
      <c r="J135" s="524" t="s">
        <v>3738</v>
      </c>
      <c r="K135" s="524">
        <f t="shared" si="132"/>
        <v>14.5</v>
      </c>
      <c r="L135" s="525">
        <v>100</v>
      </c>
      <c r="M135" s="524">
        <f t="shared" si="133"/>
        <v>987.5</v>
      </c>
      <c r="N135" s="524">
        <v>75</v>
      </c>
      <c r="O135" s="526" t="s">
        <v>599</v>
      </c>
      <c r="P135" s="548">
        <v>44145</v>
      </c>
      <c r="Q135" s="552"/>
      <c r="R135" s="553" t="s">
        <v>3186</v>
      </c>
      <c r="Z135" s="555"/>
      <c r="AA135" s="555"/>
      <c r="AB135" s="555"/>
      <c r="AC135" s="555"/>
      <c r="AD135" s="555"/>
      <c r="AE135" s="555"/>
      <c r="AF135" s="555"/>
      <c r="AG135" s="555"/>
      <c r="AH135" s="555"/>
    </row>
    <row r="136" spans="1:34" s="554" customFormat="1" ht="14.25">
      <c r="A136" s="522">
        <v>15</v>
      </c>
      <c r="B136" s="523">
        <v>44146</v>
      </c>
      <c r="C136" s="523"/>
      <c r="D136" s="505" t="s">
        <v>3742</v>
      </c>
      <c r="E136" s="436" t="s">
        <v>600</v>
      </c>
      <c r="F136" s="436">
        <v>44</v>
      </c>
      <c r="G136" s="457">
        <v>29</v>
      </c>
      <c r="H136" s="457">
        <v>56.5</v>
      </c>
      <c r="I136" s="457">
        <v>70</v>
      </c>
      <c r="J136" s="524" t="s">
        <v>3681</v>
      </c>
      <c r="K136" s="524">
        <f t="shared" si="132"/>
        <v>12.5</v>
      </c>
      <c r="L136" s="525">
        <v>100</v>
      </c>
      <c r="M136" s="524">
        <f t="shared" si="133"/>
        <v>3650</v>
      </c>
      <c r="N136" s="524">
        <v>300</v>
      </c>
      <c r="O136" s="526" t="s">
        <v>599</v>
      </c>
      <c r="P136" s="465">
        <v>44147</v>
      </c>
      <c r="Q136" s="552"/>
      <c r="R136" s="553" t="s">
        <v>3186</v>
      </c>
      <c r="Z136" s="555"/>
      <c r="AA136" s="555"/>
      <c r="AB136" s="555"/>
      <c r="AC136" s="555"/>
      <c r="AD136" s="555"/>
      <c r="AE136" s="555"/>
      <c r="AF136" s="555"/>
      <c r="AG136" s="555"/>
      <c r="AH136" s="555"/>
    </row>
    <row r="137" spans="1:34" s="554" customFormat="1" ht="14.25">
      <c r="A137" s="522">
        <v>16</v>
      </c>
      <c r="B137" s="523">
        <v>44146</v>
      </c>
      <c r="C137" s="523"/>
      <c r="D137" s="505" t="s">
        <v>3743</v>
      </c>
      <c r="E137" s="436" t="s">
        <v>600</v>
      </c>
      <c r="F137" s="436">
        <v>45.5</v>
      </c>
      <c r="G137" s="457"/>
      <c r="H137" s="457">
        <v>59</v>
      </c>
      <c r="I137" s="457">
        <v>95</v>
      </c>
      <c r="J137" s="524" t="s">
        <v>3745</v>
      </c>
      <c r="K137" s="524">
        <f t="shared" ref="K137" si="134">H137-F137</f>
        <v>13.5</v>
      </c>
      <c r="L137" s="525">
        <v>100</v>
      </c>
      <c r="M137" s="524">
        <f t="shared" ref="M137" si="135">(K137*N137)-100</f>
        <v>912.5</v>
      </c>
      <c r="N137" s="524">
        <v>75</v>
      </c>
      <c r="O137" s="526" t="s">
        <v>599</v>
      </c>
      <c r="P137" s="548">
        <v>44146</v>
      </c>
      <c r="Q137" s="552"/>
      <c r="R137" s="553" t="s">
        <v>3186</v>
      </c>
      <c r="Z137" s="555"/>
      <c r="AA137" s="555"/>
      <c r="AB137" s="555"/>
      <c r="AC137" s="555"/>
      <c r="AD137" s="555"/>
      <c r="AE137" s="555"/>
      <c r="AF137" s="555"/>
      <c r="AG137" s="555"/>
      <c r="AH137" s="555"/>
    </row>
    <row r="138" spans="1:34" s="554" customFormat="1" ht="14.25">
      <c r="A138" s="522">
        <v>17</v>
      </c>
      <c r="B138" s="523">
        <v>44146</v>
      </c>
      <c r="C138" s="523"/>
      <c r="D138" s="505" t="s">
        <v>3751</v>
      </c>
      <c r="E138" s="436" t="s">
        <v>3627</v>
      </c>
      <c r="F138" s="436">
        <v>88</v>
      </c>
      <c r="G138" s="457">
        <v>140</v>
      </c>
      <c r="H138" s="457">
        <v>65</v>
      </c>
      <c r="I138" s="457">
        <v>1</v>
      </c>
      <c r="J138" s="524" t="s">
        <v>3754</v>
      </c>
      <c r="K138" s="524">
        <f>F138-H138</f>
        <v>23</v>
      </c>
      <c r="L138" s="525">
        <v>100</v>
      </c>
      <c r="M138" s="524">
        <f t="shared" ref="M138" si="136">(K138*N138)-100</f>
        <v>1625</v>
      </c>
      <c r="N138" s="524">
        <v>75</v>
      </c>
      <c r="O138" s="526" t="s">
        <v>599</v>
      </c>
      <c r="P138" s="465">
        <v>44147</v>
      </c>
      <c r="Q138" s="552"/>
      <c r="R138" s="553" t="s">
        <v>602</v>
      </c>
      <c r="Z138" s="555"/>
      <c r="AA138" s="555"/>
      <c r="AB138" s="555"/>
      <c r="AC138" s="555"/>
      <c r="AD138" s="555"/>
      <c r="AE138" s="555"/>
      <c r="AF138" s="555"/>
      <c r="AG138" s="555"/>
      <c r="AH138" s="555"/>
    </row>
    <row r="139" spans="1:34" s="554" customFormat="1" ht="14.25">
      <c r="A139" s="522">
        <v>18</v>
      </c>
      <c r="B139" s="523">
        <v>44146</v>
      </c>
      <c r="C139" s="523"/>
      <c r="D139" s="505" t="s">
        <v>3752</v>
      </c>
      <c r="E139" s="436" t="s">
        <v>600</v>
      </c>
      <c r="F139" s="436">
        <v>29</v>
      </c>
      <c r="G139" s="457"/>
      <c r="H139" s="457">
        <v>41</v>
      </c>
      <c r="I139" s="457" t="s">
        <v>3753</v>
      </c>
      <c r="J139" s="524" t="s">
        <v>3744</v>
      </c>
      <c r="K139" s="524">
        <f t="shared" ref="K139:K141" si="137">H139-F139</f>
        <v>12</v>
      </c>
      <c r="L139" s="525">
        <v>100</v>
      </c>
      <c r="M139" s="524">
        <f t="shared" ref="M139:M141" si="138">(K139*N139)-100</f>
        <v>800</v>
      </c>
      <c r="N139" s="524">
        <v>75</v>
      </c>
      <c r="O139" s="526" t="s">
        <v>599</v>
      </c>
      <c r="P139" s="548">
        <v>44146</v>
      </c>
      <c r="Q139" s="552"/>
      <c r="R139" s="553" t="s">
        <v>3186</v>
      </c>
      <c r="Z139" s="555"/>
      <c r="AA139" s="555"/>
      <c r="AB139" s="555"/>
      <c r="AC139" s="555"/>
      <c r="AD139" s="555"/>
      <c r="AE139" s="555"/>
      <c r="AF139" s="555"/>
      <c r="AG139" s="555"/>
      <c r="AH139" s="555"/>
    </row>
    <row r="140" spans="1:34" s="554" customFormat="1" ht="14.25">
      <c r="A140" s="522">
        <v>19</v>
      </c>
      <c r="B140" s="523">
        <v>44147</v>
      </c>
      <c r="C140" s="523"/>
      <c r="D140" s="505" t="s">
        <v>3757</v>
      </c>
      <c r="E140" s="436" t="s">
        <v>600</v>
      </c>
      <c r="F140" s="436">
        <v>25</v>
      </c>
      <c r="G140" s="457">
        <v>16</v>
      </c>
      <c r="H140" s="457">
        <v>30.5</v>
      </c>
      <c r="I140" s="457" t="s">
        <v>3758</v>
      </c>
      <c r="J140" s="524" t="s">
        <v>3763</v>
      </c>
      <c r="K140" s="524">
        <f t="shared" si="137"/>
        <v>5.5</v>
      </c>
      <c r="L140" s="525">
        <v>100</v>
      </c>
      <c r="M140" s="524">
        <f t="shared" si="138"/>
        <v>2925</v>
      </c>
      <c r="N140" s="524">
        <v>550</v>
      </c>
      <c r="O140" s="526" t="s">
        <v>599</v>
      </c>
      <c r="P140" s="548">
        <v>44147</v>
      </c>
      <c r="Q140" s="552"/>
      <c r="R140" s="553" t="s">
        <v>602</v>
      </c>
      <c r="Z140" s="555"/>
      <c r="AA140" s="555"/>
      <c r="AB140" s="555"/>
      <c r="AC140" s="555"/>
      <c r="AD140" s="555"/>
      <c r="AE140" s="555"/>
      <c r="AF140" s="555"/>
      <c r="AG140" s="555"/>
      <c r="AH140" s="555"/>
    </row>
    <row r="141" spans="1:34" s="554" customFormat="1" ht="14.25">
      <c r="A141" s="522">
        <v>20</v>
      </c>
      <c r="B141" s="523">
        <v>44147</v>
      </c>
      <c r="C141" s="523"/>
      <c r="D141" s="505" t="s">
        <v>3701</v>
      </c>
      <c r="E141" s="436" t="s">
        <v>600</v>
      </c>
      <c r="F141" s="436">
        <v>11.75</v>
      </c>
      <c r="G141" s="457">
        <v>6.5</v>
      </c>
      <c r="H141" s="457">
        <v>13.5</v>
      </c>
      <c r="I141" s="457">
        <v>20</v>
      </c>
      <c r="J141" s="524" t="s">
        <v>3719</v>
      </c>
      <c r="K141" s="524">
        <f t="shared" si="137"/>
        <v>1.75</v>
      </c>
      <c r="L141" s="525">
        <v>100</v>
      </c>
      <c r="M141" s="524">
        <f t="shared" si="138"/>
        <v>2262.5</v>
      </c>
      <c r="N141" s="524">
        <v>1350</v>
      </c>
      <c r="O141" s="526" t="s">
        <v>599</v>
      </c>
      <c r="P141" s="465">
        <v>44148</v>
      </c>
      <c r="Q141" s="552"/>
      <c r="R141" s="553" t="s">
        <v>602</v>
      </c>
      <c r="Z141" s="555"/>
      <c r="AA141" s="555"/>
      <c r="AB141" s="555"/>
      <c r="AC141" s="555"/>
      <c r="AD141" s="555"/>
      <c r="AE141" s="555"/>
      <c r="AF141" s="555"/>
      <c r="AG141" s="555"/>
      <c r="AH141" s="555"/>
    </row>
    <row r="142" spans="1:34" s="554" customFormat="1" ht="14.25">
      <c r="A142" s="522">
        <v>21</v>
      </c>
      <c r="B142" s="523">
        <v>44147</v>
      </c>
      <c r="C142" s="523"/>
      <c r="D142" s="505" t="s">
        <v>3757</v>
      </c>
      <c r="E142" s="436" t="s">
        <v>600</v>
      </c>
      <c r="F142" s="436">
        <v>25</v>
      </c>
      <c r="G142" s="457">
        <v>16</v>
      </c>
      <c r="H142" s="457">
        <v>27.5</v>
      </c>
      <c r="I142" s="457" t="s">
        <v>3758</v>
      </c>
      <c r="J142" s="524" t="s">
        <v>3765</v>
      </c>
      <c r="K142" s="524">
        <f t="shared" ref="K142:K143" si="139">H142-F142</f>
        <v>2.5</v>
      </c>
      <c r="L142" s="525">
        <v>100</v>
      </c>
      <c r="M142" s="524">
        <f t="shared" ref="M142:M143" si="140">(K142*N142)-100</f>
        <v>1275</v>
      </c>
      <c r="N142" s="524">
        <v>550</v>
      </c>
      <c r="O142" s="526" t="s">
        <v>599</v>
      </c>
      <c r="P142" s="465">
        <v>44148</v>
      </c>
      <c r="Q142" s="552"/>
      <c r="R142" s="553" t="s">
        <v>602</v>
      </c>
      <c r="Z142" s="555"/>
      <c r="AA142" s="555"/>
      <c r="AB142" s="555"/>
      <c r="AC142" s="555"/>
      <c r="AD142" s="555"/>
      <c r="AE142" s="555"/>
      <c r="AF142" s="555"/>
      <c r="AG142" s="555"/>
      <c r="AH142" s="555"/>
    </row>
    <row r="143" spans="1:34" s="554" customFormat="1" ht="14.25">
      <c r="A143" s="522">
        <v>22</v>
      </c>
      <c r="B143" s="523">
        <v>44148</v>
      </c>
      <c r="C143" s="523"/>
      <c r="D143" s="505" t="s">
        <v>3768</v>
      </c>
      <c r="E143" s="436" t="s">
        <v>600</v>
      </c>
      <c r="F143" s="436">
        <v>44.5</v>
      </c>
      <c r="G143" s="457">
        <v>29</v>
      </c>
      <c r="H143" s="457">
        <v>52.5</v>
      </c>
      <c r="I143" s="457">
        <v>70</v>
      </c>
      <c r="J143" s="524" t="s">
        <v>3694</v>
      </c>
      <c r="K143" s="524">
        <f t="shared" si="139"/>
        <v>8</v>
      </c>
      <c r="L143" s="525">
        <v>100</v>
      </c>
      <c r="M143" s="524">
        <f t="shared" si="140"/>
        <v>2300</v>
      </c>
      <c r="N143" s="524">
        <v>300</v>
      </c>
      <c r="O143" s="526" t="s">
        <v>599</v>
      </c>
      <c r="P143" s="548">
        <v>44148</v>
      </c>
      <c r="Q143" s="552"/>
      <c r="R143" s="553" t="s">
        <v>602</v>
      </c>
      <c r="Z143" s="555"/>
      <c r="AA143" s="555"/>
      <c r="AB143" s="555"/>
      <c r="AC143" s="555"/>
      <c r="AD143" s="555"/>
      <c r="AE143" s="555"/>
      <c r="AF143" s="555"/>
      <c r="AG143" s="555"/>
      <c r="AH143" s="555"/>
    </row>
    <row r="144" spans="1:34" s="554" customFormat="1" ht="14.25">
      <c r="A144" s="522">
        <v>23</v>
      </c>
      <c r="B144" s="501">
        <v>44148</v>
      </c>
      <c r="C144" s="502"/>
      <c r="D144" s="468" t="s">
        <v>3769</v>
      </c>
      <c r="E144" s="458" t="s">
        <v>600</v>
      </c>
      <c r="F144" s="436">
        <v>29.5</v>
      </c>
      <c r="G144" s="436">
        <v>20</v>
      </c>
      <c r="H144" s="436">
        <v>33.5</v>
      </c>
      <c r="I144" s="524">
        <v>50</v>
      </c>
      <c r="J144" s="524" t="s">
        <v>3774</v>
      </c>
      <c r="K144" s="524">
        <f t="shared" ref="K144:K145" si="141">H144-F144</f>
        <v>4</v>
      </c>
      <c r="L144" s="525">
        <v>100</v>
      </c>
      <c r="M144" s="524">
        <f t="shared" ref="M144:M148" si="142">(K144*N144)-100</f>
        <v>2100</v>
      </c>
      <c r="N144" s="524">
        <v>550</v>
      </c>
      <c r="O144" s="526" t="s">
        <v>599</v>
      </c>
      <c r="P144" s="465">
        <v>44149</v>
      </c>
      <c r="Q144" s="552"/>
      <c r="R144" s="553" t="s">
        <v>3186</v>
      </c>
      <c r="Z144" s="555"/>
      <c r="AA144" s="555"/>
      <c r="AB144" s="555"/>
      <c r="AC144" s="555"/>
      <c r="AD144" s="555"/>
      <c r="AE144" s="555"/>
      <c r="AF144" s="555"/>
      <c r="AG144" s="555"/>
      <c r="AH144" s="555"/>
    </row>
    <row r="145" spans="1:34" s="554" customFormat="1" ht="14.25">
      <c r="A145" s="544">
        <v>24</v>
      </c>
      <c r="B145" s="496">
        <v>44148</v>
      </c>
      <c r="C145" s="497"/>
      <c r="D145" s="498" t="s">
        <v>3770</v>
      </c>
      <c r="E145" s="490" t="s">
        <v>600</v>
      </c>
      <c r="F145" s="467">
        <v>44</v>
      </c>
      <c r="G145" s="467">
        <v>29</v>
      </c>
      <c r="H145" s="467">
        <v>31</v>
      </c>
      <c r="I145" s="546">
        <v>70</v>
      </c>
      <c r="J145" s="546" t="s">
        <v>3775</v>
      </c>
      <c r="K145" s="546">
        <f t="shared" si="141"/>
        <v>-13</v>
      </c>
      <c r="L145" s="547">
        <v>100</v>
      </c>
      <c r="M145" s="546">
        <f t="shared" si="142"/>
        <v>-4000</v>
      </c>
      <c r="N145" s="546">
        <v>300</v>
      </c>
      <c r="O145" s="432" t="s">
        <v>663</v>
      </c>
      <c r="P145" s="420">
        <v>44152</v>
      </c>
      <c r="Q145" s="552"/>
      <c r="R145" s="553" t="s">
        <v>602</v>
      </c>
      <c r="Z145" s="555"/>
      <c r="AA145" s="555"/>
      <c r="AB145" s="555"/>
      <c r="AC145" s="555"/>
      <c r="AD145" s="555"/>
      <c r="AE145" s="555"/>
      <c r="AF145" s="555"/>
      <c r="AG145" s="555"/>
      <c r="AH145" s="555"/>
    </row>
    <row r="146" spans="1:34" s="554" customFormat="1" ht="14.25">
      <c r="A146" s="544">
        <v>25</v>
      </c>
      <c r="B146" s="496">
        <v>44148</v>
      </c>
      <c r="C146" s="497"/>
      <c r="D146" s="498" t="s">
        <v>3771</v>
      </c>
      <c r="E146" s="490" t="s">
        <v>3627</v>
      </c>
      <c r="F146" s="467">
        <v>15</v>
      </c>
      <c r="G146" s="467">
        <v>22.5</v>
      </c>
      <c r="H146" s="467">
        <v>22</v>
      </c>
      <c r="I146" s="546">
        <v>4</v>
      </c>
      <c r="J146" s="546" t="s">
        <v>3776</v>
      </c>
      <c r="K146" s="546">
        <f>F146-H146</f>
        <v>-7</v>
      </c>
      <c r="L146" s="547">
        <v>100</v>
      </c>
      <c r="M146" s="546">
        <f t="shared" si="142"/>
        <v>-8500</v>
      </c>
      <c r="N146" s="546">
        <v>1200</v>
      </c>
      <c r="O146" s="432" t="s">
        <v>663</v>
      </c>
      <c r="P146" s="420">
        <v>44152</v>
      </c>
      <c r="Q146" s="552"/>
      <c r="R146" s="553" t="s">
        <v>602</v>
      </c>
      <c r="Z146" s="555"/>
      <c r="AA146" s="555"/>
      <c r="AB146" s="555"/>
      <c r="AC146" s="555"/>
      <c r="AD146" s="555"/>
      <c r="AE146" s="555"/>
      <c r="AF146" s="555"/>
      <c r="AG146" s="555"/>
      <c r="AH146" s="555"/>
    </row>
    <row r="147" spans="1:34" s="554" customFormat="1" ht="14.25">
      <c r="A147" s="522">
        <v>26</v>
      </c>
      <c r="B147" s="501" t="s">
        <v>3796</v>
      </c>
      <c r="C147" s="502"/>
      <c r="D147" s="468" t="s">
        <v>3660</v>
      </c>
      <c r="E147" s="458" t="s">
        <v>600</v>
      </c>
      <c r="F147" s="436">
        <v>14.5</v>
      </c>
      <c r="G147" s="436">
        <v>9.5</v>
      </c>
      <c r="H147" s="436">
        <v>15</v>
      </c>
      <c r="I147" s="524">
        <v>23</v>
      </c>
      <c r="J147" s="524" t="s">
        <v>3795</v>
      </c>
      <c r="K147" s="524">
        <f t="shared" ref="K147" si="143">H147-F147</f>
        <v>0.5</v>
      </c>
      <c r="L147" s="525">
        <v>100</v>
      </c>
      <c r="M147" s="524">
        <f t="shared" si="142"/>
        <v>575</v>
      </c>
      <c r="N147" s="524">
        <v>1350</v>
      </c>
      <c r="O147" s="526" t="s">
        <v>599</v>
      </c>
      <c r="P147" s="465">
        <v>44153</v>
      </c>
      <c r="Q147" s="552"/>
      <c r="R147" s="553" t="s">
        <v>602</v>
      </c>
      <c r="Z147" s="555"/>
      <c r="AA147" s="555"/>
      <c r="AB147" s="555"/>
      <c r="AC147" s="555"/>
      <c r="AD147" s="555"/>
      <c r="AE147" s="555"/>
      <c r="AF147" s="555"/>
      <c r="AG147" s="555"/>
      <c r="AH147" s="555"/>
    </row>
    <row r="148" spans="1:34" s="554" customFormat="1" ht="14.25">
      <c r="A148" s="522">
        <v>27</v>
      </c>
      <c r="B148" s="501">
        <v>44149</v>
      </c>
      <c r="C148" s="502"/>
      <c r="D148" s="468" t="s">
        <v>3751</v>
      </c>
      <c r="E148" s="458" t="s">
        <v>3627</v>
      </c>
      <c r="F148" s="436">
        <v>65</v>
      </c>
      <c r="G148" s="436">
        <v>105</v>
      </c>
      <c r="H148" s="436">
        <v>49</v>
      </c>
      <c r="I148" s="524">
        <v>1</v>
      </c>
      <c r="J148" s="524" t="s">
        <v>3706</v>
      </c>
      <c r="K148" s="524">
        <f>F148-H148</f>
        <v>16</v>
      </c>
      <c r="L148" s="525">
        <v>100</v>
      </c>
      <c r="M148" s="524">
        <f t="shared" si="142"/>
        <v>1100</v>
      </c>
      <c r="N148" s="524">
        <v>75</v>
      </c>
      <c r="O148" s="526" t="s">
        <v>599</v>
      </c>
      <c r="P148" s="465">
        <v>44154</v>
      </c>
      <c r="Q148" s="552"/>
      <c r="R148" s="553" t="s">
        <v>602</v>
      </c>
      <c r="Z148" s="555"/>
      <c r="AA148" s="555"/>
      <c r="AB148" s="555"/>
      <c r="AC148" s="555"/>
      <c r="AD148" s="555"/>
      <c r="AE148" s="555"/>
      <c r="AF148" s="555"/>
      <c r="AG148" s="555"/>
      <c r="AH148" s="555"/>
    </row>
    <row r="149" spans="1:34" s="554" customFormat="1" ht="14.25">
      <c r="A149" s="522">
        <v>28</v>
      </c>
      <c r="B149" s="501">
        <v>44152</v>
      </c>
      <c r="C149" s="502"/>
      <c r="D149" s="468" t="s">
        <v>3784</v>
      </c>
      <c r="E149" s="458" t="s">
        <v>600</v>
      </c>
      <c r="F149" s="436">
        <v>49.5</v>
      </c>
      <c r="G149" s="436">
        <v>10</v>
      </c>
      <c r="H149" s="436">
        <v>61</v>
      </c>
      <c r="I149" s="524">
        <v>120</v>
      </c>
      <c r="J149" s="524" t="s">
        <v>3669</v>
      </c>
      <c r="K149" s="524">
        <f t="shared" ref="K149:K150" si="144">H149-F149</f>
        <v>11.5</v>
      </c>
      <c r="L149" s="525">
        <v>100</v>
      </c>
      <c r="M149" s="524">
        <f t="shared" ref="M149:M150" si="145">(K149*N149)-100</f>
        <v>762.5</v>
      </c>
      <c r="N149" s="524">
        <v>75</v>
      </c>
      <c r="O149" s="526" t="s">
        <v>599</v>
      </c>
      <c r="P149" s="548">
        <v>44152</v>
      </c>
      <c r="Q149" s="552"/>
      <c r="R149" s="553" t="s">
        <v>602</v>
      </c>
      <c r="Z149" s="555"/>
      <c r="AA149" s="555"/>
      <c r="AB149" s="555"/>
      <c r="AC149" s="555"/>
      <c r="AD149" s="555"/>
      <c r="AE149" s="555"/>
      <c r="AF149" s="555"/>
      <c r="AG149" s="555"/>
      <c r="AH149" s="555"/>
    </row>
    <row r="150" spans="1:34" s="554" customFormat="1" ht="14.25">
      <c r="A150" s="544">
        <v>29</v>
      </c>
      <c r="B150" s="496">
        <v>44152</v>
      </c>
      <c r="C150" s="497"/>
      <c r="D150" s="498" t="s">
        <v>3784</v>
      </c>
      <c r="E150" s="490" t="s">
        <v>600</v>
      </c>
      <c r="F150" s="467">
        <v>43.5</v>
      </c>
      <c r="G150" s="467">
        <v>10</v>
      </c>
      <c r="H150" s="467">
        <v>11.5</v>
      </c>
      <c r="I150" s="546">
        <v>120</v>
      </c>
      <c r="J150" s="546" t="s">
        <v>3797</v>
      </c>
      <c r="K150" s="546">
        <f t="shared" si="144"/>
        <v>-32</v>
      </c>
      <c r="L150" s="547">
        <v>100</v>
      </c>
      <c r="M150" s="546">
        <f t="shared" si="145"/>
        <v>-2500</v>
      </c>
      <c r="N150" s="546">
        <v>75</v>
      </c>
      <c r="O150" s="432" t="s">
        <v>663</v>
      </c>
      <c r="P150" s="420">
        <v>44153</v>
      </c>
      <c r="Q150" s="552"/>
      <c r="R150" s="553" t="s">
        <v>602</v>
      </c>
      <c r="Z150" s="555"/>
      <c r="AA150" s="555"/>
      <c r="AB150" s="555"/>
      <c r="AC150" s="555"/>
      <c r="AD150" s="555"/>
      <c r="AE150" s="555"/>
      <c r="AF150" s="555"/>
      <c r="AG150" s="555"/>
      <c r="AH150" s="555"/>
    </row>
    <row r="151" spans="1:34" s="554" customFormat="1" ht="14.25">
      <c r="A151" s="522">
        <v>30</v>
      </c>
      <c r="B151" s="501">
        <v>44152</v>
      </c>
      <c r="C151" s="502"/>
      <c r="D151" s="468" t="s">
        <v>3769</v>
      </c>
      <c r="E151" s="458" t="s">
        <v>600</v>
      </c>
      <c r="F151" s="436">
        <v>26</v>
      </c>
      <c r="G151" s="436">
        <v>16</v>
      </c>
      <c r="H151" s="436">
        <v>31.5</v>
      </c>
      <c r="I151" s="524" t="s">
        <v>3781</v>
      </c>
      <c r="J151" s="524" t="s">
        <v>3763</v>
      </c>
      <c r="K151" s="524">
        <f t="shared" ref="K151:K153" si="146">H151-F151</f>
        <v>5.5</v>
      </c>
      <c r="L151" s="525">
        <v>100</v>
      </c>
      <c r="M151" s="524">
        <f t="shared" ref="M151:M153" si="147">(K151*N151)-100</f>
        <v>2925</v>
      </c>
      <c r="N151" s="524">
        <v>550</v>
      </c>
      <c r="O151" s="526" t="s">
        <v>599</v>
      </c>
      <c r="P151" s="548">
        <v>44152</v>
      </c>
      <c r="Q151" s="552"/>
      <c r="R151" s="553" t="s">
        <v>602</v>
      </c>
      <c r="Z151" s="555"/>
      <c r="AA151" s="555"/>
      <c r="AB151" s="555"/>
      <c r="AC151" s="555"/>
      <c r="AD151" s="555"/>
      <c r="AE151" s="555"/>
      <c r="AF151" s="555"/>
      <c r="AG151" s="555"/>
      <c r="AH151" s="555"/>
    </row>
    <row r="152" spans="1:34" s="554" customFormat="1" ht="14.25">
      <c r="A152" s="544">
        <v>31</v>
      </c>
      <c r="B152" s="496">
        <v>44152</v>
      </c>
      <c r="C152" s="497"/>
      <c r="D152" s="498" t="s">
        <v>3757</v>
      </c>
      <c r="E152" s="490" t="s">
        <v>600</v>
      </c>
      <c r="F152" s="467">
        <v>18.5</v>
      </c>
      <c r="G152" s="467">
        <v>9</v>
      </c>
      <c r="H152" s="467">
        <v>9</v>
      </c>
      <c r="I152" s="546" t="s">
        <v>3800</v>
      </c>
      <c r="J152" s="546" t="s">
        <v>3801</v>
      </c>
      <c r="K152" s="546">
        <f t="shared" si="146"/>
        <v>-9.5</v>
      </c>
      <c r="L152" s="547">
        <v>100</v>
      </c>
      <c r="M152" s="546">
        <f t="shared" si="147"/>
        <v>-5325</v>
      </c>
      <c r="N152" s="546">
        <v>550</v>
      </c>
      <c r="O152" s="432" t="s">
        <v>599</v>
      </c>
      <c r="P152" s="420">
        <v>44153</v>
      </c>
      <c r="Q152" s="552"/>
      <c r="R152" s="553" t="s">
        <v>602</v>
      </c>
      <c r="Z152" s="555"/>
      <c r="AA152" s="555"/>
      <c r="AB152" s="555"/>
      <c r="AC152" s="555"/>
      <c r="AD152" s="555"/>
      <c r="AE152" s="555"/>
      <c r="AF152" s="555"/>
      <c r="AG152" s="555"/>
      <c r="AH152" s="555"/>
    </row>
    <row r="153" spans="1:34" s="554" customFormat="1" ht="14.25">
      <c r="A153" s="522">
        <v>32</v>
      </c>
      <c r="B153" s="501">
        <v>44154</v>
      </c>
      <c r="C153" s="502"/>
      <c r="D153" s="468" t="s">
        <v>3816</v>
      </c>
      <c r="E153" s="458" t="s">
        <v>600</v>
      </c>
      <c r="F153" s="436">
        <v>36</v>
      </c>
      <c r="G153" s="436"/>
      <c r="H153" s="436">
        <v>45.5</v>
      </c>
      <c r="I153" s="524">
        <v>80</v>
      </c>
      <c r="J153" s="524" t="s">
        <v>3773</v>
      </c>
      <c r="K153" s="524">
        <f t="shared" si="146"/>
        <v>9.5</v>
      </c>
      <c r="L153" s="525">
        <v>100</v>
      </c>
      <c r="M153" s="524">
        <f t="shared" si="147"/>
        <v>612.5</v>
      </c>
      <c r="N153" s="524">
        <v>75</v>
      </c>
      <c r="O153" s="526" t="s">
        <v>599</v>
      </c>
      <c r="P153" s="548">
        <v>44154</v>
      </c>
      <c r="Q153" s="552"/>
      <c r="R153" s="553" t="s">
        <v>602</v>
      </c>
      <c r="Z153" s="555"/>
      <c r="AA153" s="555"/>
      <c r="AB153" s="555"/>
      <c r="AC153" s="555"/>
      <c r="AD153" s="555"/>
      <c r="AE153" s="555"/>
      <c r="AF153" s="555"/>
      <c r="AG153" s="555"/>
      <c r="AH153" s="555"/>
    </row>
    <row r="154" spans="1:34" s="554" customFormat="1" ht="14.25">
      <c r="A154" s="463"/>
      <c r="B154" s="492"/>
      <c r="C154" s="493"/>
      <c r="D154" s="484"/>
      <c r="E154" s="485"/>
      <c r="F154" s="443"/>
      <c r="G154" s="443"/>
      <c r="H154" s="443"/>
      <c r="I154" s="376"/>
      <c r="J154" s="376"/>
      <c r="K154" s="376"/>
      <c r="L154" s="476"/>
      <c r="M154" s="376"/>
      <c r="N154" s="376"/>
      <c r="O154" s="412"/>
      <c r="P154" s="481"/>
      <c r="Q154" s="552"/>
      <c r="R154" s="553"/>
      <c r="Z154" s="555"/>
      <c r="AA154" s="555"/>
      <c r="AB154" s="555"/>
      <c r="AC154" s="555"/>
      <c r="AD154" s="555"/>
      <c r="AE154" s="555"/>
      <c r="AF154" s="555"/>
      <c r="AG154" s="555"/>
      <c r="AH154" s="555"/>
    </row>
    <row r="155" spans="1:34" s="554" customFormat="1" ht="14.25">
      <c r="A155" s="463"/>
      <c r="B155" s="492"/>
      <c r="C155" s="493"/>
      <c r="D155" s="484"/>
      <c r="E155" s="485"/>
      <c r="F155" s="443"/>
      <c r="G155" s="443"/>
      <c r="H155" s="443"/>
      <c r="I155" s="376"/>
      <c r="J155" s="376"/>
      <c r="K155" s="376"/>
      <c r="L155" s="476"/>
      <c r="M155" s="376"/>
      <c r="N155" s="376"/>
      <c r="O155" s="412"/>
      <c r="P155" s="481"/>
      <c r="Q155" s="552"/>
      <c r="R155" s="553"/>
      <c r="Z155" s="555"/>
      <c r="AA155" s="555"/>
      <c r="AB155" s="555"/>
      <c r="AC155" s="555"/>
      <c r="AD155" s="555"/>
      <c r="AE155" s="555"/>
      <c r="AF155" s="555"/>
      <c r="AG155" s="555"/>
      <c r="AH155" s="555"/>
    </row>
    <row r="156" spans="1:34" s="40" customFormat="1" ht="14.25">
      <c r="A156" s="463"/>
      <c r="B156" s="441"/>
      <c r="C156" s="441"/>
      <c r="D156" s="442"/>
      <c r="E156" s="443"/>
      <c r="F156" s="443"/>
      <c r="G156" s="418"/>
      <c r="H156" s="418"/>
      <c r="I156" s="418"/>
      <c r="J156" s="376"/>
      <c r="K156" s="376"/>
      <c r="L156" s="476"/>
      <c r="M156" s="376"/>
      <c r="N156" s="376"/>
      <c r="O156" s="412"/>
      <c r="P156" s="481"/>
      <c r="Q156" s="387"/>
      <c r="R156" s="343"/>
      <c r="Z156" s="400"/>
      <c r="AA156" s="400"/>
      <c r="AB156" s="400"/>
      <c r="AC156" s="400"/>
      <c r="AD156" s="400"/>
      <c r="AE156" s="400"/>
      <c r="AF156" s="400"/>
      <c r="AG156" s="400"/>
      <c r="AH156" s="400"/>
    </row>
    <row r="157" spans="1:34" s="40" customFormat="1" ht="14.25">
      <c r="A157" s="36"/>
      <c r="B157" s="469"/>
      <c r="C157" s="469"/>
      <c r="D157" s="470"/>
      <c r="E157" s="471"/>
      <c r="F157" s="471"/>
      <c r="G157" s="472"/>
      <c r="H157" s="472"/>
      <c r="I157" s="471"/>
      <c r="J157" s="461"/>
      <c r="K157" s="461"/>
      <c r="L157" s="461"/>
      <c r="M157" s="461"/>
      <c r="N157" s="461"/>
      <c r="O157" s="461"/>
      <c r="P157" s="461"/>
      <c r="Q157" s="387"/>
      <c r="R157" s="343"/>
      <c r="Z157" s="400"/>
      <c r="AA157" s="400"/>
      <c r="AB157" s="400"/>
      <c r="AC157" s="400"/>
      <c r="AD157" s="400"/>
      <c r="AE157" s="400"/>
      <c r="AF157" s="400"/>
      <c r="AG157" s="400"/>
      <c r="AH157" s="400"/>
    </row>
    <row r="158" spans="1:34" s="40" customFormat="1" ht="14.25">
      <c r="A158" s="36"/>
      <c r="B158" s="469"/>
      <c r="C158" s="469"/>
      <c r="D158" s="470"/>
      <c r="E158" s="471"/>
      <c r="F158" s="471"/>
      <c r="G158" s="472"/>
      <c r="H158" s="472"/>
      <c r="I158" s="471"/>
      <c r="J158" s="461"/>
      <c r="K158" s="461"/>
      <c r="L158" s="461"/>
      <c r="M158" s="461"/>
      <c r="N158" s="461"/>
      <c r="O158" s="461"/>
      <c r="P158" s="461"/>
      <c r="Q158" s="387"/>
      <c r="R158" s="343"/>
      <c r="Z158" s="400"/>
      <c r="AA158" s="400"/>
      <c r="AB158" s="400"/>
      <c r="AC158" s="400"/>
      <c r="AD158" s="400"/>
      <c r="AE158" s="400"/>
      <c r="AF158" s="400"/>
      <c r="AG158" s="400"/>
      <c r="AH158" s="400"/>
    </row>
    <row r="159" spans="1:34" s="40" customFormat="1" ht="14.25">
      <c r="A159" s="36"/>
      <c r="B159" s="469"/>
      <c r="C159" s="469"/>
      <c r="D159" s="470"/>
      <c r="E159" s="471"/>
      <c r="F159" s="471"/>
      <c r="G159" s="472"/>
      <c r="H159" s="472"/>
      <c r="I159" s="471"/>
      <c r="J159" s="461"/>
      <c r="K159" s="461"/>
      <c r="L159" s="461"/>
      <c r="M159" s="461"/>
      <c r="N159" s="461"/>
      <c r="O159" s="473"/>
      <c r="P159" s="461"/>
      <c r="Q159" s="387"/>
      <c r="R159" s="343"/>
      <c r="Z159" s="400"/>
      <c r="AA159" s="400"/>
      <c r="AB159" s="400"/>
      <c r="AC159" s="400"/>
      <c r="AD159" s="400"/>
      <c r="AE159" s="400"/>
      <c r="AF159" s="400"/>
      <c r="AG159" s="400"/>
      <c r="AH159" s="400"/>
    </row>
    <row r="160" spans="1:34" s="40" customFormat="1" ht="14.25">
      <c r="A160" s="377"/>
      <c r="B160" s="378"/>
      <c r="C160" s="378"/>
      <c r="D160" s="379"/>
      <c r="E160" s="377"/>
      <c r="F160" s="401"/>
      <c r="G160" s="377"/>
      <c r="H160" s="377"/>
      <c r="I160" s="377"/>
      <c r="J160" s="378"/>
      <c r="K160" s="402"/>
      <c r="L160" s="377"/>
      <c r="M160" s="377"/>
      <c r="N160" s="377"/>
      <c r="O160" s="403"/>
      <c r="P160" s="387"/>
      <c r="Q160" s="387"/>
      <c r="R160" s="343"/>
      <c r="Z160" s="400"/>
      <c r="AA160" s="400"/>
      <c r="AB160" s="400"/>
      <c r="AC160" s="400"/>
      <c r="AD160" s="400"/>
      <c r="AE160" s="400"/>
      <c r="AF160" s="400"/>
      <c r="AG160" s="400"/>
      <c r="AH160" s="400"/>
    </row>
    <row r="161" spans="1:29" ht="15">
      <c r="A161" s="99" t="s">
        <v>618</v>
      </c>
      <c r="B161" s="100"/>
      <c r="C161" s="100"/>
      <c r="D161" s="101"/>
      <c r="E161" s="34"/>
      <c r="F161" s="32"/>
      <c r="G161" s="32"/>
      <c r="H161" s="73"/>
      <c r="I161" s="119"/>
      <c r="J161" s="120"/>
      <c r="K161" s="17"/>
      <c r="L161" s="17"/>
      <c r="M161" s="17"/>
      <c r="N161" s="11"/>
      <c r="O161" s="53"/>
      <c r="Q161" s="95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9" ht="38.25">
      <c r="A162" s="20" t="s">
        <v>16</v>
      </c>
      <c r="B162" s="21" t="s">
        <v>575</v>
      </c>
      <c r="C162" s="21"/>
      <c r="D162" s="22" t="s">
        <v>588</v>
      </c>
      <c r="E162" s="21" t="s">
        <v>589</v>
      </c>
      <c r="F162" s="21" t="s">
        <v>590</v>
      </c>
      <c r="G162" s="21" t="s">
        <v>591</v>
      </c>
      <c r="H162" s="21" t="s">
        <v>592</v>
      </c>
      <c r="I162" s="21" t="s">
        <v>593</v>
      </c>
      <c r="J162" s="20" t="s">
        <v>594</v>
      </c>
      <c r="K162" s="62" t="s">
        <v>610</v>
      </c>
      <c r="L162" s="452" t="s">
        <v>3630</v>
      </c>
      <c r="M162" s="63" t="s">
        <v>3629</v>
      </c>
      <c r="N162" s="21" t="s">
        <v>597</v>
      </c>
      <c r="O162" s="78" t="s">
        <v>598</v>
      </c>
      <c r="P162" s="97"/>
      <c r="Q162" s="11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9" s="400" customFormat="1" ht="14.25">
      <c r="A163" s="463"/>
      <c r="B163" s="441"/>
      <c r="C163" s="441"/>
      <c r="D163" s="442"/>
      <c r="E163" s="443"/>
      <c r="F163" s="443"/>
      <c r="G163" s="418"/>
      <c r="H163" s="418"/>
      <c r="I163" s="443"/>
      <c r="J163" s="486"/>
      <c r="K163" s="486"/>
      <c r="L163" s="487"/>
      <c r="M163" s="474"/>
      <c r="N163" s="411"/>
      <c r="O163" s="481"/>
      <c r="P163" s="98"/>
      <c r="Q163" s="488"/>
      <c r="R163" s="31"/>
      <c r="S163" s="482"/>
      <c r="T163" s="482"/>
      <c r="U163" s="482"/>
      <c r="V163" s="482"/>
      <c r="W163" s="482"/>
      <c r="X163" s="482"/>
      <c r="Y163" s="482"/>
      <c r="Z163" s="482"/>
    </row>
    <row r="164" spans="1:29" s="8" customFormat="1">
      <c r="A164" s="388"/>
      <c r="B164" s="389"/>
      <c r="C164" s="390"/>
      <c r="D164" s="391"/>
      <c r="E164" s="392"/>
      <c r="F164" s="392"/>
      <c r="G164" s="393"/>
      <c r="H164" s="393"/>
      <c r="I164" s="392"/>
      <c r="J164" s="394"/>
      <c r="K164" s="395"/>
      <c r="L164" s="396"/>
      <c r="M164" s="397"/>
      <c r="N164" s="398"/>
      <c r="O164" s="399"/>
      <c r="P164" s="123"/>
      <c r="Q164"/>
      <c r="R164" s="94"/>
      <c r="T164" s="57"/>
      <c r="U164" s="57"/>
      <c r="V164" s="57"/>
      <c r="W164" s="57"/>
      <c r="X164" s="57"/>
      <c r="Y164" s="57"/>
      <c r="Z164" s="57"/>
    </row>
    <row r="165" spans="1:29">
      <c r="A165" s="23" t="s">
        <v>603</v>
      </c>
      <c r="B165" s="23"/>
      <c r="C165" s="23"/>
      <c r="D165" s="23"/>
      <c r="E165" s="5"/>
      <c r="F165" s="30" t="s">
        <v>605</v>
      </c>
      <c r="G165" s="82"/>
      <c r="H165" s="82"/>
      <c r="I165" s="38"/>
      <c r="J165" s="85"/>
      <c r="K165" s="83"/>
      <c r="L165" s="84"/>
      <c r="M165" s="85"/>
      <c r="N165" s="86"/>
      <c r="O165" s="124"/>
      <c r="P165" s="11"/>
      <c r="Q165" s="16"/>
      <c r="R165" s="96"/>
      <c r="S165" s="16"/>
      <c r="T165" s="16"/>
      <c r="U165" s="16"/>
      <c r="V165" s="16"/>
      <c r="W165" s="16"/>
      <c r="X165" s="16"/>
      <c r="Y165" s="16"/>
    </row>
    <row r="166" spans="1:29">
      <c r="A166" s="29" t="s">
        <v>604</v>
      </c>
      <c r="B166" s="23"/>
      <c r="C166" s="23"/>
      <c r="D166" s="23"/>
      <c r="E166" s="32"/>
      <c r="F166" s="30" t="s">
        <v>607</v>
      </c>
      <c r="G166" s="12"/>
      <c r="H166" s="12"/>
      <c r="I166" s="12"/>
      <c r="J166" s="53"/>
      <c r="K166" s="12"/>
      <c r="L166" s="12"/>
      <c r="M166" s="12"/>
      <c r="N166" s="11"/>
      <c r="O166" s="53"/>
      <c r="Q166" s="7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9">
      <c r="A167" s="29"/>
      <c r="B167" s="23"/>
      <c r="C167" s="23"/>
      <c r="D167" s="23"/>
      <c r="E167" s="32"/>
      <c r="F167" s="30"/>
      <c r="G167" s="12"/>
      <c r="H167" s="12"/>
      <c r="I167" s="12"/>
      <c r="J167" s="53"/>
      <c r="K167" s="12"/>
      <c r="L167" s="12"/>
      <c r="M167" s="12"/>
      <c r="N167" s="11"/>
      <c r="O167" s="53"/>
      <c r="Q167" s="7"/>
      <c r="R167" s="82"/>
      <c r="S167" s="16"/>
      <c r="T167" s="16"/>
      <c r="U167" s="16"/>
      <c r="V167" s="16"/>
      <c r="W167" s="16"/>
      <c r="X167" s="16"/>
      <c r="Y167" s="16"/>
      <c r="Z167" s="16"/>
    </row>
    <row r="168" spans="1:29" ht="15">
      <c r="A168" s="11"/>
      <c r="B168" s="33" t="s">
        <v>3635</v>
      </c>
      <c r="C168" s="33"/>
      <c r="D168" s="33"/>
      <c r="E168" s="33"/>
      <c r="F168" s="34"/>
      <c r="G168" s="32"/>
      <c r="H168" s="32"/>
      <c r="I168" s="73"/>
      <c r="J168" s="74"/>
      <c r="K168" s="75"/>
      <c r="L168" s="451"/>
      <c r="M168" s="12"/>
      <c r="N168" s="11"/>
      <c r="O168" s="53"/>
      <c r="Q168" s="7"/>
      <c r="R168" s="82"/>
      <c r="S168" s="16"/>
      <c r="T168" s="16"/>
      <c r="U168" s="16"/>
      <c r="V168" s="16"/>
      <c r="W168" s="16"/>
      <c r="X168" s="16"/>
      <c r="Y168" s="16"/>
      <c r="Z168" s="16"/>
    </row>
    <row r="169" spans="1:29" ht="38.25">
      <c r="A169" s="20" t="s">
        <v>16</v>
      </c>
      <c r="B169" s="21" t="s">
        <v>575</v>
      </c>
      <c r="C169" s="21"/>
      <c r="D169" s="22" t="s">
        <v>588</v>
      </c>
      <c r="E169" s="21" t="s">
        <v>589</v>
      </c>
      <c r="F169" s="21" t="s">
        <v>590</v>
      </c>
      <c r="G169" s="21" t="s">
        <v>609</v>
      </c>
      <c r="H169" s="21" t="s">
        <v>592</v>
      </c>
      <c r="I169" s="21" t="s">
        <v>593</v>
      </c>
      <c r="J169" s="76" t="s">
        <v>594</v>
      </c>
      <c r="K169" s="62" t="s">
        <v>610</v>
      </c>
      <c r="L169" s="77" t="s">
        <v>611</v>
      </c>
      <c r="M169" s="21" t="s">
        <v>612</v>
      </c>
      <c r="N169" s="452" t="s">
        <v>3630</v>
      </c>
      <c r="O169" s="63" t="s">
        <v>3629</v>
      </c>
      <c r="P169" s="21" t="s">
        <v>597</v>
      </c>
      <c r="Q169" s="78" t="s">
        <v>598</v>
      </c>
      <c r="R169" s="82"/>
      <c r="S169" s="16"/>
      <c r="T169" s="16"/>
      <c r="U169" s="16"/>
      <c r="V169" s="16"/>
      <c r="W169" s="16"/>
      <c r="X169" s="16"/>
      <c r="Y169" s="16"/>
      <c r="Z169" s="16"/>
    </row>
    <row r="170" spans="1:29" ht="14.25">
      <c r="A170" s="382"/>
      <c r="B170" s="404"/>
      <c r="C170" s="409"/>
      <c r="D170" s="439"/>
      <c r="E170" s="410"/>
      <c r="F170" s="475"/>
      <c r="G170" s="418"/>
      <c r="H170" s="410"/>
      <c r="I170" s="406"/>
      <c r="J170" s="486"/>
      <c r="K170" s="486"/>
      <c r="L170" s="487"/>
      <c r="M170" s="485"/>
      <c r="N170" s="487"/>
      <c r="O170" s="474"/>
      <c r="P170" s="411"/>
      <c r="Q170" s="459"/>
      <c r="R170" s="483"/>
      <c r="S170" s="473"/>
      <c r="T170" s="16"/>
      <c r="U170" s="482"/>
      <c r="V170" s="482"/>
      <c r="W170" s="482"/>
      <c r="X170" s="482"/>
      <c r="Y170" s="482"/>
      <c r="Z170" s="482"/>
      <c r="AA170" s="400"/>
      <c r="AB170" s="400"/>
      <c r="AC170" s="400"/>
    </row>
    <row r="171" spans="1:29" ht="14.25">
      <c r="A171" s="382"/>
      <c r="B171" s="404"/>
      <c r="C171" s="409"/>
      <c r="D171" s="439"/>
      <c r="E171" s="410"/>
      <c r="F171" s="475"/>
      <c r="G171" s="418"/>
      <c r="H171" s="410"/>
      <c r="I171" s="406"/>
      <c r="J171" s="486"/>
      <c r="K171" s="486"/>
      <c r="L171" s="487"/>
      <c r="M171" s="485"/>
      <c r="N171" s="487"/>
      <c r="O171" s="474"/>
      <c r="P171" s="411"/>
      <c r="Q171" s="459"/>
      <c r="R171" s="483"/>
      <c r="S171" s="473"/>
      <c r="T171" s="16"/>
      <c r="U171" s="482"/>
      <c r="V171" s="482"/>
      <c r="W171" s="482"/>
      <c r="X171" s="482"/>
      <c r="Y171" s="482"/>
      <c r="Z171" s="482"/>
      <c r="AA171" s="400"/>
      <c r="AB171" s="400"/>
      <c r="AC171" s="400"/>
    </row>
    <row r="172" spans="1:29" s="400" customFormat="1" ht="14.25">
      <c r="A172" s="382"/>
      <c r="B172" s="404"/>
      <c r="C172" s="409"/>
      <c r="D172" s="439"/>
      <c r="E172" s="410"/>
      <c r="F172" s="475"/>
      <c r="G172" s="418"/>
      <c r="H172" s="410"/>
      <c r="I172" s="406"/>
      <c r="J172" s="486"/>
      <c r="K172" s="486"/>
      <c r="L172" s="487"/>
      <c r="M172" s="485"/>
      <c r="N172" s="487"/>
      <c r="O172" s="474"/>
      <c r="P172" s="411"/>
      <c r="Q172" s="459"/>
      <c r="R172" s="480"/>
      <c r="S172" s="482"/>
      <c r="T172" s="482"/>
      <c r="U172" s="482"/>
      <c r="V172" s="482"/>
      <c r="W172" s="482"/>
      <c r="X172" s="482"/>
      <c r="Y172" s="482"/>
      <c r="Z172" s="482"/>
    </row>
    <row r="173" spans="1:29" s="400" customFormat="1" ht="14.25">
      <c r="A173" s="382"/>
      <c r="B173" s="404"/>
      <c r="C173" s="409"/>
      <c r="D173" s="439"/>
      <c r="E173" s="410"/>
      <c r="F173" s="486"/>
      <c r="G173" s="443"/>
      <c r="H173" s="410"/>
      <c r="I173" s="406"/>
      <c r="J173" s="486"/>
      <c r="K173" s="486"/>
      <c r="L173" s="487"/>
      <c r="M173" s="485"/>
      <c r="N173" s="487"/>
      <c r="O173" s="474"/>
      <c r="P173" s="411"/>
      <c r="Q173" s="459"/>
      <c r="R173" s="480"/>
      <c r="S173" s="482"/>
      <c r="T173" s="482"/>
      <c r="U173" s="482"/>
      <c r="V173" s="482"/>
      <c r="W173" s="482"/>
      <c r="X173" s="482"/>
      <c r="Y173" s="482"/>
      <c r="Z173" s="482"/>
    </row>
    <row r="174" spans="1:29" s="400" customFormat="1" ht="14.25">
      <c r="A174" s="382"/>
      <c r="B174" s="404"/>
      <c r="C174" s="409"/>
      <c r="D174" s="439"/>
      <c r="E174" s="410"/>
      <c r="F174" s="486"/>
      <c r="G174" s="443"/>
      <c r="H174" s="410"/>
      <c r="I174" s="406"/>
      <c r="J174" s="486"/>
      <c r="K174" s="486"/>
      <c r="L174" s="487"/>
      <c r="M174" s="485"/>
      <c r="N174" s="487"/>
      <c r="O174" s="474"/>
      <c r="P174" s="411"/>
      <c r="Q174" s="459"/>
      <c r="R174" s="480"/>
      <c r="S174" s="482"/>
      <c r="T174" s="482"/>
      <c r="U174" s="482"/>
      <c r="V174" s="482"/>
      <c r="W174" s="482"/>
      <c r="X174" s="482"/>
      <c r="Y174" s="482"/>
      <c r="Z174" s="482"/>
    </row>
    <row r="175" spans="1:29" s="400" customFormat="1" ht="14.25">
      <c r="A175" s="382"/>
      <c r="B175" s="404"/>
      <c r="C175" s="409"/>
      <c r="D175" s="439"/>
      <c r="E175" s="410"/>
      <c r="F175" s="475"/>
      <c r="G175" s="418"/>
      <c r="H175" s="410"/>
      <c r="I175" s="406"/>
      <c r="J175" s="486"/>
      <c r="K175" s="477"/>
      <c r="L175" s="487"/>
      <c r="M175" s="485"/>
      <c r="N175" s="487"/>
      <c r="O175" s="474"/>
      <c r="P175" s="479"/>
      <c r="Q175" s="459"/>
      <c r="R175" s="480"/>
      <c r="S175" s="482"/>
      <c r="T175" s="482"/>
      <c r="U175" s="482"/>
      <c r="V175" s="482"/>
      <c r="W175" s="482"/>
      <c r="X175" s="482"/>
      <c r="Y175" s="482"/>
      <c r="Z175" s="482"/>
    </row>
    <row r="176" spans="1:29" s="400" customFormat="1" ht="14.25">
      <c r="A176" s="382"/>
      <c r="B176" s="404"/>
      <c r="C176" s="409"/>
      <c r="D176" s="439"/>
      <c r="E176" s="410"/>
      <c r="F176" s="475"/>
      <c r="G176" s="418"/>
      <c r="H176" s="410"/>
      <c r="I176" s="406"/>
      <c r="J176" s="477"/>
      <c r="K176" s="477"/>
      <c r="L176" s="477"/>
      <c r="M176" s="477"/>
      <c r="N176" s="478"/>
      <c r="O176" s="489"/>
      <c r="P176" s="479"/>
      <c r="Q176" s="459"/>
      <c r="R176" s="480"/>
      <c r="S176" s="482"/>
      <c r="T176" s="482"/>
      <c r="U176" s="482"/>
      <c r="V176" s="482"/>
      <c r="W176" s="482"/>
      <c r="X176" s="482"/>
      <c r="Y176" s="482"/>
      <c r="Z176" s="482"/>
    </row>
    <row r="177" spans="1:26" s="400" customFormat="1" ht="14.25">
      <c r="A177" s="382"/>
      <c r="B177" s="404"/>
      <c r="C177" s="409"/>
      <c r="D177" s="439"/>
      <c r="E177" s="410"/>
      <c r="F177" s="486"/>
      <c r="G177" s="443"/>
      <c r="H177" s="410"/>
      <c r="I177" s="406"/>
      <c r="J177" s="486"/>
      <c r="K177" s="486"/>
      <c r="L177" s="487"/>
      <c r="M177" s="485"/>
      <c r="N177" s="487"/>
      <c r="O177" s="474"/>
      <c r="P177" s="411"/>
      <c r="Q177" s="459"/>
      <c r="R177" s="483"/>
      <c r="S177" s="473"/>
      <c r="T177" s="482"/>
      <c r="U177" s="482"/>
      <c r="V177" s="482"/>
      <c r="W177" s="482"/>
      <c r="X177" s="482"/>
      <c r="Y177" s="482"/>
      <c r="Z177" s="482"/>
    </row>
    <row r="178" spans="1:26" s="400" customFormat="1" ht="14.25">
      <c r="A178" s="382"/>
      <c r="B178" s="404"/>
      <c r="C178" s="409"/>
      <c r="D178" s="439"/>
      <c r="E178" s="410"/>
      <c r="F178" s="475"/>
      <c r="G178" s="418"/>
      <c r="H178" s="410"/>
      <c r="I178" s="406"/>
      <c r="J178" s="376"/>
      <c r="K178" s="376"/>
      <c r="L178" s="376"/>
      <c r="M178" s="376"/>
      <c r="N178" s="476"/>
      <c r="O178" s="474"/>
      <c r="P178" s="412"/>
      <c r="Q178" s="459"/>
      <c r="R178" s="483"/>
      <c r="S178" s="473"/>
      <c r="T178" s="482"/>
      <c r="U178" s="482"/>
      <c r="V178" s="482"/>
      <c r="W178" s="482"/>
      <c r="X178" s="482"/>
      <c r="Y178" s="482"/>
      <c r="Z178" s="482"/>
    </row>
    <row r="179" spans="1:26">
      <c r="A179" s="29"/>
      <c r="B179" s="23"/>
      <c r="C179" s="23"/>
      <c r="D179" s="23"/>
      <c r="E179" s="32"/>
      <c r="F179" s="30"/>
      <c r="G179" s="12"/>
      <c r="H179" s="12"/>
      <c r="I179" s="12"/>
      <c r="J179" s="53"/>
      <c r="K179" s="12"/>
      <c r="L179" s="12"/>
      <c r="M179" s="12"/>
      <c r="N179" s="11"/>
      <c r="O179" s="53"/>
      <c r="P179" s="7"/>
      <c r="Q179" s="11"/>
      <c r="R179" s="141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9"/>
      <c r="B180" s="23"/>
      <c r="C180" s="23"/>
      <c r="D180" s="23"/>
      <c r="E180" s="32"/>
      <c r="F180" s="30"/>
      <c r="G180" s="41"/>
      <c r="H180" s="42"/>
      <c r="I180" s="82"/>
      <c r="J180" s="17"/>
      <c r="K180" s="83"/>
      <c r="L180" s="84"/>
      <c r="M180" s="85"/>
      <c r="N180" s="86"/>
      <c r="O180" s="87"/>
      <c r="P180" s="11"/>
      <c r="Q180" s="16"/>
      <c r="R180" s="141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7"/>
      <c r="B181" s="45"/>
      <c r="C181" s="102"/>
      <c r="D181" s="6"/>
      <c r="E181" s="38"/>
      <c r="F181" s="82"/>
      <c r="G181" s="41"/>
      <c r="H181" s="42"/>
      <c r="I181" s="82"/>
      <c r="J181" s="17"/>
      <c r="K181" s="83"/>
      <c r="L181" s="84"/>
      <c r="M181" s="85"/>
      <c r="N181" s="86"/>
      <c r="O181" s="87"/>
      <c r="P181" s="11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 ht="15">
      <c r="A182" s="5"/>
      <c r="B182" s="103" t="s">
        <v>619</v>
      </c>
      <c r="C182" s="103"/>
      <c r="D182" s="103"/>
      <c r="E182" s="103"/>
      <c r="F182" s="17"/>
      <c r="G182" s="17"/>
      <c r="H182" s="104"/>
      <c r="I182" s="17"/>
      <c r="J182" s="74"/>
      <c r="K182" s="75"/>
      <c r="L182" s="17"/>
      <c r="M182" s="17"/>
      <c r="N182" s="16"/>
      <c r="O182" s="98"/>
      <c r="P182" s="11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 ht="38.25">
      <c r="A183" s="20" t="s">
        <v>16</v>
      </c>
      <c r="B183" s="21" t="s">
        <v>575</v>
      </c>
      <c r="C183" s="21"/>
      <c r="D183" s="22" t="s">
        <v>588</v>
      </c>
      <c r="E183" s="21" t="s">
        <v>589</v>
      </c>
      <c r="F183" s="21" t="s">
        <v>590</v>
      </c>
      <c r="G183" s="21" t="s">
        <v>620</v>
      </c>
      <c r="H183" s="21" t="s">
        <v>621</v>
      </c>
      <c r="I183" s="21" t="s">
        <v>593</v>
      </c>
      <c r="J183" s="61" t="s">
        <v>594</v>
      </c>
      <c r="K183" s="21" t="s">
        <v>595</v>
      </c>
      <c r="L183" s="21" t="s">
        <v>596</v>
      </c>
      <c r="M183" s="21" t="s">
        <v>597</v>
      </c>
      <c r="N183" s="22" t="s">
        <v>598</v>
      </c>
      <c r="O183" s="98"/>
      <c r="P183" s="11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1</v>
      </c>
      <c r="B184" s="105">
        <v>41579</v>
      </c>
      <c r="C184" s="105"/>
      <c r="D184" s="106" t="s">
        <v>622</v>
      </c>
      <c r="E184" s="107" t="s">
        <v>623</v>
      </c>
      <c r="F184" s="108">
        <v>82</v>
      </c>
      <c r="G184" s="107" t="s">
        <v>624</v>
      </c>
      <c r="H184" s="107">
        <v>100</v>
      </c>
      <c r="I184" s="125">
        <v>100</v>
      </c>
      <c r="J184" s="126" t="s">
        <v>625</v>
      </c>
      <c r="K184" s="127">
        <f t="shared" ref="K184:K215" si="148">H184-F184</f>
        <v>18</v>
      </c>
      <c r="L184" s="128">
        <f t="shared" ref="L184:L215" si="149">K184/F184</f>
        <v>0.21951219512195122</v>
      </c>
      <c r="M184" s="129" t="s">
        <v>599</v>
      </c>
      <c r="N184" s="130">
        <v>42657</v>
      </c>
      <c r="O184" s="5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2</v>
      </c>
      <c r="B185" s="105">
        <v>41794</v>
      </c>
      <c r="C185" s="105"/>
      <c r="D185" s="106" t="s">
        <v>626</v>
      </c>
      <c r="E185" s="107" t="s">
        <v>600</v>
      </c>
      <c r="F185" s="108">
        <v>257</v>
      </c>
      <c r="G185" s="107" t="s">
        <v>624</v>
      </c>
      <c r="H185" s="107">
        <v>300</v>
      </c>
      <c r="I185" s="125">
        <v>300</v>
      </c>
      <c r="J185" s="126" t="s">
        <v>625</v>
      </c>
      <c r="K185" s="127">
        <f t="shared" si="148"/>
        <v>43</v>
      </c>
      <c r="L185" s="128">
        <f t="shared" si="149"/>
        <v>0.16731517509727625</v>
      </c>
      <c r="M185" s="129" t="s">
        <v>599</v>
      </c>
      <c r="N185" s="130">
        <v>41822</v>
      </c>
      <c r="O185" s="53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3</v>
      </c>
      <c r="B186" s="105">
        <v>41828</v>
      </c>
      <c r="C186" s="105"/>
      <c r="D186" s="106" t="s">
        <v>627</v>
      </c>
      <c r="E186" s="107" t="s">
        <v>600</v>
      </c>
      <c r="F186" s="108">
        <v>393</v>
      </c>
      <c r="G186" s="107" t="s">
        <v>624</v>
      </c>
      <c r="H186" s="107">
        <v>468</v>
      </c>
      <c r="I186" s="125">
        <v>468</v>
      </c>
      <c r="J186" s="126" t="s">
        <v>625</v>
      </c>
      <c r="K186" s="127">
        <f t="shared" si="148"/>
        <v>75</v>
      </c>
      <c r="L186" s="128">
        <f t="shared" si="149"/>
        <v>0.19083969465648856</v>
      </c>
      <c r="M186" s="129" t="s">
        <v>599</v>
      </c>
      <c r="N186" s="130">
        <v>41863</v>
      </c>
      <c r="O186" s="53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4</v>
      </c>
      <c r="B187" s="105">
        <v>41857</v>
      </c>
      <c r="C187" s="105"/>
      <c r="D187" s="106" t="s">
        <v>628</v>
      </c>
      <c r="E187" s="107" t="s">
        <v>600</v>
      </c>
      <c r="F187" s="108">
        <v>205</v>
      </c>
      <c r="G187" s="107" t="s">
        <v>624</v>
      </c>
      <c r="H187" s="107">
        <v>275</v>
      </c>
      <c r="I187" s="125">
        <v>250</v>
      </c>
      <c r="J187" s="126" t="s">
        <v>625</v>
      </c>
      <c r="K187" s="127">
        <f t="shared" si="148"/>
        <v>70</v>
      </c>
      <c r="L187" s="128">
        <f t="shared" si="149"/>
        <v>0.34146341463414637</v>
      </c>
      <c r="M187" s="129" t="s">
        <v>599</v>
      </c>
      <c r="N187" s="130">
        <v>41962</v>
      </c>
      <c r="O187" s="53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5</v>
      </c>
      <c r="B188" s="105">
        <v>41886</v>
      </c>
      <c r="C188" s="105"/>
      <c r="D188" s="106" t="s">
        <v>629</v>
      </c>
      <c r="E188" s="107" t="s">
        <v>600</v>
      </c>
      <c r="F188" s="108">
        <v>162</v>
      </c>
      <c r="G188" s="107" t="s">
        <v>624</v>
      </c>
      <c r="H188" s="107">
        <v>190</v>
      </c>
      <c r="I188" s="125">
        <v>190</v>
      </c>
      <c r="J188" s="126" t="s">
        <v>625</v>
      </c>
      <c r="K188" s="127">
        <f t="shared" si="148"/>
        <v>28</v>
      </c>
      <c r="L188" s="128">
        <f t="shared" si="149"/>
        <v>0.1728395061728395</v>
      </c>
      <c r="M188" s="129" t="s">
        <v>599</v>
      </c>
      <c r="N188" s="130">
        <v>42006</v>
      </c>
      <c r="O188" s="5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6</v>
      </c>
      <c r="B189" s="105">
        <v>41886</v>
      </c>
      <c r="C189" s="105"/>
      <c r="D189" s="106" t="s">
        <v>630</v>
      </c>
      <c r="E189" s="107" t="s">
        <v>600</v>
      </c>
      <c r="F189" s="108">
        <v>75</v>
      </c>
      <c r="G189" s="107" t="s">
        <v>624</v>
      </c>
      <c r="H189" s="107">
        <v>91.5</v>
      </c>
      <c r="I189" s="125" t="s">
        <v>631</v>
      </c>
      <c r="J189" s="126" t="s">
        <v>632</v>
      </c>
      <c r="K189" s="127">
        <f t="shared" si="148"/>
        <v>16.5</v>
      </c>
      <c r="L189" s="128">
        <f t="shared" si="149"/>
        <v>0.22</v>
      </c>
      <c r="M189" s="129" t="s">
        <v>599</v>
      </c>
      <c r="N189" s="130">
        <v>41954</v>
      </c>
      <c r="O189" s="5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7</v>
      </c>
      <c r="B190" s="105">
        <v>41913</v>
      </c>
      <c r="C190" s="105"/>
      <c r="D190" s="106" t="s">
        <v>633</v>
      </c>
      <c r="E190" s="107" t="s">
        <v>600</v>
      </c>
      <c r="F190" s="108">
        <v>850</v>
      </c>
      <c r="G190" s="107" t="s">
        <v>624</v>
      </c>
      <c r="H190" s="107">
        <v>982.5</v>
      </c>
      <c r="I190" s="125">
        <v>1050</v>
      </c>
      <c r="J190" s="126" t="s">
        <v>634</v>
      </c>
      <c r="K190" s="127">
        <f t="shared" si="148"/>
        <v>132.5</v>
      </c>
      <c r="L190" s="128">
        <f t="shared" si="149"/>
        <v>0.15588235294117647</v>
      </c>
      <c r="M190" s="129" t="s">
        <v>599</v>
      </c>
      <c r="N190" s="130">
        <v>42039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8</v>
      </c>
      <c r="B191" s="105">
        <v>41913</v>
      </c>
      <c r="C191" s="105"/>
      <c r="D191" s="106" t="s">
        <v>635</v>
      </c>
      <c r="E191" s="107" t="s">
        <v>600</v>
      </c>
      <c r="F191" s="108">
        <v>475</v>
      </c>
      <c r="G191" s="107" t="s">
        <v>624</v>
      </c>
      <c r="H191" s="107">
        <v>515</v>
      </c>
      <c r="I191" s="125">
        <v>600</v>
      </c>
      <c r="J191" s="126" t="s">
        <v>636</v>
      </c>
      <c r="K191" s="127">
        <f t="shared" si="148"/>
        <v>40</v>
      </c>
      <c r="L191" s="128">
        <f t="shared" si="149"/>
        <v>8.4210526315789472E-2</v>
      </c>
      <c r="M191" s="129" t="s">
        <v>599</v>
      </c>
      <c r="N191" s="130">
        <v>41939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9</v>
      </c>
      <c r="B192" s="105">
        <v>41913</v>
      </c>
      <c r="C192" s="105"/>
      <c r="D192" s="106" t="s">
        <v>637</v>
      </c>
      <c r="E192" s="107" t="s">
        <v>600</v>
      </c>
      <c r="F192" s="108">
        <v>86</v>
      </c>
      <c r="G192" s="107" t="s">
        <v>624</v>
      </c>
      <c r="H192" s="107">
        <v>99</v>
      </c>
      <c r="I192" s="125">
        <v>140</v>
      </c>
      <c r="J192" s="126" t="s">
        <v>638</v>
      </c>
      <c r="K192" s="127">
        <f t="shared" si="148"/>
        <v>13</v>
      </c>
      <c r="L192" s="128">
        <f t="shared" si="149"/>
        <v>0.15116279069767441</v>
      </c>
      <c r="M192" s="129" t="s">
        <v>599</v>
      </c>
      <c r="N192" s="130">
        <v>41939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10</v>
      </c>
      <c r="B193" s="105">
        <v>41926</v>
      </c>
      <c r="C193" s="105"/>
      <c r="D193" s="106" t="s">
        <v>639</v>
      </c>
      <c r="E193" s="107" t="s">
        <v>600</v>
      </c>
      <c r="F193" s="108">
        <v>496.6</v>
      </c>
      <c r="G193" s="107" t="s">
        <v>624</v>
      </c>
      <c r="H193" s="107">
        <v>621</v>
      </c>
      <c r="I193" s="125">
        <v>580</v>
      </c>
      <c r="J193" s="126" t="s">
        <v>625</v>
      </c>
      <c r="K193" s="127">
        <f t="shared" si="148"/>
        <v>124.39999999999998</v>
      </c>
      <c r="L193" s="128">
        <f t="shared" si="149"/>
        <v>0.25050342327829234</v>
      </c>
      <c r="M193" s="129" t="s">
        <v>599</v>
      </c>
      <c r="N193" s="130">
        <v>42605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11</v>
      </c>
      <c r="B194" s="105">
        <v>41926</v>
      </c>
      <c r="C194" s="105"/>
      <c r="D194" s="106" t="s">
        <v>640</v>
      </c>
      <c r="E194" s="107" t="s">
        <v>600</v>
      </c>
      <c r="F194" s="108">
        <v>2481.9</v>
      </c>
      <c r="G194" s="107" t="s">
        <v>624</v>
      </c>
      <c r="H194" s="107">
        <v>2840</v>
      </c>
      <c r="I194" s="125">
        <v>2870</v>
      </c>
      <c r="J194" s="126" t="s">
        <v>641</v>
      </c>
      <c r="K194" s="127">
        <f t="shared" si="148"/>
        <v>358.09999999999991</v>
      </c>
      <c r="L194" s="128">
        <f t="shared" si="149"/>
        <v>0.14428462065353154</v>
      </c>
      <c r="M194" s="129" t="s">
        <v>599</v>
      </c>
      <c r="N194" s="130">
        <v>42017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12</v>
      </c>
      <c r="B195" s="105">
        <v>41928</v>
      </c>
      <c r="C195" s="105"/>
      <c r="D195" s="106" t="s">
        <v>642</v>
      </c>
      <c r="E195" s="107" t="s">
        <v>600</v>
      </c>
      <c r="F195" s="108">
        <v>84.5</v>
      </c>
      <c r="G195" s="107" t="s">
        <v>624</v>
      </c>
      <c r="H195" s="107">
        <v>93</v>
      </c>
      <c r="I195" s="125">
        <v>110</v>
      </c>
      <c r="J195" s="126" t="s">
        <v>643</v>
      </c>
      <c r="K195" s="127">
        <f t="shared" si="148"/>
        <v>8.5</v>
      </c>
      <c r="L195" s="128">
        <f t="shared" si="149"/>
        <v>0.10059171597633136</v>
      </c>
      <c r="M195" s="129" t="s">
        <v>599</v>
      </c>
      <c r="N195" s="130">
        <v>41939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13</v>
      </c>
      <c r="B196" s="105">
        <v>41928</v>
      </c>
      <c r="C196" s="105"/>
      <c r="D196" s="106" t="s">
        <v>644</v>
      </c>
      <c r="E196" s="107" t="s">
        <v>600</v>
      </c>
      <c r="F196" s="108">
        <v>401</v>
      </c>
      <c r="G196" s="107" t="s">
        <v>624</v>
      </c>
      <c r="H196" s="107">
        <v>428</v>
      </c>
      <c r="I196" s="125">
        <v>450</v>
      </c>
      <c r="J196" s="126" t="s">
        <v>645</v>
      </c>
      <c r="K196" s="127">
        <f t="shared" si="148"/>
        <v>27</v>
      </c>
      <c r="L196" s="128">
        <f t="shared" si="149"/>
        <v>6.7331670822942641E-2</v>
      </c>
      <c r="M196" s="129" t="s">
        <v>599</v>
      </c>
      <c r="N196" s="130">
        <v>42020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14</v>
      </c>
      <c r="B197" s="105">
        <v>41928</v>
      </c>
      <c r="C197" s="105"/>
      <c r="D197" s="106" t="s">
        <v>646</v>
      </c>
      <c r="E197" s="107" t="s">
        <v>600</v>
      </c>
      <c r="F197" s="108">
        <v>101</v>
      </c>
      <c r="G197" s="107" t="s">
        <v>624</v>
      </c>
      <c r="H197" s="107">
        <v>112</v>
      </c>
      <c r="I197" s="125">
        <v>120</v>
      </c>
      <c r="J197" s="126" t="s">
        <v>647</v>
      </c>
      <c r="K197" s="127">
        <f t="shared" si="148"/>
        <v>11</v>
      </c>
      <c r="L197" s="128">
        <f t="shared" si="149"/>
        <v>0.10891089108910891</v>
      </c>
      <c r="M197" s="129" t="s">
        <v>599</v>
      </c>
      <c r="N197" s="130">
        <v>41939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15</v>
      </c>
      <c r="B198" s="105">
        <v>41954</v>
      </c>
      <c r="C198" s="105"/>
      <c r="D198" s="106" t="s">
        <v>648</v>
      </c>
      <c r="E198" s="107" t="s">
        <v>600</v>
      </c>
      <c r="F198" s="108">
        <v>59</v>
      </c>
      <c r="G198" s="107" t="s">
        <v>624</v>
      </c>
      <c r="H198" s="107">
        <v>76</v>
      </c>
      <c r="I198" s="125">
        <v>76</v>
      </c>
      <c r="J198" s="126" t="s">
        <v>625</v>
      </c>
      <c r="K198" s="127">
        <f t="shared" si="148"/>
        <v>17</v>
      </c>
      <c r="L198" s="128">
        <f t="shared" si="149"/>
        <v>0.28813559322033899</v>
      </c>
      <c r="M198" s="129" t="s">
        <v>599</v>
      </c>
      <c r="N198" s="130">
        <v>43032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16</v>
      </c>
      <c r="B199" s="105">
        <v>41954</v>
      </c>
      <c r="C199" s="105"/>
      <c r="D199" s="106" t="s">
        <v>637</v>
      </c>
      <c r="E199" s="107" t="s">
        <v>600</v>
      </c>
      <c r="F199" s="108">
        <v>99</v>
      </c>
      <c r="G199" s="107" t="s">
        <v>624</v>
      </c>
      <c r="H199" s="107">
        <v>120</v>
      </c>
      <c r="I199" s="125">
        <v>120</v>
      </c>
      <c r="J199" s="126" t="s">
        <v>649</v>
      </c>
      <c r="K199" s="127">
        <f t="shared" si="148"/>
        <v>21</v>
      </c>
      <c r="L199" s="128">
        <f t="shared" si="149"/>
        <v>0.21212121212121213</v>
      </c>
      <c r="M199" s="129" t="s">
        <v>599</v>
      </c>
      <c r="N199" s="130">
        <v>41960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17</v>
      </c>
      <c r="B200" s="105">
        <v>41956</v>
      </c>
      <c r="C200" s="105"/>
      <c r="D200" s="106" t="s">
        <v>650</v>
      </c>
      <c r="E200" s="107" t="s">
        <v>600</v>
      </c>
      <c r="F200" s="108">
        <v>22</v>
      </c>
      <c r="G200" s="107" t="s">
        <v>624</v>
      </c>
      <c r="H200" s="107">
        <v>33.549999999999997</v>
      </c>
      <c r="I200" s="125">
        <v>32</v>
      </c>
      <c r="J200" s="126" t="s">
        <v>651</v>
      </c>
      <c r="K200" s="127">
        <f t="shared" si="148"/>
        <v>11.549999999999997</v>
      </c>
      <c r="L200" s="128">
        <f t="shared" si="149"/>
        <v>0.52499999999999991</v>
      </c>
      <c r="M200" s="129" t="s">
        <v>599</v>
      </c>
      <c r="N200" s="130">
        <v>42188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18</v>
      </c>
      <c r="B201" s="105">
        <v>41976</v>
      </c>
      <c r="C201" s="105"/>
      <c r="D201" s="106" t="s">
        <v>652</v>
      </c>
      <c r="E201" s="107" t="s">
        <v>600</v>
      </c>
      <c r="F201" s="108">
        <v>440</v>
      </c>
      <c r="G201" s="107" t="s">
        <v>624</v>
      </c>
      <c r="H201" s="107">
        <v>520</v>
      </c>
      <c r="I201" s="125">
        <v>520</v>
      </c>
      <c r="J201" s="126" t="s">
        <v>653</v>
      </c>
      <c r="K201" s="127">
        <f t="shared" si="148"/>
        <v>80</v>
      </c>
      <c r="L201" s="128">
        <f t="shared" si="149"/>
        <v>0.18181818181818182</v>
      </c>
      <c r="M201" s="129" t="s">
        <v>599</v>
      </c>
      <c r="N201" s="130">
        <v>42208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19</v>
      </c>
      <c r="B202" s="105">
        <v>41976</v>
      </c>
      <c r="C202" s="105"/>
      <c r="D202" s="106" t="s">
        <v>654</v>
      </c>
      <c r="E202" s="107" t="s">
        <v>600</v>
      </c>
      <c r="F202" s="108">
        <v>360</v>
      </c>
      <c r="G202" s="107" t="s">
        <v>624</v>
      </c>
      <c r="H202" s="107">
        <v>427</v>
      </c>
      <c r="I202" s="125">
        <v>425</v>
      </c>
      <c r="J202" s="126" t="s">
        <v>655</v>
      </c>
      <c r="K202" s="127">
        <f t="shared" si="148"/>
        <v>67</v>
      </c>
      <c r="L202" s="128">
        <f t="shared" si="149"/>
        <v>0.18611111111111112</v>
      </c>
      <c r="M202" s="129" t="s">
        <v>599</v>
      </c>
      <c r="N202" s="130">
        <v>42058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20</v>
      </c>
      <c r="B203" s="105">
        <v>42012</v>
      </c>
      <c r="C203" s="105"/>
      <c r="D203" s="106" t="s">
        <v>656</v>
      </c>
      <c r="E203" s="107" t="s">
        <v>600</v>
      </c>
      <c r="F203" s="108">
        <v>360</v>
      </c>
      <c r="G203" s="107" t="s">
        <v>624</v>
      </c>
      <c r="H203" s="107">
        <v>455</v>
      </c>
      <c r="I203" s="125">
        <v>420</v>
      </c>
      <c r="J203" s="126" t="s">
        <v>657</v>
      </c>
      <c r="K203" s="127">
        <f t="shared" si="148"/>
        <v>95</v>
      </c>
      <c r="L203" s="128">
        <f t="shared" si="149"/>
        <v>0.2638888888888889</v>
      </c>
      <c r="M203" s="129" t="s">
        <v>599</v>
      </c>
      <c r="N203" s="130">
        <v>42024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21</v>
      </c>
      <c r="B204" s="105">
        <v>42012</v>
      </c>
      <c r="C204" s="105"/>
      <c r="D204" s="106" t="s">
        <v>658</v>
      </c>
      <c r="E204" s="107" t="s">
        <v>600</v>
      </c>
      <c r="F204" s="108">
        <v>130</v>
      </c>
      <c r="G204" s="107"/>
      <c r="H204" s="107">
        <v>175.5</v>
      </c>
      <c r="I204" s="125">
        <v>165</v>
      </c>
      <c r="J204" s="126" t="s">
        <v>659</v>
      </c>
      <c r="K204" s="127">
        <f t="shared" si="148"/>
        <v>45.5</v>
      </c>
      <c r="L204" s="128">
        <f t="shared" si="149"/>
        <v>0.35</v>
      </c>
      <c r="M204" s="129" t="s">
        <v>599</v>
      </c>
      <c r="N204" s="130">
        <v>43088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22</v>
      </c>
      <c r="B205" s="105">
        <v>42040</v>
      </c>
      <c r="C205" s="105"/>
      <c r="D205" s="106" t="s">
        <v>390</v>
      </c>
      <c r="E205" s="107" t="s">
        <v>623</v>
      </c>
      <c r="F205" s="108">
        <v>98</v>
      </c>
      <c r="G205" s="107"/>
      <c r="H205" s="107">
        <v>120</v>
      </c>
      <c r="I205" s="125">
        <v>120</v>
      </c>
      <c r="J205" s="126" t="s">
        <v>625</v>
      </c>
      <c r="K205" s="127">
        <f t="shared" si="148"/>
        <v>22</v>
      </c>
      <c r="L205" s="128">
        <f t="shared" si="149"/>
        <v>0.22448979591836735</v>
      </c>
      <c r="M205" s="129" t="s">
        <v>599</v>
      </c>
      <c r="N205" s="130">
        <v>42753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23</v>
      </c>
      <c r="B206" s="105">
        <v>42040</v>
      </c>
      <c r="C206" s="105"/>
      <c r="D206" s="106" t="s">
        <v>660</v>
      </c>
      <c r="E206" s="107" t="s">
        <v>623</v>
      </c>
      <c r="F206" s="108">
        <v>196</v>
      </c>
      <c r="G206" s="107"/>
      <c r="H206" s="107">
        <v>262</v>
      </c>
      <c r="I206" s="125">
        <v>255</v>
      </c>
      <c r="J206" s="126" t="s">
        <v>625</v>
      </c>
      <c r="K206" s="127">
        <f t="shared" si="148"/>
        <v>66</v>
      </c>
      <c r="L206" s="128">
        <f t="shared" si="149"/>
        <v>0.33673469387755101</v>
      </c>
      <c r="M206" s="129" t="s">
        <v>599</v>
      </c>
      <c r="N206" s="130">
        <v>42599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24</v>
      </c>
      <c r="B207" s="109">
        <v>42067</v>
      </c>
      <c r="C207" s="109"/>
      <c r="D207" s="110" t="s">
        <v>389</v>
      </c>
      <c r="E207" s="111" t="s">
        <v>623</v>
      </c>
      <c r="F207" s="112">
        <v>235</v>
      </c>
      <c r="G207" s="112"/>
      <c r="H207" s="113">
        <v>77</v>
      </c>
      <c r="I207" s="131" t="s">
        <v>661</v>
      </c>
      <c r="J207" s="132" t="s">
        <v>662</v>
      </c>
      <c r="K207" s="133">
        <f t="shared" si="148"/>
        <v>-158</v>
      </c>
      <c r="L207" s="134">
        <f t="shared" si="149"/>
        <v>-0.67234042553191486</v>
      </c>
      <c r="M207" s="135" t="s">
        <v>663</v>
      </c>
      <c r="N207" s="136">
        <v>43522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25</v>
      </c>
      <c r="B208" s="105">
        <v>42067</v>
      </c>
      <c r="C208" s="105"/>
      <c r="D208" s="106" t="s">
        <v>481</v>
      </c>
      <c r="E208" s="107" t="s">
        <v>623</v>
      </c>
      <c r="F208" s="108">
        <v>185</v>
      </c>
      <c r="G208" s="107"/>
      <c r="H208" s="107">
        <v>224</v>
      </c>
      <c r="I208" s="125" t="s">
        <v>664</v>
      </c>
      <c r="J208" s="126" t="s">
        <v>625</v>
      </c>
      <c r="K208" s="127">
        <f t="shared" si="148"/>
        <v>39</v>
      </c>
      <c r="L208" s="128">
        <f t="shared" si="149"/>
        <v>0.21081081081081082</v>
      </c>
      <c r="M208" s="129" t="s">
        <v>599</v>
      </c>
      <c r="N208" s="130">
        <v>42647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3">
        <v>26</v>
      </c>
      <c r="B209" s="114">
        <v>42090</v>
      </c>
      <c r="C209" s="114"/>
      <c r="D209" s="115" t="s">
        <v>665</v>
      </c>
      <c r="E209" s="116" t="s">
        <v>623</v>
      </c>
      <c r="F209" s="117">
        <v>49.5</v>
      </c>
      <c r="G209" s="118"/>
      <c r="H209" s="118">
        <v>15.85</v>
      </c>
      <c r="I209" s="118">
        <v>67</v>
      </c>
      <c r="J209" s="137" t="s">
        <v>666</v>
      </c>
      <c r="K209" s="118">
        <f t="shared" si="148"/>
        <v>-33.65</v>
      </c>
      <c r="L209" s="138">
        <f t="shared" si="149"/>
        <v>-0.67979797979797973</v>
      </c>
      <c r="M209" s="135" t="s">
        <v>663</v>
      </c>
      <c r="N209" s="139">
        <v>43627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27</v>
      </c>
      <c r="B210" s="105">
        <v>42093</v>
      </c>
      <c r="C210" s="105"/>
      <c r="D210" s="106" t="s">
        <v>667</v>
      </c>
      <c r="E210" s="107" t="s">
        <v>623</v>
      </c>
      <c r="F210" s="108">
        <v>183.5</v>
      </c>
      <c r="G210" s="107"/>
      <c r="H210" s="107">
        <v>219</v>
      </c>
      <c r="I210" s="125">
        <v>218</v>
      </c>
      <c r="J210" s="126" t="s">
        <v>668</v>
      </c>
      <c r="K210" s="127">
        <f t="shared" si="148"/>
        <v>35.5</v>
      </c>
      <c r="L210" s="128">
        <f t="shared" si="149"/>
        <v>0.19346049046321526</v>
      </c>
      <c r="M210" s="129" t="s">
        <v>599</v>
      </c>
      <c r="N210" s="130">
        <v>42103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28</v>
      </c>
      <c r="B211" s="105">
        <v>42114</v>
      </c>
      <c r="C211" s="105"/>
      <c r="D211" s="106" t="s">
        <v>669</v>
      </c>
      <c r="E211" s="107" t="s">
        <v>623</v>
      </c>
      <c r="F211" s="108">
        <f>(227+237)/2</f>
        <v>232</v>
      </c>
      <c r="G211" s="107"/>
      <c r="H211" s="107">
        <v>298</v>
      </c>
      <c r="I211" s="125">
        <v>298</v>
      </c>
      <c r="J211" s="126" t="s">
        <v>625</v>
      </c>
      <c r="K211" s="127">
        <f t="shared" si="148"/>
        <v>66</v>
      </c>
      <c r="L211" s="128">
        <f t="shared" si="149"/>
        <v>0.28448275862068967</v>
      </c>
      <c r="M211" s="129" t="s">
        <v>599</v>
      </c>
      <c r="N211" s="130">
        <v>42823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29</v>
      </c>
      <c r="B212" s="105">
        <v>42128</v>
      </c>
      <c r="C212" s="105"/>
      <c r="D212" s="106" t="s">
        <v>670</v>
      </c>
      <c r="E212" s="107" t="s">
        <v>600</v>
      </c>
      <c r="F212" s="108">
        <v>385</v>
      </c>
      <c r="G212" s="107"/>
      <c r="H212" s="107">
        <f>212.5+331</f>
        <v>543.5</v>
      </c>
      <c r="I212" s="125">
        <v>510</v>
      </c>
      <c r="J212" s="126" t="s">
        <v>671</v>
      </c>
      <c r="K212" s="127">
        <f t="shared" si="148"/>
        <v>158.5</v>
      </c>
      <c r="L212" s="128">
        <f t="shared" si="149"/>
        <v>0.41168831168831171</v>
      </c>
      <c r="M212" s="129" t="s">
        <v>599</v>
      </c>
      <c r="N212" s="130">
        <v>42235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30</v>
      </c>
      <c r="B213" s="105">
        <v>42128</v>
      </c>
      <c r="C213" s="105"/>
      <c r="D213" s="106" t="s">
        <v>672</v>
      </c>
      <c r="E213" s="107" t="s">
        <v>600</v>
      </c>
      <c r="F213" s="108">
        <v>115.5</v>
      </c>
      <c r="G213" s="107"/>
      <c r="H213" s="107">
        <v>146</v>
      </c>
      <c r="I213" s="125">
        <v>142</v>
      </c>
      <c r="J213" s="126" t="s">
        <v>673</v>
      </c>
      <c r="K213" s="127">
        <f t="shared" si="148"/>
        <v>30.5</v>
      </c>
      <c r="L213" s="128">
        <f t="shared" si="149"/>
        <v>0.26406926406926406</v>
      </c>
      <c r="M213" s="129" t="s">
        <v>599</v>
      </c>
      <c r="N213" s="130">
        <v>42202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31</v>
      </c>
      <c r="B214" s="105">
        <v>42151</v>
      </c>
      <c r="C214" s="105"/>
      <c r="D214" s="106" t="s">
        <v>674</v>
      </c>
      <c r="E214" s="107" t="s">
        <v>600</v>
      </c>
      <c r="F214" s="108">
        <v>237.5</v>
      </c>
      <c r="G214" s="107"/>
      <c r="H214" s="107">
        <v>279.5</v>
      </c>
      <c r="I214" s="125">
        <v>278</v>
      </c>
      <c r="J214" s="126" t="s">
        <v>625</v>
      </c>
      <c r="K214" s="127">
        <f t="shared" si="148"/>
        <v>42</v>
      </c>
      <c r="L214" s="128">
        <f t="shared" si="149"/>
        <v>0.17684210526315788</v>
      </c>
      <c r="M214" s="129" t="s">
        <v>599</v>
      </c>
      <c r="N214" s="130">
        <v>42222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32</v>
      </c>
      <c r="B215" s="105">
        <v>42174</v>
      </c>
      <c r="C215" s="105"/>
      <c r="D215" s="106" t="s">
        <v>644</v>
      </c>
      <c r="E215" s="107" t="s">
        <v>623</v>
      </c>
      <c r="F215" s="108">
        <v>340</v>
      </c>
      <c r="G215" s="107"/>
      <c r="H215" s="107">
        <v>448</v>
      </c>
      <c r="I215" s="125">
        <v>448</v>
      </c>
      <c r="J215" s="126" t="s">
        <v>625</v>
      </c>
      <c r="K215" s="127">
        <f t="shared" si="148"/>
        <v>108</v>
      </c>
      <c r="L215" s="128">
        <f t="shared" si="149"/>
        <v>0.31764705882352939</v>
      </c>
      <c r="M215" s="129" t="s">
        <v>599</v>
      </c>
      <c r="N215" s="130">
        <v>43018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33</v>
      </c>
      <c r="B216" s="105">
        <v>42191</v>
      </c>
      <c r="C216" s="105"/>
      <c r="D216" s="106" t="s">
        <v>675</v>
      </c>
      <c r="E216" s="107" t="s">
        <v>623</v>
      </c>
      <c r="F216" s="108">
        <v>390</v>
      </c>
      <c r="G216" s="107"/>
      <c r="H216" s="107">
        <v>460</v>
      </c>
      <c r="I216" s="125">
        <v>460</v>
      </c>
      <c r="J216" s="126" t="s">
        <v>625</v>
      </c>
      <c r="K216" s="127">
        <f t="shared" ref="K216:K236" si="150">H216-F216</f>
        <v>70</v>
      </c>
      <c r="L216" s="128">
        <f t="shared" ref="L216:L236" si="151">K216/F216</f>
        <v>0.17948717948717949</v>
      </c>
      <c r="M216" s="129" t="s">
        <v>599</v>
      </c>
      <c r="N216" s="130">
        <v>42478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34</v>
      </c>
      <c r="B217" s="109">
        <v>42195</v>
      </c>
      <c r="C217" s="109"/>
      <c r="D217" s="110" t="s">
        <v>676</v>
      </c>
      <c r="E217" s="111" t="s">
        <v>623</v>
      </c>
      <c r="F217" s="112">
        <v>122.5</v>
      </c>
      <c r="G217" s="112"/>
      <c r="H217" s="113">
        <v>61</v>
      </c>
      <c r="I217" s="131">
        <v>172</v>
      </c>
      <c r="J217" s="132" t="s">
        <v>677</v>
      </c>
      <c r="K217" s="133">
        <f t="shared" si="150"/>
        <v>-61.5</v>
      </c>
      <c r="L217" s="134">
        <f t="shared" si="151"/>
        <v>-0.50204081632653064</v>
      </c>
      <c r="M217" s="135" t="s">
        <v>663</v>
      </c>
      <c r="N217" s="136">
        <v>43333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35</v>
      </c>
      <c r="B218" s="105">
        <v>42219</v>
      </c>
      <c r="C218" s="105"/>
      <c r="D218" s="106" t="s">
        <v>678</v>
      </c>
      <c r="E218" s="107" t="s">
        <v>623</v>
      </c>
      <c r="F218" s="108">
        <v>297.5</v>
      </c>
      <c r="G218" s="107"/>
      <c r="H218" s="107">
        <v>350</v>
      </c>
      <c r="I218" s="125">
        <v>360</v>
      </c>
      <c r="J218" s="126" t="s">
        <v>679</v>
      </c>
      <c r="K218" s="127">
        <f t="shared" si="150"/>
        <v>52.5</v>
      </c>
      <c r="L218" s="128">
        <f t="shared" si="151"/>
        <v>0.17647058823529413</v>
      </c>
      <c r="M218" s="129" t="s">
        <v>599</v>
      </c>
      <c r="N218" s="130">
        <v>42232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36</v>
      </c>
      <c r="B219" s="105">
        <v>42219</v>
      </c>
      <c r="C219" s="105"/>
      <c r="D219" s="106" t="s">
        <v>680</v>
      </c>
      <c r="E219" s="107" t="s">
        <v>623</v>
      </c>
      <c r="F219" s="108">
        <v>115.5</v>
      </c>
      <c r="G219" s="107"/>
      <c r="H219" s="107">
        <v>149</v>
      </c>
      <c r="I219" s="125">
        <v>140</v>
      </c>
      <c r="J219" s="140" t="s">
        <v>681</v>
      </c>
      <c r="K219" s="127">
        <f t="shared" si="150"/>
        <v>33.5</v>
      </c>
      <c r="L219" s="128">
        <f t="shared" si="151"/>
        <v>0.29004329004329005</v>
      </c>
      <c r="M219" s="129" t="s">
        <v>599</v>
      </c>
      <c r="N219" s="130">
        <v>42740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37</v>
      </c>
      <c r="B220" s="105">
        <v>42251</v>
      </c>
      <c r="C220" s="105"/>
      <c r="D220" s="106" t="s">
        <v>674</v>
      </c>
      <c r="E220" s="107" t="s">
        <v>623</v>
      </c>
      <c r="F220" s="108">
        <v>226</v>
      </c>
      <c r="G220" s="107"/>
      <c r="H220" s="107">
        <v>292</v>
      </c>
      <c r="I220" s="125">
        <v>292</v>
      </c>
      <c r="J220" s="126" t="s">
        <v>682</v>
      </c>
      <c r="K220" s="127">
        <f t="shared" si="150"/>
        <v>66</v>
      </c>
      <c r="L220" s="128">
        <f t="shared" si="151"/>
        <v>0.29203539823008851</v>
      </c>
      <c r="M220" s="129" t="s">
        <v>599</v>
      </c>
      <c r="N220" s="130">
        <v>42286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38</v>
      </c>
      <c r="B221" s="105">
        <v>42254</v>
      </c>
      <c r="C221" s="105"/>
      <c r="D221" s="106" t="s">
        <v>669</v>
      </c>
      <c r="E221" s="107" t="s">
        <v>623</v>
      </c>
      <c r="F221" s="108">
        <v>232.5</v>
      </c>
      <c r="G221" s="107"/>
      <c r="H221" s="107">
        <v>312.5</v>
      </c>
      <c r="I221" s="125">
        <v>310</v>
      </c>
      <c r="J221" s="126" t="s">
        <v>625</v>
      </c>
      <c r="K221" s="127">
        <f t="shared" si="150"/>
        <v>80</v>
      </c>
      <c r="L221" s="128">
        <f t="shared" si="151"/>
        <v>0.34408602150537637</v>
      </c>
      <c r="M221" s="129" t="s">
        <v>599</v>
      </c>
      <c r="N221" s="130">
        <v>42823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39</v>
      </c>
      <c r="B222" s="105">
        <v>42268</v>
      </c>
      <c r="C222" s="105"/>
      <c r="D222" s="106" t="s">
        <v>683</v>
      </c>
      <c r="E222" s="107" t="s">
        <v>623</v>
      </c>
      <c r="F222" s="108">
        <v>196.5</v>
      </c>
      <c r="G222" s="107"/>
      <c r="H222" s="107">
        <v>238</v>
      </c>
      <c r="I222" s="125">
        <v>238</v>
      </c>
      <c r="J222" s="126" t="s">
        <v>682</v>
      </c>
      <c r="K222" s="127">
        <f t="shared" si="150"/>
        <v>41.5</v>
      </c>
      <c r="L222" s="128">
        <f t="shared" si="151"/>
        <v>0.21119592875318066</v>
      </c>
      <c r="M222" s="129" t="s">
        <v>599</v>
      </c>
      <c r="N222" s="130">
        <v>42291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40</v>
      </c>
      <c r="B223" s="105">
        <v>42271</v>
      </c>
      <c r="C223" s="105"/>
      <c r="D223" s="106" t="s">
        <v>622</v>
      </c>
      <c r="E223" s="107" t="s">
        <v>623</v>
      </c>
      <c r="F223" s="108">
        <v>65</v>
      </c>
      <c r="G223" s="107"/>
      <c r="H223" s="107">
        <v>82</v>
      </c>
      <c r="I223" s="125">
        <v>82</v>
      </c>
      <c r="J223" s="126" t="s">
        <v>682</v>
      </c>
      <c r="K223" s="127">
        <f t="shared" si="150"/>
        <v>17</v>
      </c>
      <c r="L223" s="128">
        <f t="shared" si="151"/>
        <v>0.26153846153846155</v>
      </c>
      <c r="M223" s="129" t="s">
        <v>599</v>
      </c>
      <c r="N223" s="130">
        <v>42578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41</v>
      </c>
      <c r="B224" s="105">
        <v>42291</v>
      </c>
      <c r="C224" s="105"/>
      <c r="D224" s="106" t="s">
        <v>684</v>
      </c>
      <c r="E224" s="107" t="s">
        <v>623</v>
      </c>
      <c r="F224" s="108">
        <v>144</v>
      </c>
      <c r="G224" s="107"/>
      <c r="H224" s="107">
        <v>182.5</v>
      </c>
      <c r="I224" s="125">
        <v>181</v>
      </c>
      <c r="J224" s="126" t="s">
        <v>682</v>
      </c>
      <c r="K224" s="127">
        <f t="shared" si="150"/>
        <v>38.5</v>
      </c>
      <c r="L224" s="128">
        <f t="shared" si="151"/>
        <v>0.2673611111111111</v>
      </c>
      <c r="M224" s="129" t="s">
        <v>599</v>
      </c>
      <c r="N224" s="130">
        <v>42817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42</v>
      </c>
      <c r="B225" s="105">
        <v>42291</v>
      </c>
      <c r="C225" s="105"/>
      <c r="D225" s="106" t="s">
        <v>685</v>
      </c>
      <c r="E225" s="107" t="s">
        <v>623</v>
      </c>
      <c r="F225" s="108">
        <v>264</v>
      </c>
      <c r="G225" s="107"/>
      <c r="H225" s="107">
        <v>311</v>
      </c>
      <c r="I225" s="125">
        <v>311</v>
      </c>
      <c r="J225" s="126" t="s">
        <v>682</v>
      </c>
      <c r="K225" s="127">
        <f t="shared" si="150"/>
        <v>47</v>
      </c>
      <c r="L225" s="128">
        <f t="shared" si="151"/>
        <v>0.17803030303030304</v>
      </c>
      <c r="M225" s="129" t="s">
        <v>599</v>
      </c>
      <c r="N225" s="130">
        <v>42604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43</v>
      </c>
      <c r="B226" s="105">
        <v>42318</v>
      </c>
      <c r="C226" s="105"/>
      <c r="D226" s="106" t="s">
        <v>686</v>
      </c>
      <c r="E226" s="107" t="s">
        <v>600</v>
      </c>
      <c r="F226" s="108">
        <v>549.5</v>
      </c>
      <c r="G226" s="107"/>
      <c r="H226" s="107">
        <v>630</v>
      </c>
      <c r="I226" s="125">
        <v>630</v>
      </c>
      <c r="J226" s="126" t="s">
        <v>682</v>
      </c>
      <c r="K226" s="127">
        <f t="shared" si="150"/>
        <v>80.5</v>
      </c>
      <c r="L226" s="128">
        <f t="shared" si="151"/>
        <v>0.1464968152866242</v>
      </c>
      <c r="M226" s="129" t="s">
        <v>599</v>
      </c>
      <c r="N226" s="130">
        <v>42419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44</v>
      </c>
      <c r="B227" s="105">
        <v>42342</v>
      </c>
      <c r="C227" s="105"/>
      <c r="D227" s="106" t="s">
        <v>687</v>
      </c>
      <c r="E227" s="107" t="s">
        <v>623</v>
      </c>
      <c r="F227" s="108">
        <v>1027.5</v>
      </c>
      <c r="G227" s="107"/>
      <c r="H227" s="107">
        <v>1315</v>
      </c>
      <c r="I227" s="125">
        <v>1250</v>
      </c>
      <c r="J227" s="126" t="s">
        <v>682</v>
      </c>
      <c r="K227" s="127">
        <f t="shared" si="150"/>
        <v>287.5</v>
      </c>
      <c r="L227" s="128">
        <f t="shared" si="151"/>
        <v>0.27980535279805352</v>
      </c>
      <c r="M227" s="129" t="s">
        <v>599</v>
      </c>
      <c r="N227" s="130">
        <v>43244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45</v>
      </c>
      <c r="B228" s="105">
        <v>42367</v>
      </c>
      <c r="C228" s="105"/>
      <c r="D228" s="106" t="s">
        <v>688</v>
      </c>
      <c r="E228" s="107" t="s">
        <v>623</v>
      </c>
      <c r="F228" s="108">
        <v>465</v>
      </c>
      <c r="G228" s="107"/>
      <c r="H228" s="107">
        <v>540</v>
      </c>
      <c r="I228" s="125">
        <v>540</v>
      </c>
      <c r="J228" s="126" t="s">
        <v>682</v>
      </c>
      <c r="K228" s="127">
        <f t="shared" si="150"/>
        <v>75</v>
      </c>
      <c r="L228" s="128">
        <f t="shared" si="151"/>
        <v>0.16129032258064516</v>
      </c>
      <c r="M228" s="129" t="s">
        <v>599</v>
      </c>
      <c r="N228" s="130">
        <v>42530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46</v>
      </c>
      <c r="B229" s="105">
        <v>42380</v>
      </c>
      <c r="C229" s="105"/>
      <c r="D229" s="106" t="s">
        <v>390</v>
      </c>
      <c r="E229" s="107" t="s">
        <v>600</v>
      </c>
      <c r="F229" s="108">
        <v>81</v>
      </c>
      <c r="G229" s="107"/>
      <c r="H229" s="107">
        <v>110</v>
      </c>
      <c r="I229" s="125">
        <v>110</v>
      </c>
      <c r="J229" s="126" t="s">
        <v>682</v>
      </c>
      <c r="K229" s="127">
        <f t="shared" si="150"/>
        <v>29</v>
      </c>
      <c r="L229" s="128">
        <f t="shared" si="151"/>
        <v>0.35802469135802467</v>
      </c>
      <c r="M229" s="129" t="s">
        <v>599</v>
      </c>
      <c r="N229" s="130">
        <v>42745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47</v>
      </c>
      <c r="B230" s="105">
        <v>42382</v>
      </c>
      <c r="C230" s="105"/>
      <c r="D230" s="106" t="s">
        <v>689</v>
      </c>
      <c r="E230" s="107" t="s">
        <v>600</v>
      </c>
      <c r="F230" s="108">
        <v>417.5</v>
      </c>
      <c r="G230" s="107"/>
      <c r="H230" s="107">
        <v>547</v>
      </c>
      <c r="I230" s="125">
        <v>535</v>
      </c>
      <c r="J230" s="126" t="s">
        <v>682</v>
      </c>
      <c r="K230" s="127">
        <f t="shared" si="150"/>
        <v>129.5</v>
      </c>
      <c r="L230" s="128">
        <f t="shared" si="151"/>
        <v>0.31017964071856285</v>
      </c>
      <c r="M230" s="129" t="s">
        <v>599</v>
      </c>
      <c r="N230" s="130">
        <v>42578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48</v>
      </c>
      <c r="B231" s="105">
        <v>42408</v>
      </c>
      <c r="C231" s="105"/>
      <c r="D231" s="106" t="s">
        <v>690</v>
      </c>
      <c r="E231" s="107" t="s">
        <v>623</v>
      </c>
      <c r="F231" s="108">
        <v>650</v>
      </c>
      <c r="G231" s="107"/>
      <c r="H231" s="107">
        <v>800</v>
      </c>
      <c r="I231" s="125">
        <v>800</v>
      </c>
      <c r="J231" s="126" t="s">
        <v>682</v>
      </c>
      <c r="K231" s="127">
        <f t="shared" si="150"/>
        <v>150</v>
      </c>
      <c r="L231" s="128">
        <f t="shared" si="151"/>
        <v>0.23076923076923078</v>
      </c>
      <c r="M231" s="129" t="s">
        <v>599</v>
      </c>
      <c r="N231" s="130">
        <v>43154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49</v>
      </c>
      <c r="B232" s="105">
        <v>42433</v>
      </c>
      <c r="C232" s="105"/>
      <c r="D232" s="106" t="s">
        <v>197</v>
      </c>
      <c r="E232" s="107" t="s">
        <v>623</v>
      </c>
      <c r="F232" s="108">
        <v>437.5</v>
      </c>
      <c r="G232" s="107"/>
      <c r="H232" s="107">
        <v>504.5</v>
      </c>
      <c r="I232" s="125">
        <v>522</v>
      </c>
      <c r="J232" s="126" t="s">
        <v>691</v>
      </c>
      <c r="K232" s="127">
        <f t="shared" si="150"/>
        <v>67</v>
      </c>
      <c r="L232" s="128">
        <f t="shared" si="151"/>
        <v>0.15314285714285714</v>
      </c>
      <c r="M232" s="129" t="s">
        <v>599</v>
      </c>
      <c r="N232" s="130">
        <v>42480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50</v>
      </c>
      <c r="B233" s="105">
        <v>42438</v>
      </c>
      <c r="C233" s="105"/>
      <c r="D233" s="106" t="s">
        <v>692</v>
      </c>
      <c r="E233" s="107" t="s">
        <v>623</v>
      </c>
      <c r="F233" s="108">
        <v>189.5</v>
      </c>
      <c r="G233" s="107"/>
      <c r="H233" s="107">
        <v>218</v>
      </c>
      <c r="I233" s="125">
        <v>218</v>
      </c>
      <c r="J233" s="126" t="s">
        <v>682</v>
      </c>
      <c r="K233" s="127">
        <f t="shared" si="150"/>
        <v>28.5</v>
      </c>
      <c r="L233" s="128">
        <f t="shared" si="151"/>
        <v>0.15039577836411611</v>
      </c>
      <c r="M233" s="129" t="s">
        <v>599</v>
      </c>
      <c r="N233" s="130">
        <v>43034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3">
        <v>51</v>
      </c>
      <c r="B234" s="114">
        <v>42471</v>
      </c>
      <c r="C234" s="114"/>
      <c r="D234" s="115" t="s">
        <v>693</v>
      </c>
      <c r="E234" s="116" t="s">
        <v>623</v>
      </c>
      <c r="F234" s="117">
        <v>36.5</v>
      </c>
      <c r="G234" s="118"/>
      <c r="H234" s="118">
        <v>15.85</v>
      </c>
      <c r="I234" s="118">
        <v>60</v>
      </c>
      <c r="J234" s="137" t="s">
        <v>694</v>
      </c>
      <c r="K234" s="133">
        <f t="shared" si="150"/>
        <v>-20.65</v>
      </c>
      <c r="L234" s="167">
        <f t="shared" si="151"/>
        <v>-0.5657534246575342</v>
      </c>
      <c r="M234" s="135" t="s">
        <v>663</v>
      </c>
      <c r="N234" s="168">
        <v>43627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52</v>
      </c>
      <c r="B235" s="105">
        <v>42472</v>
      </c>
      <c r="C235" s="105"/>
      <c r="D235" s="106" t="s">
        <v>695</v>
      </c>
      <c r="E235" s="107" t="s">
        <v>623</v>
      </c>
      <c r="F235" s="108">
        <v>93</v>
      </c>
      <c r="G235" s="107"/>
      <c r="H235" s="107">
        <v>149</v>
      </c>
      <c r="I235" s="125">
        <v>140</v>
      </c>
      <c r="J235" s="140" t="s">
        <v>696</v>
      </c>
      <c r="K235" s="127">
        <f t="shared" si="150"/>
        <v>56</v>
      </c>
      <c r="L235" s="128">
        <f t="shared" si="151"/>
        <v>0.60215053763440862</v>
      </c>
      <c r="M235" s="129" t="s">
        <v>599</v>
      </c>
      <c r="N235" s="130">
        <v>42740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53</v>
      </c>
      <c r="B236" s="105">
        <v>42472</v>
      </c>
      <c r="C236" s="105"/>
      <c r="D236" s="106" t="s">
        <v>697</v>
      </c>
      <c r="E236" s="107" t="s">
        <v>623</v>
      </c>
      <c r="F236" s="108">
        <v>130</v>
      </c>
      <c r="G236" s="107"/>
      <c r="H236" s="107">
        <v>150</v>
      </c>
      <c r="I236" s="125" t="s">
        <v>698</v>
      </c>
      <c r="J236" s="126" t="s">
        <v>682</v>
      </c>
      <c r="K236" s="127">
        <f t="shared" si="150"/>
        <v>20</v>
      </c>
      <c r="L236" s="128">
        <f t="shared" si="151"/>
        <v>0.15384615384615385</v>
      </c>
      <c r="M236" s="129" t="s">
        <v>599</v>
      </c>
      <c r="N236" s="130">
        <v>42564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54</v>
      </c>
      <c r="B237" s="105">
        <v>42473</v>
      </c>
      <c r="C237" s="105"/>
      <c r="D237" s="106" t="s">
        <v>354</v>
      </c>
      <c r="E237" s="107" t="s">
        <v>623</v>
      </c>
      <c r="F237" s="108">
        <v>196</v>
      </c>
      <c r="G237" s="107"/>
      <c r="H237" s="107">
        <v>299</v>
      </c>
      <c r="I237" s="125">
        <v>299</v>
      </c>
      <c r="J237" s="126" t="s">
        <v>682</v>
      </c>
      <c r="K237" s="127">
        <v>103</v>
      </c>
      <c r="L237" s="128">
        <v>0.52551020408163296</v>
      </c>
      <c r="M237" s="129" t="s">
        <v>599</v>
      </c>
      <c r="N237" s="130">
        <v>42620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55</v>
      </c>
      <c r="B238" s="105">
        <v>42473</v>
      </c>
      <c r="C238" s="105"/>
      <c r="D238" s="106" t="s">
        <v>756</v>
      </c>
      <c r="E238" s="107" t="s">
        <v>623</v>
      </c>
      <c r="F238" s="108">
        <v>88</v>
      </c>
      <c r="G238" s="107"/>
      <c r="H238" s="107">
        <v>103</v>
      </c>
      <c r="I238" s="125">
        <v>103</v>
      </c>
      <c r="J238" s="126" t="s">
        <v>682</v>
      </c>
      <c r="K238" s="127">
        <v>15</v>
      </c>
      <c r="L238" s="128">
        <v>0.170454545454545</v>
      </c>
      <c r="M238" s="129" t="s">
        <v>599</v>
      </c>
      <c r="N238" s="130">
        <v>42530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56</v>
      </c>
      <c r="B239" s="105">
        <v>42492</v>
      </c>
      <c r="C239" s="105"/>
      <c r="D239" s="106" t="s">
        <v>699</v>
      </c>
      <c r="E239" s="107" t="s">
        <v>623</v>
      </c>
      <c r="F239" s="108">
        <v>127.5</v>
      </c>
      <c r="G239" s="107"/>
      <c r="H239" s="107">
        <v>148</v>
      </c>
      <c r="I239" s="125" t="s">
        <v>700</v>
      </c>
      <c r="J239" s="126" t="s">
        <v>682</v>
      </c>
      <c r="K239" s="127">
        <f>H239-F239</f>
        <v>20.5</v>
      </c>
      <c r="L239" s="128">
        <f>K239/F239</f>
        <v>0.16078431372549021</v>
      </c>
      <c r="M239" s="129" t="s">
        <v>599</v>
      </c>
      <c r="N239" s="130">
        <v>42564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57</v>
      </c>
      <c r="B240" s="105">
        <v>42493</v>
      </c>
      <c r="C240" s="105"/>
      <c r="D240" s="106" t="s">
        <v>701</v>
      </c>
      <c r="E240" s="107" t="s">
        <v>623</v>
      </c>
      <c r="F240" s="108">
        <v>675</v>
      </c>
      <c r="G240" s="107"/>
      <c r="H240" s="107">
        <v>815</v>
      </c>
      <c r="I240" s="125" t="s">
        <v>702</v>
      </c>
      <c r="J240" s="126" t="s">
        <v>682</v>
      </c>
      <c r="K240" s="127">
        <f>H240-F240</f>
        <v>140</v>
      </c>
      <c r="L240" s="128">
        <f>K240/F240</f>
        <v>0.2074074074074074</v>
      </c>
      <c r="M240" s="129" t="s">
        <v>599</v>
      </c>
      <c r="N240" s="130">
        <v>43154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58</v>
      </c>
      <c r="B241" s="109">
        <v>42522</v>
      </c>
      <c r="C241" s="109"/>
      <c r="D241" s="110" t="s">
        <v>757</v>
      </c>
      <c r="E241" s="111" t="s">
        <v>623</v>
      </c>
      <c r="F241" s="112">
        <v>500</v>
      </c>
      <c r="G241" s="112"/>
      <c r="H241" s="113">
        <v>232.5</v>
      </c>
      <c r="I241" s="131" t="s">
        <v>758</v>
      </c>
      <c r="J241" s="132" t="s">
        <v>759</v>
      </c>
      <c r="K241" s="133">
        <f>H241-F241</f>
        <v>-267.5</v>
      </c>
      <c r="L241" s="134">
        <f>K241/F241</f>
        <v>-0.53500000000000003</v>
      </c>
      <c r="M241" s="135" t="s">
        <v>663</v>
      </c>
      <c r="N241" s="136">
        <v>43735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59</v>
      </c>
      <c r="B242" s="105">
        <v>42527</v>
      </c>
      <c r="C242" s="105"/>
      <c r="D242" s="106" t="s">
        <v>703</v>
      </c>
      <c r="E242" s="107" t="s">
        <v>623</v>
      </c>
      <c r="F242" s="108">
        <v>110</v>
      </c>
      <c r="G242" s="107"/>
      <c r="H242" s="107">
        <v>126.5</v>
      </c>
      <c r="I242" s="125">
        <v>125</v>
      </c>
      <c r="J242" s="126" t="s">
        <v>632</v>
      </c>
      <c r="K242" s="127">
        <f>H242-F242</f>
        <v>16.5</v>
      </c>
      <c r="L242" s="128">
        <f>K242/F242</f>
        <v>0.15</v>
      </c>
      <c r="M242" s="129" t="s">
        <v>599</v>
      </c>
      <c r="N242" s="130">
        <v>42552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60</v>
      </c>
      <c r="B243" s="105">
        <v>42538</v>
      </c>
      <c r="C243" s="105"/>
      <c r="D243" s="106" t="s">
        <v>704</v>
      </c>
      <c r="E243" s="107" t="s">
        <v>623</v>
      </c>
      <c r="F243" s="108">
        <v>44</v>
      </c>
      <c r="G243" s="107"/>
      <c r="H243" s="107">
        <v>69.5</v>
      </c>
      <c r="I243" s="125">
        <v>69.5</v>
      </c>
      <c r="J243" s="126" t="s">
        <v>705</v>
      </c>
      <c r="K243" s="127">
        <f>H243-F243</f>
        <v>25.5</v>
      </c>
      <c r="L243" s="128">
        <f>K243/F243</f>
        <v>0.57954545454545459</v>
      </c>
      <c r="M243" s="129" t="s">
        <v>599</v>
      </c>
      <c r="N243" s="130">
        <v>42977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61</v>
      </c>
      <c r="B244" s="105">
        <v>42549</v>
      </c>
      <c r="C244" s="105"/>
      <c r="D244" s="147" t="s">
        <v>760</v>
      </c>
      <c r="E244" s="107" t="s">
        <v>623</v>
      </c>
      <c r="F244" s="108">
        <v>262.5</v>
      </c>
      <c r="G244" s="107"/>
      <c r="H244" s="107">
        <v>340</v>
      </c>
      <c r="I244" s="125">
        <v>333</v>
      </c>
      <c r="J244" s="126" t="s">
        <v>761</v>
      </c>
      <c r="K244" s="127">
        <v>77.5</v>
      </c>
      <c r="L244" s="128">
        <v>0.29523809523809502</v>
      </c>
      <c r="M244" s="129" t="s">
        <v>599</v>
      </c>
      <c r="N244" s="130">
        <v>43017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62</v>
      </c>
      <c r="B245" s="105">
        <v>42549</v>
      </c>
      <c r="C245" s="105"/>
      <c r="D245" s="147" t="s">
        <v>762</v>
      </c>
      <c r="E245" s="107" t="s">
        <v>623</v>
      </c>
      <c r="F245" s="108">
        <v>840</v>
      </c>
      <c r="G245" s="107"/>
      <c r="H245" s="107">
        <v>1230</v>
      </c>
      <c r="I245" s="125">
        <v>1230</v>
      </c>
      <c r="J245" s="126" t="s">
        <v>682</v>
      </c>
      <c r="K245" s="127">
        <v>390</v>
      </c>
      <c r="L245" s="128">
        <v>0.46428571428571402</v>
      </c>
      <c r="M245" s="129" t="s">
        <v>599</v>
      </c>
      <c r="N245" s="130">
        <v>42649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4">
        <v>63</v>
      </c>
      <c r="B246" s="142">
        <v>42556</v>
      </c>
      <c r="C246" s="142"/>
      <c r="D246" s="143" t="s">
        <v>706</v>
      </c>
      <c r="E246" s="144" t="s">
        <v>623</v>
      </c>
      <c r="F246" s="145">
        <v>395</v>
      </c>
      <c r="G246" s="146"/>
      <c r="H246" s="146">
        <f>(468.5+342.5)/2</f>
        <v>405.5</v>
      </c>
      <c r="I246" s="146">
        <v>510</v>
      </c>
      <c r="J246" s="169" t="s">
        <v>707</v>
      </c>
      <c r="K246" s="170">
        <f t="shared" ref="K246:K252" si="152">H246-F246</f>
        <v>10.5</v>
      </c>
      <c r="L246" s="171">
        <f t="shared" ref="L246:L252" si="153">K246/F246</f>
        <v>2.6582278481012658E-2</v>
      </c>
      <c r="M246" s="172" t="s">
        <v>708</v>
      </c>
      <c r="N246" s="173">
        <v>43606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64</v>
      </c>
      <c r="B247" s="109">
        <v>42584</v>
      </c>
      <c r="C247" s="109"/>
      <c r="D247" s="110" t="s">
        <v>709</v>
      </c>
      <c r="E247" s="111" t="s">
        <v>600</v>
      </c>
      <c r="F247" s="112">
        <f>169.5-12.8</f>
        <v>156.69999999999999</v>
      </c>
      <c r="G247" s="112"/>
      <c r="H247" s="113">
        <v>77</v>
      </c>
      <c r="I247" s="131" t="s">
        <v>710</v>
      </c>
      <c r="J247" s="383" t="s">
        <v>3401</v>
      </c>
      <c r="K247" s="133">
        <f t="shared" si="152"/>
        <v>-79.699999999999989</v>
      </c>
      <c r="L247" s="134">
        <f t="shared" si="153"/>
        <v>-0.50861518825781749</v>
      </c>
      <c r="M247" s="135" t="s">
        <v>663</v>
      </c>
      <c r="N247" s="136">
        <v>43522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65</v>
      </c>
      <c r="B248" s="109">
        <v>42586</v>
      </c>
      <c r="C248" s="109"/>
      <c r="D248" s="110" t="s">
        <v>711</v>
      </c>
      <c r="E248" s="111" t="s">
        <v>623</v>
      </c>
      <c r="F248" s="112">
        <v>400</v>
      </c>
      <c r="G248" s="112"/>
      <c r="H248" s="113">
        <v>305</v>
      </c>
      <c r="I248" s="131">
        <v>475</v>
      </c>
      <c r="J248" s="132" t="s">
        <v>712</v>
      </c>
      <c r="K248" s="133">
        <f t="shared" si="152"/>
        <v>-95</v>
      </c>
      <c r="L248" s="134">
        <f t="shared" si="153"/>
        <v>-0.23749999999999999</v>
      </c>
      <c r="M248" s="135" t="s">
        <v>663</v>
      </c>
      <c r="N248" s="136">
        <v>43606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66</v>
      </c>
      <c r="B249" s="105">
        <v>42593</v>
      </c>
      <c r="C249" s="105"/>
      <c r="D249" s="106" t="s">
        <v>713</v>
      </c>
      <c r="E249" s="107" t="s">
        <v>623</v>
      </c>
      <c r="F249" s="108">
        <v>86.5</v>
      </c>
      <c r="G249" s="107"/>
      <c r="H249" s="107">
        <v>130</v>
      </c>
      <c r="I249" s="125">
        <v>130</v>
      </c>
      <c r="J249" s="140" t="s">
        <v>714</v>
      </c>
      <c r="K249" s="127">
        <f t="shared" si="152"/>
        <v>43.5</v>
      </c>
      <c r="L249" s="128">
        <f t="shared" si="153"/>
        <v>0.50289017341040465</v>
      </c>
      <c r="M249" s="129" t="s">
        <v>599</v>
      </c>
      <c r="N249" s="130">
        <v>43091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67</v>
      </c>
      <c r="B250" s="109">
        <v>42600</v>
      </c>
      <c r="C250" s="109"/>
      <c r="D250" s="110" t="s">
        <v>381</v>
      </c>
      <c r="E250" s="111" t="s">
        <v>623</v>
      </c>
      <c r="F250" s="112">
        <v>133.5</v>
      </c>
      <c r="G250" s="112"/>
      <c r="H250" s="113">
        <v>126.5</v>
      </c>
      <c r="I250" s="131">
        <v>178</v>
      </c>
      <c r="J250" s="132" t="s">
        <v>715</v>
      </c>
      <c r="K250" s="133">
        <f t="shared" si="152"/>
        <v>-7</v>
      </c>
      <c r="L250" s="134">
        <f t="shared" si="153"/>
        <v>-5.2434456928838954E-2</v>
      </c>
      <c r="M250" s="135" t="s">
        <v>663</v>
      </c>
      <c r="N250" s="136">
        <v>42615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68</v>
      </c>
      <c r="B251" s="105">
        <v>42613</v>
      </c>
      <c r="C251" s="105"/>
      <c r="D251" s="106" t="s">
        <v>716</v>
      </c>
      <c r="E251" s="107" t="s">
        <v>623</v>
      </c>
      <c r="F251" s="108">
        <v>560</v>
      </c>
      <c r="G251" s="107"/>
      <c r="H251" s="107">
        <v>725</v>
      </c>
      <c r="I251" s="125">
        <v>725</v>
      </c>
      <c r="J251" s="126" t="s">
        <v>625</v>
      </c>
      <c r="K251" s="127">
        <f t="shared" si="152"/>
        <v>165</v>
      </c>
      <c r="L251" s="128">
        <f t="shared" si="153"/>
        <v>0.29464285714285715</v>
      </c>
      <c r="M251" s="129" t="s">
        <v>599</v>
      </c>
      <c r="N251" s="130">
        <v>42456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69</v>
      </c>
      <c r="B252" s="105">
        <v>42614</v>
      </c>
      <c r="C252" s="105"/>
      <c r="D252" s="106" t="s">
        <v>717</v>
      </c>
      <c r="E252" s="107" t="s">
        <v>623</v>
      </c>
      <c r="F252" s="108">
        <v>160.5</v>
      </c>
      <c r="G252" s="107"/>
      <c r="H252" s="107">
        <v>210</v>
      </c>
      <c r="I252" s="125">
        <v>210</v>
      </c>
      <c r="J252" s="126" t="s">
        <v>625</v>
      </c>
      <c r="K252" s="127">
        <f t="shared" si="152"/>
        <v>49.5</v>
      </c>
      <c r="L252" s="128">
        <f t="shared" si="153"/>
        <v>0.30841121495327101</v>
      </c>
      <c r="M252" s="129" t="s">
        <v>599</v>
      </c>
      <c r="N252" s="130">
        <v>42871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70</v>
      </c>
      <c r="B253" s="105">
        <v>42646</v>
      </c>
      <c r="C253" s="105"/>
      <c r="D253" s="147" t="s">
        <v>405</v>
      </c>
      <c r="E253" s="107" t="s">
        <v>623</v>
      </c>
      <c r="F253" s="108">
        <v>430</v>
      </c>
      <c r="G253" s="107"/>
      <c r="H253" s="107">
        <v>596</v>
      </c>
      <c r="I253" s="125">
        <v>575</v>
      </c>
      <c r="J253" s="126" t="s">
        <v>763</v>
      </c>
      <c r="K253" s="127">
        <v>166</v>
      </c>
      <c r="L253" s="128">
        <v>0.38604651162790699</v>
      </c>
      <c r="M253" s="129" t="s">
        <v>599</v>
      </c>
      <c r="N253" s="130">
        <v>42769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71</v>
      </c>
      <c r="B254" s="105">
        <v>42657</v>
      </c>
      <c r="C254" s="105"/>
      <c r="D254" s="106" t="s">
        <v>718</v>
      </c>
      <c r="E254" s="107" t="s">
        <v>623</v>
      </c>
      <c r="F254" s="108">
        <v>280</v>
      </c>
      <c r="G254" s="107"/>
      <c r="H254" s="107">
        <v>345</v>
      </c>
      <c r="I254" s="125">
        <v>345</v>
      </c>
      <c r="J254" s="126" t="s">
        <v>625</v>
      </c>
      <c r="K254" s="127">
        <f t="shared" ref="K254:K259" si="154">H254-F254</f>
        <v>65</v>
      </c>
      <c r="L254" s="128">
        <f>K254/F254</f>
        <v>0.23214285714285715</v>
      </c>
      <c r="M254" s="129" t="s">
        <v>599</v>
      </c>
      <c r="N254" s="130">
        <v>42814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72</v>
      </c>
      <c r="B255" s="105">
        <v>42657</v>
      </c>
      <c r="C255" s="105"/>
      <c r="D255" s="106" t="s">
        <v>719</v>
      </c>
      <c r="E255" s="107" t="s">
        <v>623</v>
      </c>
      <c r="F255" s="108">
        <v>245</v>
      </c>
      <c r="G255" s="107"/>
      <c r="H255" s="107">
        <v>325.5</v>
      </c>
      <c r="I255" s="125">
        <v>330</v>
      </c>
      <c r="J255" s="126" t="s">
        <v>720</v>
      </c>
      <c r="K255" s="127">
        <f t="shared" si="154"/>
        <v>80.5</v>
      </c>
      <c r="L255" s="128">
        <f>K255/F255</f>
        <v>0.32857142857142857</v>
      </c>
      <c r="M255" s="129" t="s">
        <v>599</v>
      </c>
      <c r="N255" s="130">
        <v>42769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73</v>
      </c>
      <c r="B256" s="105">
        <v>42660</v>
      </c>
      <c r="C256" s="105"/>
      <c r="D256" s="106" t="s">
        <v>349</v>
      </c>
      <c r="E256" s="107" t="s">
        <v>623</v>
      </c>
      <c r="F256" s="108">
        <v>125</v>
      </c>
      <c r="G256" s="107"/>
      <c r="H256" s="107">
        <v>160</v>
      </c>
      <c r="I256" s="125">
        <v>160</v>
      </c>
      <c r="J256" s="126" t="s">
        <v>682</v>
      </c>
      <c r="K256" s="127">
        <f t="shared" si="154"/>
        <v>35</v>
      </c>
      <c r="L256" s="128">
        <v>0.28000000000000003</v>
      </c>
      <c r="M256" s="129" t="s">
        <v>599</v>
      </c>
      <c r="N256" s="130">
        <v>42803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74</v>
      </c>
      <c r="B257" s="105">
        <v>42660</v>
      </c>
      <c r="C257" s="105"/>
      <c r="D257" s="106" t="s">
        <v>483</v>
      </c>
      <c r="E257" s="107" t="s">
        <v>623</v>
      </c>
      <c r="F257" s="108">
        <v>114</v>
      </c>
      <c r="G257" s="107"/>
      <c r="H257" s="107">
        <v>145</v>
      </c>
      <c r="I257" s="125">
        <v>145</v>
      </c>
      <c r="J257" s="126" t="s">
        <v>682</v>
      </c>
      <c r="K257" s="127">
        <f t="shared" si="154"/>
        <v>31</v>
      </c>
      <c r="L257" s="128">
        <f>K257/F257</f>
        <v>0.27192982456140352</v>
      </c>
      <c r="M257" s="129" t="s">
        <v>599</v>
      </c>
      <c r="N257" s="130">
        <v>42859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75</v>
      </c>
      <c r="B258" s="105">
        <v>42660</v>
      </c>
      <c r="C258" s="105"/>
      <c r="D258" s="106" t="s">
        <v>721</v>
      </c>
      <c r="E258" s="107" t="s">
        <v>623</v>
      </c>
      <c r="F258" s="108">
        <v>212</v>
      </c>
      <c r="G258" s="107"/>
      <c r="H258" s="107">
        <v>280</v>
      </c>
      <c r="I258" s="125">
        <v>276</v>
      </c>
      <c r="J258" s="126" t="s">
        <v>722</v>
      </c>
      <c r="K258" s="127">
        <f t="shared" si="154"/>
        <v>68</v>
      </c>
      <c r="L258" s="128">
        <f>K258/F258</f>
        <v>0.32075471698113206</v>
      </c>
      <c r="M258" s="129" t="s">
        <v>599</v>
      </c>
      <c r="N258" s="130">
        <v>42858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76</v>
      </c>
      <c r="B259" s="105">
        <v>42678</v>
      </c>
      <c r="C259" s="105"/>
      <c r="D259" s="106" t="s">
        <v>151</v>
      </c>
      <c r="E259" s="107" t="s">
        <v>623</v>
      </c>
      <c r="F259" s="108">
        <v>155</v>
      </c>
      <c r="G259" s="107"/>
      <c r="H259" s="107">
        <v>210</v>
      </c>
      <c r="I259" s="125">
        <v>210</v>
      </c>
      <c r="J259" s="126" t="s">
        <v>723</v>
      </c>
      <c r="K259" s="127">
        <f t="shared" si="154"/>
        <v>55</v>
      </c>
      <c r="L259" s="128">
        <f>K259/F259</f>
        <v>0.35483870967741937</v>
      </c>
      <c r="M259" s="129" t="s">
        <v>599</v>
      </c>
      <c r="N259" s="130">
        <v>42944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77</v>
      </c>
      <c r="B260" s="109">
        <v>42710</v>
      </c>
      <c r="C260" s="109"/>
      <c r="D260" s="110" t="s">
        <v>764</v>
      </c>
      <c r="E260" s="111" t="s">
        <v>623</v>
      </c>
      <c r="F260" s="112">
        <v>150.5</v>
      </c>
      <c r="G260" s="112"/>
      <c r="H260" s="113">
        <v>72.5</v>
      </c>
      <c r="I260" s="131">
        <v>174</v>
      </c>
      <c r="J260" s="132" t="s">
        <v>765</v>
      </c>
      <c r="K260" s="133">
        <v>-78</v>
      </c>
      <c r="L260" s="134">
        <v>-0.51827242524916906</v>
      </c>
      <c r="M260" s="135" t="s">
        <v>663</v>
      </c>
      <c r="N260" s="136">
        <v>43333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78</v>
      </c>
      <c r="B261" s="105">
        <v>42712</v>
      </c>
      <c r="C261" s="105"/>
      <c r="D261" s="106" t="s">
        <v>125</v>
      </c>
      <c r="E261" s="107" t="s">
        <v>623</v>
      </c>
      <c r="F261" s="108">
        <v>380</v>
      </c>
      <c r="G261" s="107"/>
      <c r="H261" s="107">
        <v>478</v>
      </c>
      <c r="I261" s="125">
        <v>468</v>
      </c>
      <c r="J261" s="126" t="s">
        <v>682</v>
      </c>
      <c r="K261" s="127">
        <f>H261-F261</f>
        <v>98</v>
      </c>
      <c r="L261" s="128">
        <f>K261/F261</f>
        <v>0.25789473684210529</v>
      </c>
      <c r="M261" s="129" t="s">
        <v>599</v>
      </c>
      <c r="N261" s="130">
        <v>43025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79</v>
      </c>
      <c r="B262" s="105">
        <v>42734</v>
      </c>
      <c r="C262" s="105"/>
      <c r="D262" s="106" t="s">
        <v>248</v>
      </c>
      <c r="E262" s="107" t="s">
        <v>623</v>
      </c>
      <c r="F262" s="108">
        <v>305</v>
      </c>
      <c r="G262" s="107"/>
      <c r="H262" s="107">
        <v>375</v>
      </c>
      <c r="I262" s="125">
        <v>375</v>
      </c>
      <c r="J262" s="126" t="s">
        <v>682</v>
      </c>
      <c r="K262" s="127">
        <f>H262-F262</f>
        <v>70</v>
      </c>
      <c r="L262" s="128">
        <f>K262/F262</f>
        <v>0.22950819672131148</v>
      </c>
      <c r="M262" s="129" t="s">
        <v>599</v>
      </c>
      <c r="N262" s="130">
        <v>42768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80</v>
      </c>
      <c r="B263" s="105">
        <v>42739</v>
      </c>
      <c r="C263" s="105"/>
      <c r="D263" s="106" t="s">
        <v>351</v>
      </c>
      <c r="E263" s="107" t="s">
        <v>623</v>
      </c>
      <c r="F263" s="108">
        <v>99.5</v>
      </c>
      <c r="G263" s="107"/>
      <c r="H263" s="107">
        <v>158</v>
      </c>
      <c r="I263" s="125">
        <v>158</v>
      </c>
      <c r="J263" s="126" t="s">
        <v>682</v>
      </c>
      <c r="K263" s="127">
        <f>H263-F263</f>
        <v>58.5</v>
      </c>
      <c r="L263" s="128">
        <f>K263/F263</f>
        <v>0.5879396984924623</v>
      </c>
      <c r="M263" s="129" t="s">
        <v>599</v>
      </c>
      <c r="N263" s="130">
        <v>42898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81</v>
      </c>
      <c r="B264" s="105">
        <v>42739</v>
      </c>
      <c r="C264" s="105"/>
      <c r="D264" s="106" t="s">
        <v>351</v>
      </c>
      <c r="E264" s="107" t="s">
        <v>623</v>
      </c>
      <c r="F264" s="108">
        <v>99.5</v>
      </c>
      <c r="G264" s="107"/>
      <c r="H264" s="107">
        <v>158</v>
      </c>
      <c r="I264" s="125">
        <v>158</v>
      </c>
      <c r="J264" s="126" t="s">
        <v>682</v>
      </c>
      <c r="K264" s="127">
        <v>58.5</v>
      </c>
      <c r="L264" s="128">
        <v>0.58793969849246197</v>
      </c>
      <c r="M264" s="129" t="s">
        <v>599</v>
      </c>
      <c r="N264" s="130">
        <v>42898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82</v>
      </c>
      <c r="B265" s="105">
        <v>42786</v>
      </c>
      <c r="C265" s="105"/>
      <c r="D265" s="106" t="s">
        <v>169</v>
      </c>
      <c r="E265" s="107" t="s">
        <v>623</v>
      </c>
      <c r="F265" s="108">
        <v>140.5</v>
      </c>
      <c r="G265" s="107"/>
      <c r="H265" s="107">
        <v>220</v>
      </c>
      <c r="I265" s="125">
        <v>220</v>
      </c>
      <c r="J265" s="126" t="s">
        <v>682</v>
      </c>
      <c r="K265" s="127">
        <f>H265-F265</f>
        <v>79.5</v>
      </c>
      <c r="L265" s="128">
        <f>K265/F265</f>
        <v>0.5658362989323843</v>
      </c>
      <c r="M265" s="129" t="s">
        <v>599</v>
      </c>
      <c r="N265" s="130">
        <v>42864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83</v>
      </c>
      <c r="B266" s="105">
        <v>42786</v>
      </c>
      <c r="C266" s="105"/>
      <c r="D266" s="106" t="s">
        <v>766</v>
      </c>
      <c r="E266" s="107" t="s">
        <v>623</v>
      </c>
      <c r="F266" s="108">
        <v>202.5</v>
      </c>
      <c r="G266" s="107"/>
      <c r="H266" s="107">
        <v>234</v>
      </c>
      <c r="I266" s="125">
        <v>234</v>
      </c>
      <c r="J266" s="126" t="s">
        <v>682</v>
      </c>
      <c r="K266" s="127">
        <v>31.5</v>
      </c>
      <c r="L266" s="128">
        <v>0.155555555555556</v>
      </c>
      <c r="M266" s="129" t="s">
        <v>599</v>
      </c>
      <c r="N266" s="130">
        <v>42836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84</v>
      </c>
      <c r="B267" s="105">
        <v>42818</v>
      </c>
      <c r="C267" s="105"/>
      <c r="D267" s="106" t="s">
        <v>557</v>
      </c>
      <c r="E267" s="107" t="s">
        <v>623</v>
      </c>
      <c r="F267" s="108">
        <v>300.5</v>
      </c>
      <c r="G267" s="107"/>
      <c r="H267" s="107">
        <v>417.5</v>
      </c>
      <c r="I267" s="125">
        <v>420</v>
      </c>
      <c r="J267" s="126" t="s">
        <v>724</v>
      </c>
      <c r="K267" s="127">
        <f>H267-F267</f>
        <v>117</v>
      </c>
      <c r="L267" s="128">
        <f>K267/F267</f>
        <v>0.38935108153078202</v>
      </c>
      <c r="M267" s="129" t="s">
        <v>599</v>
      </c>
      <c r="N267" s="130">
        <v>43070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85</v>
      </c>
      <c r="B268" s="105">
        <v>42818</v>
      </c>
      <c r="C268" s="105"/>
      <c r="D268" s="106" t="s">
        <v>762</v>
      </c>
      <c r="E268" s="107" t="s">
        <v>623</v>
      </c>
      <c r="F268" s="108">
        <v>850</v>
      </c>
      <c r="G268" s="107"/>
      <c r="H268" s="107">
        <v>1042.5</v>
      </c>
      <c r="I268" s="125">
        <v>1023</v>
      </c>
      <c r="J268" s="126" t="s">
        <v>767</v>
      </c>
      <c r="K268" s="127">
        <v>192.5</v>
      </c>
      <c r="L268" s="128">
        <v>0.22647058823529401</v>
      </c>
      <c r="M268" s="129" t="s">
        <v>599</v>
      </c>
      <c r="N268" s="130">
        <v>42830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86</v>
      </c>
      <c r="B269" s="105">
        <v>42830</v>
      </c>
      <c r="C269" s="105"/>
      <c r="D269" s="106" t="s">
        <v>501</v>
      </c>
      <c r="E269" s="107" t="s">
        <v>623</v>
      </c>
      <c r="F269" s="108">
        <v>785</v>
      </c>
      <c r="G269" s="107"/>
      <c r="H269" s="107">
        <v>930</v>
      </c>
      <c r="I269" s="125">
        <v>920</v>
      </c>
      <c r="J269" s="126" t="s">
        <v>725</v>
      </c>
      <c r="K269" s="127">
        <f>H269-F269</f>
        <v>145</v>
      </c>
      <c r="L269" s="128">
        <f>K269/F269</f>
        <v>0.18471337579617833</v>
      </c>
      <c r="M269" s="129" t="s">
        <v>599</v>
      </c>
      <c r="N269" s="130">
        <v>42976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87</v>
      </c>
      <c r="B270" s="109">
        <v>42831</v>
      </c>
      <c r="C270" s="109"/>
      <c r="D270" s="110" t="s">
        <v>768</v>
      </c>
      <c r="E270" s="111" t="s">
        <v>623</v>
      </c>
      <c r="F270" s="112">
        <v>40</v>
      </c>
      <c r="G270" s="112"/>
      <c r="H270" s="113">
        <v>13.1</v>
      </c>
      <c r="I270" s="131">
        <v>60</v>
      </c>
      <c r="J270" s="137" t="s">
        <v>769</v>
      </c>
      <c r="K270" s="133">
        <v>-26.9</v>
      </c>
      <c r="L270" s="134">
        <v>-0.67249999999999999</v>
      </c>
      <c r="M270" s="135" t="s">
        <v>663</v>
      </c>
      <c r="N270" s="136">
        <v>43138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88</v>
      </c>
      <c r="B271" s="105">
        <v>42837</v>
      </c>
      <c r="C271" s="105"/>
      <c r="D271" s="106" t="s">
        <v>88</v>
      </c>
      <c r="E271" s="107" t="s">
        <v>623</v>
      </c>
      <c r="F271" s="108">
        <v>289.5</v>
      </c>
      <c r="G271" s="107"/>
      <c r="H271" s="107">
        <v>354</v>
      </c>
      <c r="I271" s="125">
        <v>360</v>
      </c>
      <c r="J271" s="126" t="s">
        <v>726</v>
      </c>
      <c r="K271" s="127">
        <f t="shared" ref="K271:K279" si="155">H271-F271</f>
        <v>64.5</v>
      </c>
      <c r="L271" s="128">
        <f t="shared" ref="L271:L279" si="156">K271/F271</f>
        <v>0.22279792746113988</v>
      </c>
      <c r="M271" s="129" t="s">
        <v>599</v>
      </c>
      <c r="N271" s="130">
        <v>43040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89</v>
      </c>
      <c r="B272" s="105">
        <v>42845</v>
      </c>
      <c r="C272" s="105"/>
      <c r="D272" s="106" t="s">
        <v>438</v>
      </c>
      <c r="E272" s="107" t="s">
        <v>623</v>
      </c>
      <c r="F272" s="108">
        <v>700</v>
      </c>
      <c r="G272" s="107"/>
      <c r="H272" s="107">
        <v>840</v>
      </c>
      <c r="I272" s="125">
        <v>840</v>
      </c>
      <c r="J272" s="126" t="s">
        <v>727</v>
      </c>
      <c r="K272" s="127">
        <f t="shared" si="155"/>
        <v>140</v>
      </c>
      <c r="L272" s="128">
        <f t="shared" si="156"/>
        <v>0.2</v>
      </c>
      <c r="M272" s="129" t="s">
        <v>599</v>
      </c>
      <c r="N272" s="130">
        <v>42893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90</v>
      </c>
      <c r="B273" s="105">
        <v>42887</v>
      </c>
      <c r="C273" s="105"/>
      <c r="D273" s="147" t="s">
        <v>363</v>
      </c>
      <c r="E273" s="107" t="s">
        <v>623</v>
      </c>
      <c r="F273" s="108">
        <v>130</v>
      </c>
      <c r="G273" s="107"/>
      <c r="H273" s="107">
        <v>144.25</v>
      </c>
      <c r="I273" s="125">
        <v>170</v>
      </c>
      <c r="J273" s="126" t="s">
        <v>728</v>
      </c>
      <c r="K273" s="127">
        <f t="shared" si="155"/>
        <v>14.25</v>
      </c>
      <c r="L273" s="128">
        <f t="shared" si="156"/>
        <v>0.10961538461538461</v>
      </c>
      <c r="M273" s="129" t="s">
        <v>599</v>
      </c>
      <c r="N273" s="130">
        <v>43675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91</v>
      </c>
      <c r="B274" s="105">
        <v>42901</v>
      </c>
      <c r="C274" s="105"/>
      <c r="D274" s="147" t="s">
        <v>729</v>
      </c>
      <c r="E274" s="107" t="s">
        <v>623</v>
      </c>
      <c r="F274" s="108">
        <v>214.5</v>
      </c>
      <c r="G274" s="107"/>
      <c r="H274" s="107">
        <v>262</v>
      </c>
      <c r="I274" s="125">
        <v>262</v>
      </c>
      <c r="J274" s="126" t="s">
        <v>730</v>
      </c>
      <c r="K274" s="127">
        <f t="shared" si="155"/>
        <v>47.5</v>
      </c>
      <c r="L274" s="128">
        <f t="shared" si="156"/>
        <v>0.22144522144522144</v>
      </c>
      <c r="M274" s="129" t="s">
        <v>599</v>
      </c>
      <c r="N274" s="130">
        <v>42977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92</v>
      </c>
      <c r="B275" s="153">
        <v>42933</v>
      </c>
      <c r="C275" s="153"/>
      <c r="D275" s="154" t="s">
        <v>731</v>
      </c>
      <c r="E275" s="155" t="s">
        <v>623</v>
      </c>
      <c r="F275" s="156">
        <v>370</v>
      </c>
      <c r="G275" s="155"/>
      <c r="H275" s="155">
        <v>447.5</v>
      </c>
      <c r="I275" s="177">
        <v>450</v>
      </c>
      <c r="J275" s="230" t="s">
        <v>682</v>
      </c>
      <c r="K275" s="127">
        <f t="shared" si="155"/>
        <v>77.5</v>
      </c>
      <c r="L275" s="179">
        <f t="shared" si="156"/>
        <v>0.20945945945945946</v>
      </c>
      <c r="M275" s="180" t="s">
        <v>599</v>
      </c>
      <c r="N275" s="181">
        <v>43035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93</v>
      </c>
      <c r="B276" s="153">
        <v>42943</v>
      </c>
      <c r="C276" s="153"/>
      <c r="D276" s="154" t="s">
        <v>167</v>
      </c>
      <c r="E276" s="155" t="s">
        <v>623</v>
      </c>
      <c r="F276" s="156">
        <v>657.5</v>
      </c>
      <c r="G276" s="155"/>
      <c r="H276" s="155">
        <v>825</v>
      </c>
      <c r="I276" s="177">
        <v>820</v>
      </c>
      <c r="J276" s="230" t="s">
        <v>682</v>
      </c>
      <c r="K276" s="127">
        <f t="shared" si="155"/>
        <v>167.5</v>
      </c>
      <c r="L276" s="179">
        <f t="shared" si="156"/>
        <v>0.25475285171102663</v>
      </c>
      <c r="M276" s="180" t="s">
        <v>599</v>
      </c>
      <c r="N276" s="181">
        <v>43090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94</v>
      </c>
      <c r="B277" s="105">
        <v>42964</v>
      </c>
      <c r="C277" s="105"/>
      <c r="D277" s="106" t="s">
        <v>368</v>
      </c>
      <c r="E277" s="107" t="s">
        <v>623</v>
      </c>
      <c r="F277" s="108">
        <v>605</v>
      </c>
      <c r="G277" s="107"/>
      <c r="H277" s="107">
        <v>750</v>
      </c>
      <c r="I277" s="125">
        <v>750</v>
      </c>
      <c r="J277" s="126" t="s">
        <v>725</v>
      </c>
      <c r="K277" s="127">
        <f t="shared" si="155"/>
        <v>145</v>
      </c>
      <c r="L277" s="128">
        <f t="shared" si="156"/>
        <v>0.23966942148760331</v>
      </c>
      <c r="M277" s="129" t="s">
        <v>599</v>
      </c>
      <c r="N277" s="130">
        <v>43027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5">
        <v>95</v>
      </c>
      <c r="B278" s="148">
        <v>42979</v>
      </c>
      <c r="C278" s="148"/>
      <c r="D278" s="149" t="s">
        <v>509</v>
      </c>
      <c r="E278" s="150" t="s">
        <v>623</v>
      </c>
      <c r="F278" s="151">
        <v>255</v>
      </c>
      <c r="G278" s="152"/>
      <c r="H278" s="152">
        <v>217.25</v>
      </c>
      <c r="I278" s="152">
        <v>320</v>
      </c>
      <c r="J278" s="174" t="s">
        <v>732</v>
      </c>
      <c r="K278" s="133">
        <f t="shared" si="155"/>
        <v>-37.75</v>
      </c>
      <c r="L278" s="175">
        <f t="shared" si="156"/>
        <v>-0.14803921568627451</v>
      </c>
      <c r="M278" s="135" t="s">
        <v>663</v>
      </c>
      <c r="N278" s="176">
        <v>43661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96</v>
      </c>
      <c r="B279" s="105">
        <v>42997</v>
      </c>
      <c r="C279" s="105"/>
      <c r="D279" s="106" t="s">
        <v>733</v>
      </c>
      <c r="E279" s="107" t="s">
        <v>623</v>
      </c>
      <c r="F279" s="108">
        <v>215</v>
      </c>
      <c r="G279" s="107"/>
      <c r="H279" s="107">
        <v>258</v>
      </c>
      <c r="I279" s="125">
        <v>258</v>
      </c>
      <c r="J279" s="126" t="s">
        <v>682</v>
      </c>
      <c r="K279" s="127">
        <f t="shared" si="155"/>
        <v>43</v>
      </c>
      <c r="L279" s="128">
        <f t="shared" si="156"/>
        <v>0.2</v>
      </c>
      <c r="M279" s="129" t="s">
        <v>599</v>
      </c>
      <c r="N279" s="130">
        <v>43040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97</v>
      </c>
      <c r="B280" s="105">
        <v>42997</v>
      </c>
      <c r="C280" s="105"/>
      <c r="D280" s="106" t="s">
        <v>733</v>
      </c>
      <c r="E280" s="107" t="s">
        <v>623</v>
      </c>
      <c r="F280" s="108">
        <v>215</v>
      </c>
      <c r="G280" s="107"/>
      <c r="H280" s="107">
        <v>258</v>
      </c>
      <c r="I280" s="125">
        <v>258</v>
      </c>
      <c r="J280" s="230" t="s">
        <v>682</v>
      </c>
      <c r="K280" s="127">
        <v>43</v>
      </c>
      <c r="L280" s="128">
        <v>0.2</v>
      </c>
      <c r="M280" s="129" t="s">
        <v>599</v>
      </c>
      <c r="N280" s="130">
        <v>43040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98</v>
      </c>
      <c r="B281" s="206">
        <v>42998</v>
      </c>
      <c r="C281" s="206"/>
      <c r="D281" s="374" t="s">
        <v>2979</v>
      </c>
      <c r="E281" s="207" t="s">
        <v>623</v>
      </c>
      <c r="F281" s="208">
        <v>75</v>
      </c>
      <c r="G281" s="207"/>
      <c r="H281" s="207">
        <v>90</v>
      </c>
      <c r="I281" s="231">
        <v>90</v>
      </c>
      <c r="J281" s="126" t="s">
        <v>734</v>
      </c>
      <c r="K281" s="127">
        <f t="shared" ref="K281:K286" si="157">H281-F281</f>
        <v>15</v>
      </c>
      <c r="L281" s="128">
        <f t="shared" ref="L281:L286" si="158">K281/F281</f>
        <v>0.2</v>
      </c>
      <c r="M281" s="129" t="s">
        <v>599</v>
      </c>
      <c r="N281" s="130">
        <v>43019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99</v>
      </c>
      <c r="B282" s="153">
        <v>43011</v>
      </c>
      <c r="C282" s="153"/>
      <c r="D282" s="154" t="s">
        <v>735</v>
      </c>
      <c r="E282" s="155" t="s">
        <v>623</v>
      </c>
      <c r="F282" s="156">
        <v>315</v>
      </c>
      <c r="G282" s="155"/>
      <c r="H282" s="155">
        <v>392</v>
      </c>
      <c r="I282" s="177">
        <v>384</v>
      </c>
      <c r="J282" s="230" t="s">
        <v>736</v>
      </c>
      <c r="K282" s="127">
        <f t="shared" si="157"/>
        <v>77</v>
      </c>
      <c r="L282" s="179">
        <f t="shared" si="158"/>
        <v>0.24444444444444444</v>
      </c>
      <c r="M282" s="180" t="s">
        <v>599</v>
      </c>
      <c r="N282" s="181">
        <v>43017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100</v>
      </c>
      <c r="B283" s="153">
        <v>43013</v>
      </c>
      <c r="C283" s="153"/>
      <c r="D283" s="154" t="s">
        <v>737</v>
      </c>
      <c r="E283" s="155" t="s">
        <v>623</v>
      </c>
      <c r="F283" s="156">
        <v>145</v>
      </c>
      <c r="G283" s="155"/>
      <c r="H283" s="155">
        <v>179</v>
      </c>
      <c r="I283" s="177">
        <v>180</v>
      </c>
      <c r="J283" s="230" t="s">
        <v>613</v>
      </c>
      <c r="K283" s="127">
        <f t="shared" si="157"/>
        <v>34</v>
      </c>
      <c r="L283" s="179">
        <f t="shared" si="158"/>
        <v>0.23448275862068965</v>
      </c>
      <c r="M283" s="180" t="s">
        <v>599</v>
      </c>
      <c r="N283" s="181">
        <v>43025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4">
        <v>101</v>
      </c>
      <c r="B284" s="153">
        <v>43014</v>
      </c>
      <c r="C284" s="153"/>
      <c r="D284" s="154" t="s">
        <v>339</v>
      </c>
      <c r="E284" s="155" t="s">
        <v>623</v>
      </c>
      <c r="F284" s="156">
        <v>256</v>
      </c>
      <c r="G284" s="155"/>
      <c r="H284" s="155">
        <v>323</v>
      </c>
      <c r="I284" s="177">
        <v>320</v>
      </c>
      <c r="J284" s="230" t="s">
        <v>682</v>
      </c>
      <c r="K284" s="127">
        <f t="shared" si="157"/>
        <v>67</v>
      </c>
      <c r="L284" s="179">
        <f t="shared" si="158"/>
        <v>0.26171875</v>
      </c>
      <c r="M284" s="180" t="s">
        <v>599</v>
      </c>
      <c r="N284" s="181">
        <v>43067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102</v>
      </c>
      <c r="B285" s="153">
        <v>43017</v>
      </c>
      <c r="C285" s="153"/>
      <c r="D285" s="154" t="s">
        <v>360</v>
      </c>
      <c r="E285" s="155" t="s">
        <v>623</v>
      </c>
      <c r="F285" s="156">
        <v>137.5</v>
      </c>
      <c r="G285" s="155"/>
      <c r="H285" s="155">
        <v>184</v>
      </c>
      <c r="I285" s="177">
        <v>183</v>
      </c>
      <c r="J285" s="178" t="s">
        <v>738</v>
      </c>
      <c r="K285" s="127">
        <f t="shared" si="157"/>
        <v>46.5</v>
      </c>
      <c r="L285" s="179">
        <f t="shared" si="158"/>
        <v>0.33818181818181819</v>
      </c>
      <c r="M285" s="180" t="s">
        <v>599</v>
      </c>
      <c r="N285" s="181">
        <v>43108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103</v>
      </c>
      <c r="B286" s="153">
        <v>43018</v>
      </c>
      <c r="C286" s="153"/>
      <c r="D286" s="154" t="s">
        <v>739</v>
      </c>
      <c r="E286" s="155" t="s">
        <v>623</v>
      </c>
      <c r="F286" s="156">
        <v>125.5</v>
      </c>
      <c r="G286" s="155"/>
      <c r="H286" s="155">
        <v>158</v>
      </c>
      <c r="I286" s="177">
        <v>155</v>
      </c>
      <c r="J286" s="178" t="s">
        <v>740</v>
      </c>
      <c r="K286" s="127">
        <f t="shared" si="157"/>
        <v>32.5</v>
      </c>
      <c r="L286" s="179">
        <f t="shared" si="158"/>
        <v>0.25896414342629481</v>
      </c>
      <c r="M286" s="180" t="s">
        <v>599</v>
      </c>
      <c r="N286" s="181">
        <v>43067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4">
        <v>104</v>
      </c>
      <c r="B287" s="153">
        <v>43018</v>
      </c>
      <c r="C287" s="153"/>
      <c r="D287" s="154" t="s">
        <v>770</v>
      </c>
      <c r="E287" s="155" t="s">
        <v>623</v>
      </c>
      <c r="F287" s="156">
        <v>895</v>
      </c>
      <c r="G287" s="155"/>
      <c r="H287" s="155">
        <v>1122.5</v>
      </c>
      <c r="I287" s="177">
        <v>1078</v>
      </c>
      <c r="J287" s="178" t="s">
        <v>771</v>
      </c>
      <c r="K287" s="127">
        <v>227.5</v>
      </c>
      <c r="L287" s="179">
        <v>0.25418994413407803</v>
      </c>
      <c r="M287" s="180" t="s">
        <v>599</v>
      </c>
      <c r="N287" s="181">
        <v>43117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4">
        <v>105</v>
      </c>
      <c r="B288" s="153">
        <v>43020</v>
      </c>
      <c r="C288" s="153"/>
      <c r="D288" s="154" t="s">
        <v>347</v>
      </c>
      <c r="E288" s="155" t="s">
        <v>623</v>
      </c>
      <c r="F288" s="156">
        <v>525</v>
      </c>
      <c r="G288" s="155"/>
      <c r="H288" s="155">
        <v>629</v>
      </c>
      <c r="I288" s="177">
        <v>629</v>
      </c>
      <c r="J288" s="230" t="s">
        <v>682</v>
      </c>
      <c r="K288" s="127">
        <v>104</v>
      </c>
      <c r="L288" s="179">
        <v>0.19809523809523799</v>
      </c>
      <c r="M288" s="180" t="s">
        <v>599</v>
      </c>
      <c r="N288" s="181">
        <v>43119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4">
        <v>106</v>
      </c>
      <c r="B289" s="153">
        <v>43046</v>
      </c>
      <c r="C289" s="153"/>
      <c r="D289" s="154" t="s">
        <v>393</v>
      </c>
      <c r="E289" s="155" t="s">
        <v>623</v>
      </c>
      <c r="F289" s="156">
        <v>740</v>
      </c>
      <c r="G289" s="155"/>
      <c r="H289" s="155">
        <v>892.5</v>
      </c>
      <c r="I289" s="177">
        <v>900</v>
      </c>
      <c r="J289" s="178" t="s">
        <v>741</v>
      </c>
      <c r="K289" s="127">
        <f>H289-F289</f>
        <v>152.5</v>
      </c>
      <c r="L289" s="179">
        <f>K289/F289</f>
        <v>0.20608108108108109</v>
      </c>
      <c r="M289" s="180" t="s">
        <v>599</v>
      </c>
      <c r="N289" s="181">
        <v>43052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107</v>
      </c>
      <c r="B290" s="105">
        <v>43073</v>
      </c>
      <c r="C290" s="105"/>
      <c r="D290" s="106" t="s">
        <v>742</v>
      </c>
      <c r="E290" s="107" t="s">
        <v>623</v>
      </c>
      <c r="F290" s="108">
        <v>118.5</v>
      </c>
      <c r="G290" s="107"/>
      <c r="H290" s="107">
        <v>143.5</v>
      </c>
      <c r="I290" s="125">
        <v>145</v>
      </c>
      <c r="J290" s="140" t="s">
        <v>743</v>
      </c>
      <c r="K290" s="127">
        <f>H290-F290</f>
        <v>25</v>
      </c>
      <c r="L290" s="128">
        <f>K290/F290</f>
        <v>0.2109704641350211</v>
      </c>
      <c r="M290" s="129" t="s">
        <v>599</v>
      </c>
      <c r="N290" s="130">
        <v>43097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3">
        <v>108</v>
      </c>
      <c r="B291" s="109">
        <v>43090</v>
      </c>
      <c r="C291" s="109"/>
      <c r="D291" s="157" t="s">
        <v>443</v>
      </c>
      <c r="E291" s="111" t="s">
        <v>623</v>
      </c>
      <c r="F291" s="112">
        <v>715</v>
      </c>
      <c r="G291" s="112"/>
      <c r="H291" s="113">
        <v>500</v>
      </c>
      <c r="I291" s="131">
        <v>872</v>
      </c>
      <c r="J291" s="137" t="s">
        <v>744</v>
      </c>
      <c r="K291" s="133">
        <f>H291-F291</f>
        <v>-215</v>
      </c>
      <c r="L291" s="134">
        <f>K291/F291</f>
        <v>-0.30069930069930068</v>
      </c>
      <c r="M291" s="135" t="s">
        <v>663</v>
      </c>
      <c r="N291" s="136">
        <v>43670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109</v>
      </c>
      <c r="B292" s="105">
        <v>43098</v>
      </c>
      <c r="C292" s="105"/>
      <c r="D292" s="106" t="s">
        <v>735</v>
      </c>
      <c r="E292" s="107" t="s">
        <v>623</v>
      </c>
      <c r="F292" s="108">
        <v>435</v>
      </c>
      <c r="G292" s="107"/>
      <c r="H292" s="107">
        <v>542.5</v>
      </c>
      <c r="I292" s="125">
        <v>539</v>
      </c>
      <c r="J292" s="140" t="s">
        <v>682</v>
      </c>
      <c r="K292" s="127">
        <v>107.5</v>
      </c>
      <c r="L292" s="128">
        <v>0.247126436781609</v>
      </c>
      <c r="M292" s="129" t="s">
        <v>599</v>
      </c>
      <c r="N292" s="130">
        <v>43206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2">
        <v>110</v>
      </c>
      <c r="B293" s="105">
        <v>43098</v>
      </c>
      <c r="C293" s="105"/>
      <c r="D293" s="106" t="s">
        <v>571</v>
      </c>
      <c r="E293" s="107" t="s">
        <v>623</v>
      </c>
      <c r="F293" s="108">
        <v>885</v>
      </c>
      <c r="G293" s="107"/>
      <c r="H293" s="107">
        <v>1090</v>
      </c>
      <c r="I293" s="125">
        <v>1084</v>
      </c>
      <c r="J293" s="140" t="s">
        <v>682</v>
      </c>
      <c r="K293" s="127">
        <v>205</v>
      </c>
      <c r="L293" s="128">
        <v>0.23163841807909599</v>
      </c>
      <c r="M293" s="129" t="s">
        <v>599</v>
      </c>
      <c r="N293" s="130">
        <v>43213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6">
        <v>111</v>
      </c>
      <c r="B294" s="347">
        <v>43192</v>
      </c>
      <c r="C294" s="347"/>
      <c r="D294" s="115" t="s">
        <v>752</v>
      </c>
      <c r="E294" s="350" t="s">
        <v>623</v>
      </c>
      <c r="F294" s="353">
        <v>478.5</v>
      </c>
      <c r="G294" s="350"/>
      <c r="H294" s="350">
        <v>442</v>
      </c>
      <c r="I294" s="356">
        <v>613</v>
      </c>
      <c r="J294" s="383" t="s">
        <v>3403</v>
      </c>
      <c r="K294" s="133">
        <f>H294-F294</f>
        <v>-36.5</v>
      </c>
      <c r="L294" s="134">
        <f>K294/F294</f>
        <v>-7.6280041797283177E-2</v>
      </c>
      <c r="M294" s="135" t="s">
        <v>663</v>
      </c>
      <c r="N294" s="136">
        <v>43762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112</v>
      </c>
      <c r="B295" s="109">
        <v>43194</v>
      </c>
      <c r="C295" s="109"/>
      <c r="D295" s="373" t="s">
        <v>2978</v>
      </c>
      <c r="E295" s="111" t="s">
        <v>623</v>
      </c>
      <c r="F295" s="112">
        <f>141.5-7.3</f>
        <v>134.19999999999999</v>
      </c>
      <c r="G295" s="112"/>
      <c r="H295" s="113">
        <v>77</v>
      </c>
      <c r="I295" s="131">
        <v>180</v>
      </c>
      <c r="J295" s="383" t="s">
        <v>3402</v>
      </c>
      <c r="K295" s="133">
        <f>H295-F295</f>
        <v>-57.199999999999989</v>
      </c>
      <c r="L295" s="134">
        <f>K295/F295</f>
        <v>-0.42622950819672129</v>
      </c>
      <c r="M295" s="135" t="s">
        <v>663</v>
      </c>
      <c r="N295" s="136">
        <v>43522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113</v>
      </c>
      <c r="B296" s="109">
        <v>43209</v>
      </c>
      <c r="C296" s="109"/>
      <c r="D296" s="110" t="s">
        <v>745</v>
      </c>
      <c r="E296" s="111" t="s">
        <v>623</v>
      </c>
      <c r="F296" s="112">
        <v>430</v>
      </c>
      <c r="G296" s="112"/>
      <c r="H296" s="113">
        <v>220</v>
      </c>
      <c r="I296" s="131">
        <v>537</v>
      </c>
      <c r="J296" s="137" t="s">
        <v>746</v>
      </c>
      <c r="K296" s="133">
        <f>H296-F296</f>
        <v>-210</v>
      </c>
      <c r="L296" s="134">
        <f>K296/F296</f>
        <v>-0.48837209302325579</v>
      </c>
      <c r="M296" s="135" t="s">
        <v>663</v>
      </c>
      <c r="N296" s="136">
        <v>43252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7">
        <v>114</v>
      </c>
      <c r="B297" s="158">
        <v>43220</v>
      </c>
      <c r="C297" s="158"/>
      <c r="D297" s="159" t="s">
        <v>394</v>
      </c>
      <c r="E297" s="160" t="s">
        <v>623</v>
      </c>
      <c r="F297" s="162">
        <v>153.5</v>
      </c>
      <c r="G297" s="162"/>
      <c r="H297" s="162">
        <v>196</v>
      </c>
      <c r="I297" s="162">
        <v>196</v>
      </c>
      <c r="J297" s="358" t="s">
        <v>3494</v>
      </c>
      <c r="K297" s="182">
        <f>H297-F297</f>
        <v>42.5</v>
      </c>
      <c r="L297" s="183">
        <f>K297/F297</f>
        <v>0.27687296416938112</v>
      </c>
      <c r="M297" s="161" t="s">
        <v>599</v>
      </c>
      <c r="N297" s="184">
        <v>43605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115</v>
      </c>
      <c r="B298" s="109">
        <v>43306</v>
      </c>
      <c r="C298" s="109"/>
      <c r="D298" s="110" t="s">
        <v>768</v>
      </c>
      <c r="E298" s="111" t="s">
        <v>623</v>
      </c>
      <c r="F298" s="112">
        <v>27.5</v>
      </c>
      <c r="G298" s="112"/>
      <c r="H298" s="113">
        <v>13.1</v>
      </c>
      <c r="I298" s="131">
        <v>60</v>
      </c>
      <c r="J298" s="137" t="s">
        <v>772</v>
      </c>
      <c r="K298" s="133">
        <v>-14.4</v>
      </c>
      <c r="L298" s="134">
        <v>-0.52363636363636401</v>
      </c>
      <c r="M298" s="135" t="s">
        <v>663</v>
      </c>
      <c r="N298" s="136">
        <v>43138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6">
        <v>116</v>
      </c>
      <c r="B299" s="347">
        <v>43318</v>
      </c>
      <c r="C299" s="347"/>
      <c r="D299" s="115" t="s">
        <v>747</v>
      </c>
      <c r="E299" s="350" t="s">
        <v>623</v>
      </c>
      <c r="F299" s="350">
        <v>148.5</v>
      </c>
      <c r="G299" s="350"/>
      <c r="H299" s="350">
        <v>102</v>
      </c>
      <c r="I299" s="356">
        <v>182</v>
      </c>
      <c r="J299" s="137" t="s">
        <v>3493</v>
      </c>
      <c r="K299" s="133">
        <f>H299-F299</f>
        <v>-46.5</v>
      </c>
      <c r="L299" s="134">
        <f>K299/F299</f>
        <v>-0.31313131313131315</v>
      </c>
      <c r="M299" s="135" t="s">
        <v>663</v>
      </c>
      <c r="N299" s="136">
        <v>43661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2">
        <v>117</v>
      </c>
      <c r="B300" s="105">
        <v>43335</v>
      </c>
      <c r="C300" s="105"/>
      <c r="D300" s="106" t="s">
        <v>773</v>
      </c>
      <c r="E300" s="107" t="s">
        <v>623</v>
      </c>
      <c r="F300" s="155">
        <v>285</v>
      </c>
      <c r="G300" s="107"/>
      <c r="H300" s="107">
        <v>355</v>
      </c>
      <c r="I300" s="125">
        <v>364</v>
      </c>
      <c r="J300" s="140" t="s">
        <v>774</v>
      </c>
      <c r="K300" s="127">
        <v>70</v>
      </c>
      <c r="L300" s="128">
        <v>0.24561403508771901</v>
      </c>
      <c r="M300" s="129" t="s">
        <v>599</v>
      </c>
      <c r="N300" s="130">
        <v>43455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2">
        <v>118</v>
      </c>
      <c r="B301" s="105">
        <v>43341</v>
      </c>
      <c r="C301" s="105"/>
      <c r="D301" s="106" t="s">
        <v>384</v>
      </c>
      <c r="E301" s="107" t="s">
        <v>623</v>
      </c>
      <c r="F301" s="155">
        <v>525</v>
      </c>
      <c r="G301" s="107"/>
      <c r="H301" s="107">
        <v>585</v>
      </c>
      <c r="I301" s="125">
        <v>635</v>
      </c>
      <c r="J301" s="140" t="s">
        <v>748</v>
      </c>
      <c r="K301" s="127">
        <f t="shared" ref="K301:K313" si="159">H301-F301</f>
        <v>60</v>
      </c>
      <c r="L301" s="128">
        <f t="shared" ref="L301:L313" si="160">K301/F301</f>
        <v>0.11428571428571428</v>
      </c>
      <c r="M301" s="129" t="s">
        <v>599</v>
      </c>
      <c r="N301" s="130">
        <v>43662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2">
        <v>119</v>
      </c>
      <c r="B302" s="105">
        <v>43395</v>
      </c>
      <c r="C302" s="105"/>
      <c r="D302" s="106" t="s">
        <v>368</v>
      </c>
      <c r="E302" s="107" t="s">
        <v>623</v>
      </c>
      <c r="F302" s="155">
        <v>475</v>
      </c>
      <c r="G302" s="107"/>
      <c r="H302" s="107">
        <v>574</v>
      </c>
      <c r="I302" s="125">
        <v>570</v>
      </c>
      <c r="J302" s="140" t="s">
        <v>682</v>
      </c>
      <c r="K302" s="127">
        <f t="shared" si="159"/>
        <v>99</v>
      </c>
      <c r="L302" s="128">
        <f t="shared" si="160"/>
        <v>0.20842105263157895</v>
      </c>
      <c r="M302" s="129" t="s">
        <v>599</v>
      </c>
      <c r="N302" s="130">
        <v>43403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4">
        <v>120</v>
      </c>
      <c r="B303" s="153">
        <v>43397</v>
      </c>
      <c r="C303" s="153"/>
      <c r="D303" s="407" t="s">
        <v>391</v>
      </c>
      <c r="E303" s="155" t="s">
        <v>623</v>
      </c>
      <c r="F303" s="155">
        <v>707.5</v>
      </c>
      <c r="G303" s="155"/>
      <c r="H303" s="155">
        <v>872</v>
      </c>
      <c r="I303" s="177">
        <v>872</v>
      </c>
      <c r="J303" s="178" t="s">
        <v>682</v>
      </c>
      <c r="K303" s="127">
        <f t="shared" si="159"/>
        <v>164.5</v>
      </c>
      <c r="L303" s="179">
        <f t="shared" si="160"/>
        <v>0.23250883392226149</v>
      </c>
      <c r="M303" s="180" t="s">
        <v>599</v>
      </c>
      <c r="N303" s="181">
        <v>43482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4">
        <v>121</v>
      </c>
      <c r="B304" s="153">
        <v>43398</v>
      </c>
      <c r="C304" s="153"/>
      <c r="D304" s="407" t="s">
        <v>348</v>
      </c>
      <c r="E304" s="155" t="s">
        <v>623</v>
      </c>
      <c r="F304" s="155">
        <v>162</v>
      </c>
      <c r="G304" s="155"/>
      <c r="H304" s="155">
        <v>204</v>
      </c>
      <c r="I304" s="177">
        <v>209</v>
      </c>
      <c r="J304" s="178" t="s">
        <v>3492</v>
      </c>
      <c r="K304" s="127">
        <f t="shared" si="159"/>
        <v>42</v>
      </c>
      <c r="L304" s="179">
        <f t="shared" si="160"/>
        <v>0.25925925925925924</v>
      </c>
      <c r="M304" s="180" t="s">
        <v>599</v>
      </c>
      <c r="N304" s="181">
        <v>43539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5">
        <v>122</v>
      </c>
      <c r="B305" s="206">
        <v>43399</v>
      </c>
      <c r="C305" s="206"/>
      <c r="D305" s="154" t="s">
        <v>495</v>
      </c>
      <c r="E305" s="207" t="s">
        <v>623</v>
      </c>
      <c r="F305" s="207">
        <v>240</v>
      </c>
      <c r="G305" s="207"/>
      <c r="H305" s="207">
        <v>297</v>
      </c>
      <c r="I305" s="231">
        <v>297</v>
      </c>
      <c r="J305" s="178" t="s">
        <v>682</v>
      </c>
      <c r="K305" s="232">
        <f t="shared" si="159"/>
        <v>57</v>
      </c>
      <c r="L305" s="233">
        <f t="shared" si="160"/>
        <v>0.23749999999999999</v>
      </c>
      <c r="M305" s="234" t="s">
        <v>599</v>
      </c>
      <c r="N305" s="235">
        <v>43417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2">
        <v>123</v>
      </c>
      <c r="B306" s="105">
        <v>43439</v>
      </c>
      <c r="C306" s="105"/>
      <c r="D306" s="147" t="s">
        <v>749</v>
      </c>
      <c r="E306" s="107" t="s">
        <v>623</v>
      </c>
      <c r="F306" s="107">
        <v>202.5</v>
      </c>
      <c r="G306" s="107"/>
      <c r="H306" s="107">
        <v>255</v>
      </c>
      <c r="I306" s="125">
        <v>252</v>
      </c>
      <c r="J306" s="140" t="s">
        <v>682</v>
      </c>
      <c r="K306" s="127">
        <f t="shared" si="159"/>
        <v>52.5</v>
      </c>
      <c r="L306" s="128">
        <f t="shared" si="160"/>
        <v>0.25925925925925924</v>
      </c>
      <c r="M306" s="129" t="s">
        <v>599</v>
      </c>
      <c r="N306" s="130">
        <v>43542</v>
      </c>
      <c r="O306" s="57"/>
      <c r="P306" s="16"/>
      <c r="Q306" s="16"/>
      <c r="R306" s="93" t="s">
        <v>751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5">
        <v>124</v>
      </c>
      <c r="B307" s="206">
        <v>43465</v>
      </c>
      <c r="C307" s="105"/>
      <c r="D307" s="407" t="s">
        <v>423</v>
      </c>
      <c r="E307" s="207" t="s">
        <v>623</v>
      </c>
      <c r="F307" s="207">
        <v>710</v>
      </c>
      <c r="G307" s="207"/>
      <c r="H307" s="207">
        <v>866</v>
      </c>
      <c r="I307" s="231">
        <v>866</v>
      </c>
      <c r="J307" s="178" t="s">
        <v>682</v>
      </c>
      <c r="K307" s="127">
        <f t="shared" si="159"/>
        <v>156</v>
      </c>
      <c r="L307" s="128">
        <f t="shared" si="160"/>
        <v>0.21971830985915494</v>
      </c>
      <c r="M307" s="129" t="s">
        <v>599</v>
      </c>
      <c r="N307" s="361">
        <v>43553</v>
      </c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125</v>
      </c>
      <c r="B308" s="206">
        <v>43522</v>
      </c>
      <c r="C308" s="206"/>
      <c r="D308" s="407" t="s">
        <v>141</v>
      </c>
      <c r="E308" s="207" t="s">
        <v>623</v>
      </c>
      <c r="F308" s="207">
        <v>337.25</v>
      </c>
      <c r="G308" s="207"/>
      <c r="H308" s="207">
        <v>398.5</v>
      </c>
      <c r="I308" s="231">
        <v>411</v>
      </c>
      <c r="J308" s="140" t="s">
        <v>3491</v>
      </c>
      <c r="K308" s="127">
        <f t="shared" si="159"/>
        <v>61.25</v>
      </c>
      <c r="L308" s="128">
        <f t="shared" si="160"/>
        <v>0.1816160118606375</v>
      </c>
      <c r="M308" s="129" t="s">
        <v>599</v>
      </c>
      <c r="N308" s="361">
        <v>43760</v>
      </c>
      <c r="O308" s="57"/>
      <c r="P308" s="16"/>
      <c r="Q308" s="16"/>
      <c r="R308" s="93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68">
        <v>126</v>
      </c>
      <c r="B309" s="163">
        <v>43559</v>
      </c>
      <c r="C309" s="163"/>
      <c r="D309" s="164" t="s">
        <v>410</v>
      </c>
      <c r="E309" s="165" t="s">
        <v>623</v>
      </c>
      <c r="F309" s="165">
        <v>130</v>
      </c>
      <c r="G309" s="165"/>
      <c r="H309" s="165">
        <v>65</v>
      </c>
      <c r="I309" s="185">
        <v>158</v>
      </c>
      <c r="J309" s="137" t="s">
        <v>750</v>
      </c>
      <c r="K309" s="133">
        <f t="shared" si="159"/>
        <v>-65</v>
      </c>
      <c r="L309" s="134">
        <f t="shared" si="160"/>
        <v>-0.5</v>
      </c>
      <c r="M309" s="135" t="s">
        <v>663</v>
      </c>
      <c r="N309" s="136">
        <v>43726</v>
      </c>
      <c r="O309" s="57"/>
      <c r="P309" s="16"/>
      <c r="Q309" s="16"/>
      <c r="R309" s="17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69">
        <v>127</v>
      </c>
      <c r="B310" s="186">
        <v>43017</v>
      </c>
      <c r="C310" s="186"/>
      <c r="D310" s="187" t="s">
        <v>169</v>
      </c>
      <c r="E310" s="188" t="s">
        <v>623</v>
      </c>
      <c r="F310" s="189">
        <v>141.5</v>
      </c>
      <c r="G310" s="190"/>
      <c r="H310" s="190">
        <v>183.5</v>
      </c>
      <c r="I310" s="190">
        <v>210</v>
      </c>
      <c r="J310" s="217" t="s">
        <v>3440</v>
      </c>
      <c r="K310" s="218">
        <f t="shared" si="159"/>
        <v>42</v>
      </c>
      <c r="L310" s="219">
        <f t="shared" si="160"/>
        <v>0.29681978798586572</v>
      </c>
      <c r="M310" s="189" t="s">
        <v>599</v>
      </c>
      <c r="N310" s="220">
        <v>43042</v>
      </c>
      <c r="O310" s="57"/>
      <c r="P310" s="16"/>
      <c r="Q310" s="16"/>
      <c r="R310" s="93" t="s">
        <v>753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68">
        <v>128</v>
      </c>
      <c r="B311" s="163">
        <v>43074</v>
      </c>
      <c r="C311" s="163"/>
      <c r="D311" s="164" t="s">
        <v>303</v>
      </c>
      <c r="E311" s="165" t="s">
        <v>623</v>
      </c>
      <c r="F311" s="166">
        <v>172</v>
      </c>
      <c r="G311" s="165"/>
      <c r="H311" s="165">
        <v>155.25</v>
      </c>
      <c r="I311" s="185">
        <v>230</v>
      </c>
      <c r="J311" s="383" t="s">
        <v>3400</v>
      </c>
      <c r="K311" s="133">
        <f t="shared" ref="K311" si="161">H311-F311</f>
        <v>-16.75</v>
      </c>
      <c r="L311" s="134">
        <f t="shared" ref="L311" si="162">K311/F311</f>
        <v>-9.7383720930232565E-2</v>
      </c>
      <c r="M311" s="135" t="s">
        <v>663</v>
      </c>
      <c r="N311" s="136">
        <v>43787</v>
      </c>
      <c r="O311" s="57"/>
      <c r="P311" s="16"/>
      <c r="Q311" s="16"/>
      <c r="R311" s="17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69">
        <v>129</v>
      </c>
      <c r="B312" s="186">
        <v>43398</v>
      </c>
      <c r="C312" s="186"/>
      <c r="D312" s="187" t="s">
        <v>104</v>
      </c>
      <c r="E312" s="188" t="s">
        <v>623</v>
      </c>
      <c r="F312" s="190">
        <v>698.5</v>
      </c>
      <c r="G312" s="190"/>
      <c r="H312" s="190">
        <v>850</v>
      </c>
      <c r="I312" s="190">
        <v>890</v>
      </c>
      <c r="J312" s="221" t="s">
        <v>3488</v>
      </c>
      <c r="K312" s="218">
        <f t="shared" si="159"/>
        <v>151.5</v>
      </c>
      <c r="L312" s="219">
        <f t="shared" si="160"/>
        <v>0.21689334287759485</v>
      </c>
      <c r="M312" s="189" t="s">
        <v>599</v>
      </c>
      <c r="N312" s="220">
        <v>43453</v>
      </c>
      <c r="O312" s="57"/>
      <c r="P312" s="16"/>
      <c r="Q312" s="16"/>
      <c r="R312" s="17" t="s">
        <v>751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130</v>
      </c>
      <c r="B313" s="158">
        <v>42877</v>
      </c>
      <c r="C313" s="158"/>
      <c r="D313" s="159" t="s">
        <v>383</v>
      </c>
      <c r="E313" s="160" t="s">
        <v>623</v>
      </c>
      <c r="F313" s="161">
        <v>127.6</v>
      </c>
      <c r="G313" s="162"/>
      <c r="H313" s="162">
        <v>138</v>
      </c>
      <c r="I313" s="162">
        <v>190</v>
      </c>
      <c r="J313" s="384" t="s">
        <v>3404</v>
      </c>
      <c r="K313" s="182">
        <f t="shared" si="159"/>
        <v>10.400000000000006</v>
      </c>
      <c r="L313" s="183">
        <f t="shared" si="160"/>
        <v>8.1504702194357417E-2</v>
      </c>
      <c r="M313" s="161" t="s">
        <v>599</v>
      </c>
      <c r="N313" s="184">
        <v>43774</v>
      </c>
      <c r="O313" s="57"/>
      <c r="P313" s="16"/>
      <c r="Q313" s="16"/>
      <c r="R313" s="9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0">
        <v>131</v>
      </c>
      <c r="B314" s="194">
        <v>43158</v>
      </c>
      <c r="C314" s="194"/>
      <c r="D314" s="191" t="s">
        <v>754</v>
      </c>
      <c r="E314" s="195" t="s">
        <v>623</v>
      </c>
      <c r="F314" s="196">
        <v>317</v>
      </c>
      <c r="G314" s="195"/>
      <c r="H314" s="195"/>
      <c r="I314" s="224">
        <v>398</v>
      </c>
      <c r="J314" s="237" t="s">
        <v>601</v>
      </c>
      <c r="K314" s="193"/>
      <c r="L314" s="192"/>
      <c r="M314" s="223" t="s">
        <v>601</v>
      </c>
      <c r="N314" s="222"/>
      <c r="O314" s="57"/>
      <c r="P314" s="16"/>
      <c r="Q314" s="16"/>
      <c r="R314" s="341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68">
        <v>132</v>
      </c>
      <c r="B315" s="163">
        <v>43164</v>
      </c>
      <c r="C315" s="163"/>
      <c r="D315" s="164" t="s">
        <v>135</v>
      </c>
      <c r="E315" s="165" t="s">
        <v>623</v>
      </c>
      <c r="F315" s="166">
        <f>510-14.4</f>
        <v>495.6</v>
      </c>
      <c r="G315" s="165"/>
      <c r="H315" s="165">
        <v>350</v>
      </c>
      <c r="I315" s="185">
        <v>672</v>
      </c>
      <c r="J315" s="383" t="s">
        <v>3461</v>
      </c>
      <c r="K315" s="133">
        <f t="shared" ref="K315" si="163">H315-F315</f>
        <v>-145.60000000000002</v>
      </c>
      <c r="L315" s="134">
        <f t="shared" ref="L315" si="164">K315/F315</f>
        <v>-0.29378531073446329</v>
      </c>
      <c r="M315" s="135" t="s">
        <v>663</v>
      </c>
      <c r="N315" s="136">
        <v>43887</v>
      </c>
      <c r="O315" s="57"/>
      <c r="P315" s="16"/>
      <c r="Q315" s="16"/>
      <c r="R315" s="17" t="s">
        <v>751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68">
        <v>133</v>
      </c>
      <c r="B316" s="163">
        <v>43237</v>
      </c>
      <c r="C316" s="163"/>
      <c r="D316" s="164" t="s">
        <v>489</v>
      </c>
      <c r="E316" s="165" t="s">
        <v>623</v>
      </c>
      <c r="F316" s="166">
        <v>230.3</v>
      </c>
      <c r="G316" s="165"/>
      <c r="H316" s="165">
        <v>102.5</v>
      </c>
      <c r="I316" s="185">
        <v>348</v>
      </c>
      <c r="J316" s="383" t="s">
        <v>3482</v>
      </c>
      <c r="K316" s="133">
        <f t="shared" ref="K316" si="165">H316-F316</f>
        <v>-127.80000000000001</v>
      </c>
      <c r="L316" s="134">
        <f t="shared" ref="L316" si="166">K316/F316</f>
        <v>-0.55492835432045162</v>
      </c>
      <c r="M316" s="135" t="s">
        <v>663</v>
      </c>
      <c r="N316" s="136">
        <v>43896</v>
      </c>
      <c r="O316" s="57"/>
      <c r="P316" s="16"/>
      <c r="Q316" s="16"/>
      <c r="R316" s="343" t="s">
        <v>751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4">
        <v>134</v>
      </c>
      <c r="B317" s="197">
        <v>43258</v>
      </c>
      <c r="C317" s="197"/>
      <c r="D317" s="200" t="s">
        <v>449</v>
      </c>
      <c r="E317" s="198" t="s">
        <v>623</v>
      </c>
      <c r="F317" s="196">
        <f>342.5-5.1</f>
        <v>337.4</v>
      </c>
      <c r="G317" s="198"/>
      <c r="H317" s="198"/>
      <c r="I317" s="225">
        <v>439</v>
      </c>
      <c r="J317" s="237" t="s">
        <v>601</v>
      </c>
      <c r="K317" s="227"/>
      <c r="L317" s="228"/>
      <c r="M317" s="226" t="s">
        <v>601</v>
      </c>
      <c r="N317" s="229"/>
      <c r="O317" s="57"/>
      <c r="P317" s="16"/>
      <c r="Q317" s="16"/>
      <c r="R317" s="341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14">
        <v>135</v>
      </c>
      <c r="B318" s="197">
        <v>43285</v>
      </c>
      <c r="C318" s="197"/>
      <c r="D318" s="201" t="s">
        <v>49</v>
      </c>
      <c r="E318" s="198" t="s">
        <v>623</v>
      </c>
      <c r="F318" s="196">
        <f>127.5-5.53</f>
        <v>121.97</v>
      </c>
      <c r="G318" s="198"/>
      <c r="H318" s="198"/>
      <c r="I318" s="225">
        <v>170</v>
      </c>
      <c r="J318" s="237" t="s">
        <v>601</v>
      </c>
      <c r="K318" s="227"/>
      <c r="L318" s="228"/>
      <c r="M318" s="226" t="s">
        <v>601</v>
      </c>
      <c r="N318" s="229"/>
      <c r="O318" s="57"/>
      <c r="P318" s="16"/>
      <c r="Q318" s="16"/>
      <c r="R318" s="17" t="s">
        <v>751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68">
        <v>136</v>
      </c>
      <c r="B319" s="163">
        <v>43294</v>
      </c>
      <c r="C319" s="163"/>
      <c r="D319" s="164" t="s">
        <v>243</v>
      </c>
      <c r="E319" s="165" t="s">
        <v>623</v>
      </c>
      <c r="F319" s="166">
        <v>46.5</v>
      </c>
      <c r="G319" s="165"/>
      <c r="H319" s="165">
        <v>17</v>
      </c>
      <c r="I319" s="185">
        <v>59</v>
      </c>
      <c r="J319" s="383" t="s">
        <v>3460</v>
      </c>
      <c r="K319" s="133">
        <f t="shared" ref="K319" si="167">H319-F319</f>
        <v>-29.5</v>
      </c>
      <c r="L319" s="134">
        <f t="shared" ref="L319" si="168">K319/F319</f>
        <v>-0.63440860215053763</v>
      </c>
      <c r="M319" s="135" t="s">
        <v>663</v>
      </c>
      <c r="N319" s="136">
        <v>43887</v>
      </c>
      <c r="O319" s="57"/>
      <c r="P319" s="16"/>
      <c r="Q319" s="16"/>
      <c r="R319" s="17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70">
        <v>137</v>
      </c>
      <c r="B320" s="194">
        <v>43396</v>
      </c>
      <c r="C320" s="194"/>
      <c r="D320" s="201" t="s">
        <v>425</v>
      </c>
      <c r="E320" s="198" t="s">
        <v>623</v>
      </c>
      <c r="F320" s="199">
        <v>156.5</v>
      </c>
      <c r="G320" s="198"/>
      <c r="H320" s="198"/>
      <c r="I320" s="225">
        <v>191</v>
      </c>
      <c r="J320" s="237" t="s">
        <v>601</v>
      </c>
      <c r="K320" s="227"/>
      <c r="L320" s="228"/>
      <c r="M320" s="226" t="s">
        <v>601</v>
      </c>
      <c r="N320" s="229"/>
      <c r="O320" s="57"/>
      <c r="P320" s="16"/>
      <c r="Q320" s="16"/>
      <c r="R320" s="17" t="s">
        <v>751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70">
        <v>138</v>
      </c>
      <c r="B321" s="194">
        <v>43439</v>
      </c>
      <c r="C321" s="194"/>
      <c r="D321" s="201" t="s">
        <v>330</v>
      </c>
      <c r="E321" s="198" t="s">
        <v>623</v>
      </c>
      <c r="F321" s="199">
        <v>259.5</v>
      </c>
      <c r="G321" s="198"/>
      <c r="H321" s="198"/>
      <c r="I321" s="225">
        <v>321</v>
      </c>
      <c r="J321" s="237" t="s">
        <v>601</v>
      </c>
      <c r="K321" s="227"/>
      <c r="L321" s="228"/>
      <c r="M321" s="226" t="s">
        <v>601</v>
      </c>
      <c r="N321" s="229"/>
      <c r="O321" s="16"/>
      <c r="P321" s="16"/>
      <c r="Q321" s="16"/>
      <c r="R321" s="17" t="s">
        <v>751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68">
        <v>139</v>
      </c>
      <c r="B322" s="163">
        <v>43439</v>
      </c>
      <c r="C322" s="163"/>
      <c r="D322" s="164" t="s">
        <v>775</v>
      </c>
      <c r="E322" s="165" t="s">
        <v>623</v>
      </c>
      <c r="F322" s="165">
        <v>715</v>
      </c>
      <c r="G322" s="165"/>
      <c r="H322" s="165">
        <v>445</v>
      </c>
      <c r="I322" s="185">
        <v>840</v>
      </c>
      <c r="J322" s="137" t="s">
        <v>2994</v>
      </c>
      <c r="K322" s="133">
        <f t="shared" ref="K322:K325" si="169">H322-F322</f>
        <v>-270</v>
      </c>
      <c r="L322" s="134">
        <f t="shared" ref="L322:L325" si="170">K322/F322</f>
        <v>-0.3776223776223776</v>
      </c>
      <c r="M322" s="135" t="s">
        <v>663</v>
      </c>
      <c r="N322" s="136">
        <v>43800</v>
      </c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5">
        <v>140</v>
      </c>
      <c r="B323" s="206">
        <v>43469</v>
      </c>
      <c r="C323" s="206"/>
      <c r="D323" s="154" t="s">
        <v>145</v>
      </c>
      <c r="E323" s="207" t="s">
        <v>623</v>
      </c>
      <c r="F323" s="207">
        <v>875</v>
      </c>
      <c r="G323" s="207"/>
      <c r="H323" s="207">
        <v>1165</v>
      </c>
      <c r="I323" s="231">
        <v>1185</v>
      </c>
      <c r="J323" s="140" t="s">
        <v>3489</v>
      </c>
      <c r="K323" s="127">
        <f t="shared" si="169"/>
        <v>290</v>
      </c>
      <c r="L323" s="128">
        <f t="shared" si="170"/>
        <v>0.33142857142857141</v>
      </c>
      <c r="M323" s="129" t="s">
        <v>599</v>
      </c>
      <c r="N323" s="361">
        <v>43847</v>
      </c>
      <c r="O323" s="57"/>
      <c r="P323" s="16"/>
      <c r="Q323" s="16"/>
      <c r="R323" s="343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5">
        <v>141</v>
      </c>
      <c r="B324" s="206">
        <v>43559</v>
      </c>
      <c r="C324" s="206"/>
      <c r="D324" s="407" t="s">
        <v>345</v>
      </c>
      <c r="E324" s="207" t="s">
        <v>623</v>
      </c>
      <c r="F324" s="207">
        <f>387-14.63</f>
        <v>372.37</v>
      </c>
      <c r="G324" s="207"/>
      <c r="H324" s="207">
        <v>490</v>
      </c>
      <c r="I324" s="231">
        <v>490</v>
      </c>
      <c r="J324" s="140" t="s">
        <v>682</v>
      </c>
      <c r="K324" s="127">
        <f t="shared" si="169"/>
        <v>117.63</v>
      </c>
      <c r="L324" s="128">
        <f t="shared" si="170"/>
        <v>0.31589548030185027</v>
      </c>
      <c r="M324" s="129" t="s">
        <v>599</v>
      </c>
      <c r="N324" s="361">
        <v>43850</v>
      </c>
      <c r="O324" s="57"/>
      <c r="P324" s="16"/>
      <c r="Q324" s="16"/>
      <c r="R324" s="343" t="s">
        <v>751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68">
        <v>142</v>
      </c>
      <c r="B325" s="163">
        <v>43578</v>
      </c>
      <c r="C325" s="163"/>
      <c r="D325" s="164" t="s">
        <v>776</v>
      </c>
      <c r="E325" s="165" t="s">
        <v>600</v>
      </c>
      <c r="F325" s="165">
        <v>220</v>
      </c>
      <c r="G325" s="165"/>
      <c r="H325" s="165">
        <v>127.5</v>
      </c>
      <c r="I325" s="185">
        <v>284</v>
      </c>
      <c r="J325" s="383" t="s">
        <v>3483</v>
      </c>
      <c r="K325" s="133">
        <f t="shared" si="169"/>
        <v>-92.5</v>
      </c>
      <c r="L325" s="134">
        <f t="shared" si="170"/>
        <v>-0.42045454545454547</v>
      </c>
      <c r="M325" s="135" t="s">
        <v>663</v>
      </c>
      <c r="N325" s="136">
        <v>43896</v>
      </c>
      <c r="O325" s="57"/>
      <c r="P325" s="16"/>
      <c r="Q325" s="16"/>
      <c r="R325" s="17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5">
        <v>143</v>
      </c>
      <c r="B326" s="206">
        <v>43622</v>
      </c>
      <c r="C326" s="206"/>
      <c r="D326" s="407" t="s">
        <v>496</v>
      </c>
      <c r="E326" s="207" t="s">
        <v>600</v>
      </c>
      <c r="F326" s="207">
        <v>332.8</v>
      </c>
      <c r="G326" s="207"/>
      <c r="H326" s="207">
        <v>405</v>
      </c>
      <c r="I326" s="231">
        <v>419</v>
      </c>
      <c r="J326" s="140" t="s">
        <v>3490</v>
      </c>
      <c r="K326" s="127">
        <f t="shared" ref="K326" si="171">H326-F326</f>
        <v>72.199999999999989</v>
      </c>
      <c r="L326" s="128">
        <f t="shared" ref="L326" si="172">K326/F326</f>
        <v>0.21694711538461534</v>
      </c>
      <c r="M326" s="129" t="s">
        <v>599</v>
      </c>
      <c r="N326" s="361">
        <v>43860</v>
      </c>
      <c r="O326" s="57"/>
      <c r="P326" s="16"/>
      <c r="Q326" s="16"/>
      <c r="R326" s="17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143">
        <v>144</v>
      </c>
      <c r="B327" s="142">
        <v>43641</v>
      </c>
      <c r="C327" s="142"/>
      <c r="D327" s="143" t="s">
        <v>139</v>
      </c>
      <c r="E327" s="144" t="s">
        <v>623</v>
      </c>
      <c r="F327" s="145">
        <v>386</v>
      </c>
      <c r="G327" s="146"/>
      <c r="H327" s="146">
        <v>395</v>
      </c>
      <c r="I327" s="146">
        <v>452</v>
      </c>
      <c r="J327" s="169" t="s">
        <v>3405</v>
      </c>
      <c r="K327" s="170">
        <f t="shared" ref="K327" si="173">H327-F327</f>
        <v>9</v>
      </c>
      <c r="L327" s="171">
        <f t="shared" ref="L327" si="174">K327/F327</f>
        <v>2.3316062176165803E-2</v>
      </c>
      <c r="M327" s="172" t="s">
        <v>708</v>
      </c>
      <c r="N327" s="173">
        <v>43868</v>
      </c>
      <c r="O327" s="16"/>
      <c r="P327" s="16"/>
      <c r="Q327" s="16"/>
      <c r="R327" s="17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371">
        <v>145</v>
      </c>
      <c r="B328" s="194">
        <v>43707</v>
      </c>
      <c r="C328" s="194"/>
      <c r="D328" s="201" t="s">
        <v>260</v>
      </c>
      <c r="E328" s="198" t="s">
        <v>623</v>
      </c>
      <c r="F328" s="198" t="s">
        <v>755</v>
      </c>
      <c r="G328" s="198"/>
      <c r="H328" s="198"/>
      <c r="I328" s="225">
        <v>190</v>
      </c>
      <c r="J328" s="237" t="s">
        <v>601</v>
      </c>
      <c r="K328" s="227"/>
      <c r="L328" s="228"/>
      <c r="M328" s="357" t="s">
        <v>601</v>
      </c>
      <c r="N328" s="229"/>
      <c r="O328" s="16"/>
      <c r="P328" s="16"/>
      <c r="Q328" s="16"/>
      <c r="R328" s="343" t="s">
        <v>751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5">
        <v>146</v>
      </c>
      <c r="B329" s="206">
        <v>43731</v>
      </c>
      <c r="C329" s="206"/>
      <c r="D329" s="154" t="s">
        <v>440</v>
      </c>
      <c r="E329" s="207" t="s">
        <v>623</v>
      </c>
      <c r="F329" s="207">
        <v>235</v>
      </c>
      <c r="G329" s="207"/>
      <c r="H329" s="207">
        <v>295</v>
      </c>
      <c r="I329" s="231">
        <v>296</v>
      </c>
      <c r="J329" s="140" t="s">
        <v>3147</v>
      </c>
      <c r="K329" s="127">
        <f t="shared" ref="K329" si="175">H329-F329</f>
        <v>60</v>
      </c>
      <c r="L329" s="128">
        <f t="shared" ref="L329" si="176">K329/F329</f>
        <v>0.25531914893617019</v>
      </c>
      <c r="M329" s="129" t="s">
        <v>599</v>
      </c>
      <c r="N329" s="361">
        <v>43844</v>
      </c>
      <c r="O329" s="57"/>
      <c r="P329" s="16"/>
      <c r="Q329" s="16"/>
      <c r="R329" s="17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5">
        <v>147</v>
      </c>
      <c r="B330" s="206">
        <v>43752</v>
      </c>
      <c r="C330" s="206"/>
      <c r="D330" s="154" t="s">
        <v>2977</v>
      </c>
      <c r="E330" s="207" t="s">
        <v>623</v>
      </c>
      <c r="F330" s="207">
        <v>277.5</v>
      </c>
      <c r="G330" s="207"/>
      <c r="H330" s="207">
        <v>333</v>
      </c>
      <c r="I330" s="231">
        <v>333</v>
      </c>
      <c r="J330" s="140" t="s">
        <v>3148</v>
      </c>
      <c r="K330" s="127">
        <f t="shared" ref="K330" si="177">H330-F330</f>
        <v>55.5</v>
      </c>
      <c r="L330" s="128">
        <f t="shared" ref="L330" si="178">K330/F330</f>
        <v>0.2</v>
      </c>
      <c r="M330" s="129" t="s">
        <v>599</v>
      </c>
      <c r="N330" s="361">
        <v>43846</v>
      </c>
      <c r="O330" s="57"/>
      <c r="P330" s="16"/>
      <c r="Q330" s="16"/>
      <c r="R330" s="343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5">
        <v>148</v>
      </c>
      <c r="B331" s="206">
        <v>43752</v>
      </c>
      <c r="C331" s="206"/>
      <c r="D331" s="154" t="s">
        <v>2976</v>
      </c>
      <c r="E331" s="207" t="s">
        <v>623</v>
      </c>
      <c r="F331" s="207">
        <v>930</v>
      </c>
      <c r="G331" s="207"/>
      <c r="H331" s="207">
        <v>1165</v>
      </c>
      <c r="I331" s="231">
        <v>1200</v>
      </c>
      <c r="J331" s="140" t="s">
        <v>3150</v>
      </c>
      <c r="K331" s="127">
        <f t="shared" ref="K331" si="179">H331-F331</f>
        <v>235</v>
      </c>
      <c r="L331" s="128">
        <f t="shared" ref="L331" si="180">K331/F331</f>
        <v>0.25268817204301075</v>
      </c>
      <c r="M331" s="129" t="s">
        <v>599</v>
      </c>
      <c r="N331" s="361">
        <v>43847</v>
      </c>
      <c r="O331" s="57"/>
      <c r="P331" s="16"/>
      <c r="Q331" s="16"/>
      <c r="R331" s="343" t="s">
        <v>753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70">
        <v>149</v>
      </c>
      <c r="B332" s="346">
        <v>43753</v>
      </c>
      <c r="C332" s="211"/>
      <c r="D332" s="372" t="s">
        <v>2975</v>
      </c>
      <c r="E332" s="349" t="s">
        <v>623</v>
      </c>
      <c r="F332" s="352">
        <v>111</v>
      </c>
      <c r="G332" s="349"/>
      <c r="H332" s="349"/>
      <c r="I332" s="355">
        <v>141</v>
      </c>
      <c r="J332" s="237" t="s">
        <v>601</v>
      </c>
      <c r="K332" s="237"/>
      <c r="L332" s="122"/>
      <c r="M332" s="360" t="s">
        <v>601</v>
      </c>
      <c r="N332" s="239"/>
      <c r="O332" s="16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5">
        <v>150</v>
      </c>
      <c r="B333" s="206">
        <v>43753</v>
      </c>
      <c r="C333" s="206"/>
      <c r="D333" s="154" t="s">
        <v>2974</v>
      </c>
      <c r="E333" s="207" t="s">
        <v>623</v>
      </c>
      <c r="F333" s="208">
        <v>296</v>
      </c>
      <c r="G333" s="207"/>
      <c r="H333" s="207">
        <v>370</v>
      </c>
      <c r="I333" s="231">
        <v>370</v>
      </c>
      <c r="J333" s="140" t="s">
        <v>682</v>
      </c>
      <c r="K333" s="127">
        <f t="shared" ref="K333" si="181">H333-F333</f>
        <v>74</v>
      </c>
      <c r="L333" s="128">
        <f t="shared" ref="L333" si="182">K333/F333</f>
        <v>0.25</v>
      </c>
      <c r="M333" s="129" t="s">
        <v>599</v>
      </c>
      <c r="N333" s="361">
        <v>43853</v>
      </c>
      <c r="O333" s="57"/>
      <c r="P333" s="16"/>
      <c r="Q333" s="16"/>
      <c r="R333" s="343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71">
        <v>151</v>
      </c>
      <c r="B334" s="210">
        <v>43754</v>
      </c>
      <c r="C334" s="210"/>
      <c r="D334" s="191" t="s">
        <v>2973</v>
      </c>
      <c r="E334" s="348" t="s">
        <v>623</v>
      </c>
      <c r="F334" s="351" t="s">
        <v>2939</v>
      </c>
      <c r="G334" s="348"/>
      <c r="H334" s="348"/>
      <c r="I334" s="354">
        <v>344</v>
      </c>
      <c r="J334" s="237" t="s">
        <v>601</v>
      </c>
      <c r="K334" s="240"/>
      <c r="L334" s="359"/>
      <c r="M334" s="342" t="s">
        <v>601</v>
      </c>
      <c r="N334" s="362"/>
      <c r="O334" s="16"/>
      <c r="P334" s="16"/>
      <c r="Q334" s="16"/>
      <c r="R334" s="343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45">
        <v>152</v>
      </c>
      <c r="B335" s="211">
        <v>43832</v>
      </c>
      <c r="C335" s="211"/>
      <c r="D335" s="215" t="s">
        <v>2253</v>
      </c>
      <c r="E335" s="212" t="s">
        <v>623</v>
      </c>
      <c r="F335" s="213" t="s">
        <v>3135</v>
      </c>
      <c r="G335" s="212"/>
      <c r="H335" s="212"/>
      <c r="I335" s="236">
        <v>590</v>
      </c>
      <c r="J335" s="237" t="s">
        <v>601</v>
      </c>
      <c r="K335" s="237"/>
      <c r="L335" s="122"/>
      <c r="M335" s="342" t="s">
        <v>601</v>
      </c>
      <c r="N335" s="239"/>
      <c r="O335" s="16"/>
      <c r="P335" s="16"/>
      <c r="Q335" s="16"/>
      <c r="R335" s="343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5">
        <v>153</v>
      </c>
      <c r="B336" s="206">
        <v>43966</v>
      </c>
      <c r="C336" s="206"/>
      <c r="D336" s="154" t="s">
        <v>65</v>
      </c>
      <c r="E336" s="207" t="s">
        <v>623</v>
      </c>
      <c r="F336" s="208">
        <v>67.5</v>
      </c>
      <c r="G336" s="207"/>
      <c r="H336" s="207">
        <v>86</v>
      </c>
      <c r="I336" s="231">
        <v>86</v>
      </c>
      <c r="J336" s="140" t="s">
        <v>3628</v>
      </c>
      <c r="K336" s="127">
        <f t="shared" ref="K336" si="183">H336-F336</f>
        <v>18.5</v>
      </c>
      <c r="L336" s="128">
        <f t="shared" ref="L336" si="184">K336/F336</f>
        <v>0.27407407407407408</v>
      </c>
      <c r="M336" s="129" t="s">
        <v>599</v>
      </c>
      <c r="N336" s="361">
        <v>44008</v>
      </c>
      <c r="O336" s="57"/>
      <c r="P336" s="16"/>
      <c r="Q336" s="16"/>
      <c r="R336" s="343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9">
        <v>154</v>
      </c>
      <c r="B337" s="211">
        <v>44035</v>
      </c>
      <c r="C337" s="211"/>
      <c r="D337" s="215" t="s">
        <v>495</v>
      </c>
      <c r="E337" s="212" t="s">
        <v>623</v>
      </c>
      <c r="F337" s="213" t="s">
        <v>3631</v>
      </c>
      <c r="G337" s="212"/>
      <c r="H337" s="212"/>
      <c r="I337" s="236">
        <v>296</v>
      </c>
      <c r="J337" s="237" t="s">
        <v>601</v>
      </c>
      <c r="K337" s="237"/>
      <c r="L337" s="122"/>
      <c r="M337" s="238"/>
      <c r="N337" s="239"/>
      <c r="O337" s="16"/>
      <c r="P337" s="16"/>
      <c r="Q337" s="16"/>
      <c r="R337" s="343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9">
        <v>155</v>
      </c>
      <c r="B338" s="211">
        <v>44092</v>
      </c>
      <c r="C338" s="211"/>
      <c r="D338" s="215" t="s">
        <v>416</v>
      </c>
      <c r="E338" s="212" t="s">
        <v>623</v>
      </c>
      <c r="F338" s="213" t="s">
        <v>3636</v>
      </c>
      <c r="G338" s="212"/>
      <c r="H338" s="212"/>
      <c r="I338" s="236">
        <v>248</v>
      </c>
      <c r="J338" s="237" t="s">
        <v>601</v>
      </c>
      <c r="K338" s="237"/>
      <c r="L338" s="122"/>
      <c r="M338" s="238"/>
      <c r="N338" s="239"/>
      <c r="O338" s="16"/>
      <c r="P338" s="16"/>
      <c r="Q338" s="16"/>
      <c r="R338" s="343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9">
        <v>156</v>
      </c>
      <c r="B339" s="211">
        <v>44140</v>
      </c>
      <c r="C339" s="211"/>
      <c r="D339" s="215" t="s">
        <v>416</v>
      </c>
      <c r="E339" s="212" t="s">
        <v>623</v>
      </c>
      <c r="F339" s="213" t="s">
        <v>3697</v>
      </c>
      <c r="G339" s="212"/>
      <c r="H339" s="212"/>
      <c r="I339" s="236">
        <v>248</v>
      </c>
      <c r="J339" s="237" t="s">
        <v>601</v>
      </c>
      <c r="K339" s="237"/>
      <c r="L339" s="122"/>
      <c r="M339" s="238"/>
      <c r="N339" s="239"/>
      <c r="O339" s="16"/>
      <c r="P339" s="16"/>
      <c r="Q339" s="16"/>
      <c r="R339" s="343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9">
        <v>157</v>
      </c>
      <c r="B340" s="211">
        <v>44140</v>
      </c>
      <c r="C340" s="211"/>
      <c r="D340" s="215" t="s">
        <v>330</v>
      </c>
      <c r="E340" s="212" t="s">
        <v>623</v>
      </c>
      <c r="F340" s="213" t="s">
        <v>3698</v>
      </c>
      <c r="G340" s="212"/>
      <c r="H340" s="212"/>
      <c r="I340" s="236">
        <v>320</v>
      </c>
      <c r="J340" s="237" t="s">
        <v>601</v>
      </c>
      <c r="K340" s="237"/>
      <c r="L340" s="122"/>
      <c r="M340" s="238"/>
      <c r="N340" s="239"/>
      <c r="O340" s="16"/>
      <c r="P340" s="16"/>
      <c r="Q340" s="16"/>
      <c r="R340" s="343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9">
        <v>158</v>
      </c>
      <c r="B341" s="211">
        <v>44140</v>
      </c>
      <c r="C341" s="211"/>
      <c r="D341" s="215" t="s">
        <v>491</v>
      </c>
      <c r="E341" s="212" t="s">
        <v>623</v>
      </c>
      <c r="F341" s="213" t="s">
        <v>3703</v>
      </c>
      <c r="G341" s="212"/>
      <c r="H341" s="212"/>
      <c r="I341" s="236">
        <v>1093</v>
      </c>
      <c r="J341" s="237" t="s">
        <v>601</v>
      </c>
      <c r="K341" s="237"/>
      <c r="L341" s="122"/>
      <c r="M341" s="238"/>
      <c r="N341" s="239"/>
      <c r="O341" s="16"/>
      <c r="P341" s="16"/>
      <c r="R341" s="343"/>
    </row>
    <row r="342" spans="1:26">
      <c r="A342" s="209">
        <v>159</v>
      </c>
      <c r="B342" s="211">
        <v>44140</v>
      </c>
      <c r="C342" s="211"/>
      <c r="D342" s="215" t="s">
        <v>345</v>
      </c>
      <c r="E342" s="549" t="s">
        <v>623</v>
      </c>
      <c r="F342" s="550" t="s">
        <v>3705</v>
      </c>
      <c r="G342" s="212"/>
      <c r="H342" s="212"/>
      <c r="I342" s="236">
        <v>406</v>
      </c>
      <c r="J342" s="551" t="s">
        <v>601</v>
      </c>
      <c r="K342" s="237"/>
      <c r="L342" s="122"/>
      <c r="M342" s="238"/>
      <c r="N342" s="239"/>
      <c r="O342" s="16"/>
      <c r="P342" s="16"/>
      <c r="R342" s="343"/>
    </row>
    <row r="343" spans="1:26">
      <c r="A343" s="209">
        <v>160</v>
      </c>
      <c r="B343" s="211">
        <v>44141</v>
      </c>
      <c r="C343" s="211"/>
      <c r="D343" s="215" t="s">
        <v>495</v>
      </c>
      <c r="E343" s="549" t="s">
        <v>623</v>
      </c>
      <c r="F343" s="550" t="s">
        <v>3714</v>
      </c>
      <c r="G343" s="212"/>
      <c r="H343" s="212"/>
      <c r="I343" s="236">
        <v>290</v>
      </c>
      <c r="J343" s="551" t="s">
        <v>601</v>
      </c>
      <c r="K343" s="237"/>
      <c r="L343" s="122"/>
      <c r="M343" s="238"/>
      <c r="N343" s="239"/>
      <c r="O343" s="16"/>
      <c r="P343" s="16"/>
      <c r="R343" s="343"/>
    </row>
    <row r="344" spans="1:26">
      <c r="A344" s="209"/>
      <c r="B344" s="211"/>
      <c r="C344" s="211"/>
      <c r="D344" s="215"/>
      <c r="E344" s="212"/>
      <c r="F344" s="213"/>
      <c r="G344" s="212"/>
      <c r="H344" s="212"/>
      <c r="I344" s="236"/>
      <c r="J344" s="237"/>
      <c r="K344" s="237"/>
      <c r="L344" s="122"/>
      <c r="M344" s="238"/>
      <c r="N344" s="239"/>
      <c r="O344" s="16"/>
      <c r="P344" s="16"/>
      <c r="R344" s="343"/>
    </row>
    <row r="345" spans="1:26">
      <c r="A345" s="209"/>
      <c r="B345" s="211"/>
      <c r="C345" s="211"/>
      <c r="D345" s="215"/>
      <c r="E345" s="212"/>
      <c r="F345" s="213"/>
      <c r="G345" s="212"/>
      <c r="H345" s="212"/>
      <c r="I345" s="236"/>
      <c r="J345" s="237"/>
      <c r="K345" s="237"/>
      <c r="L345" s="122"/>
      <c r="M345" s="238"/>
      <c r="N345" s="239"/>
      <c r="O345" s="16"/>
      <c r="P345" s="16"/>
      <c r="R345" s="343"/>
    </row>
    <row r="346" spans="1:26">
      <c r="A346" s="209"/>
      <c r="B346" s="211"/>
      <c r="C346" s="211"/>
      <c r="D346" s="215"/>
      <c r="E346" s="212"/>
      <c r="F346" s="213"/>
      <c r="G346" s="212"/>
      <c r="H346" s="212"/>
      <c r="I346" s="236"/>
      <c r="J346" s="237"/>
      <c r="K346" s="237"/>
      <c r="L346" s="122"/>
      <c r="M346" s="238"/>
      <c r="N346" s="239"/>
      <c r="O346" s="16"/>
      <c r="R346" s="241"/>
    </row>
    <row r="347" spans="1:26">
      <c r="A347" s="209"/>
      <c r="B347" s="211"/>
      <c r="C347" s="211"/>
      <c r="D347" s="215"/>
      <c r="E347" s="212"/>
      <c r="F347" s="213"/>
      <c r="G347" s="212"/>
      <c r="H347" s="212"/>
      <c r="I347" s="236"/>
      <c r="J347" s="237"/>
      <c r="K347" s="237"/>
      <c r="L347" s="122"/>
      <c r="M347" s="238"/>
      <c r="N347" s="239"/>
      <c r="O347" s="16"/>
      <c r="R347" s="241"/>
    </row>
    <row r="348" spans="1:26">
      <c r="A348" s="209"/>
      <c r="B348" s="211"/>
      <c r="C348" s="211"/>
      <c r="D348" s="215"/>
      <c r="E348" s="212"/>
      <c r="F348" s="213"/>
      <c r="G348" s="212"/>
      <c r="H348" s="212"/>
      <c r="I348" s="236"/>
      <c r="J348" s="237"/>
      <c r="K348" s="237"/>
      <c r="L348" s="122"/>
      <c r="M348" s="238"/>
      <c r="N348" s="239"/>
      <c r="O348" s="16"/>
      <c r="R348" s="241"/>
    </row>
    <row r="349" spans="1:26">
      <c r="A349" s="209"/>
      <c r="B349" s="199" t="s">
        <v>2980</v>
      </c>
      <c r="O349" s="16"/>
      <c r="R349" s="241"/>
    </row>
    <row r="350" spans="1:26">
      <c r="R350" s="241"/>
    </row>
    <row r="351" spans="1:26">
      <c r="R351" s="241"/>
    </row>
    <row r="352" spans="1:26">
      <c r="R352" s="241"/>
    </row>
    <row r="353" spans="1:18">
      <c r="R353" s="241"/>
    </row>
    <row r="354" spans="1:18">
      <c r="R354" s="241"/>
    </row>
    <row r="355" spans="1:18">
      <c r="R355" s="241"/>
    </row>
    <row r="356" spans="1:18">
      <c r="R356" s="241"/>
    </row>
    <row r="366" spans="1:18">
      <c r="A366" s="216"/>
    </row>
    <row r="367" spans="1:18">
      <c r="A367" s="216"/>
    </row>
    <row r="368" spans="1:18">
      <c r="A368" s="212"/>
    </row>
  </sheetData>
  <autoFilter ref="R1:R364"/>
  <mergeCells count="7">
    <mergeCell ref="P103:P104"/>
    <mergeCell ref="M103:M104"/>
    <mergeCell ref="J103:J104"/>
    <mergeCell ref="B103:B104"/>
    <mergeCell ref="A103:A104"/>
    <mergeCell ref="N103:N104"/>
    <mergeCell ref="O103:O10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2020-11-20T02:20:41Z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