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</definedNames>
  <calcPr calcId="191029"/>
</workbook>
</file>

<file path=xl/calcChain.xml><?xml version="1.0" encoding="utf-8"?>
<calcChain xmlns="http://schemas.openxmlformats.org/spreadsheetml/2006/main">
  <c r="P26" i="6" l="1"/>
  <c r="K100" i="6"/>
  <c r="M100" i="6" s="1"/>
  <c r="L66" i="6"/>
  <c r="K66" i="6"/>
  <c r="L59" i="6"/>
  <c r="K59" i="6"/>
  <c r="K58" i="6"/>
  <c r="L58" i="6"/>
  <c r="M58" i="6" l="1"/>
  <c r="M66" i="6"/>
  <c r="M59" i="6"/>
  <c r="K97" i="6"/>
  <c r="M97" i="6" s="1"/>
  <c r="L64" i="6"/>
  <c r="K64" i="6"/>
  <c r="L63" i="6"/>
  <c r="K63" i="6"/>
  <c r="P25" i="6"/>
  <c r="P24" i="6"/>
  <c r="L61" i="6"/>
  <c r="K61" i="6"/>
  <c r="L62" i="6"/>
  <c r="K62" i="6"/>
  <c r="M64" i="6" l="1"/>
  <c r="M63" i="6"/>
  <c r="M61" i="6"/>
  <c r="M62" i="6"/>
  <c r="K96" i="6" l="1"/>
  <c r="M96" i="6" s="1"/>
  <c r="K95" i="6"/>
  <c r="M95" i="6" s="1"/>
  <c r="L60" i="6" l="1"/>
  <c r="K60" i="6"/>
  <c r="M60" i="6" l="1"/>
  <c r="L10" i="6"/>
  <c r="K10" i="6"/>
  <c r="M10" i="6" s="1"/>
  <c r="L55" i="6"/>
  <c r="K55" i="6"/>
  <c r="L57" i="6"/>
  <c r="K57" i="6"/>
  <c r="M57" i="6" s="1"/>
  <c r="M55" i="6" l="1"/>
  <c r="L12" i="6"/>
  <c r="K12" i="6"/>
  <c r="P23" i="6"/>
  <c r="L56" i="6"/>
  <c r="K56" i="6"/>
  <c r="M56" i="6" s="1"/>
  <c r="M12" i="6" l="1"/>
  <c r="K92" i="6"/>
  <c r="M92" i="6" s="1"/>
  <c r="K91" i="6" l="1"/>
  <c r="K90" i="6"/>
  <c r="L54" i="6"/>
  <c r="K54" i="6"/>
  <c r="L53" i="6"/>
  <c r="K53" i="6"/>
  <c r="M54" i="6" l="1"/>
  <c r="M53" i="6"/>
  <c r="K89" i="6" l="1"/>
  <c r="K88" i="6"/>
  <c r="K52" i="6"/>
  <c r="L52" i="6"/>
  <c r="L46" i="6"/>
  <c r="K46" i="6"/>
  <c r="L51" i="6"/>
  <c r="K51" i="6"/>
  <c r="K86" i="6"/>
  <c r="K85" i="6"/>
  <c r="K87" i="6"/>
  <c r="M87" i="6" s="1"/>
  <c r="P22" i="6"/>
  <c r="P21" i="6"/>
  <c r="K84" i="6"/>
  <c r="K83" i="6"/>
  <c r="K82" i="6"/>
  <c r="K81" i="6"/>
  <c r="L49" i="6"/>
  <c r="K49" i="6"/>
  <c r="L50" i="6"/>
  <c r="K50" i="6"/>
  <c r="M50" i="6" s="1"/>
  <c r="M52" i="6" l="1"/>
  <c r="M51" i="6"/>
  <c r="M46" i="6"/>
  <c r="M49" i="6"/>
  <c r="L47" i="6"/>
  <c r="K47" i="6" l="1"/>
  <c r="L45" i="6"/>
  <c r="K45" i="6"/>
  <c r="L42" i="6"/>
  <c r="K42" i="6"/>
  <c r="M45" i="6" l="1"/>
  <c r="M47" i="6"/>
  <c r="M42" i="6"/>
  <c r="L48" i="6" l="1"/>
  <c r="K48" i="6"/>
  <c r="M48" i="6" l="1"/>
  <c r="L44" i="6"/>
  <c r="K44" i="6"/>
  <c r="L43" i="6"/>
  <c r="K43" i="6"/>
  <c r="L13" i="6"/>
  <c r="K13" i="6"/>
  <c r="L41" i="6"/>
  <c r="K41" i="6"/>
  <c r="L40" i="6"/>
  <c r="K40" i="6"/>
  <c r="M44" i="6" l="1"/>
  <c r="M43" i="6"/>
  <c r="M13" i="6"/>
  <c r="M41" i="6"/>
  <c r="M40" i="6"/>
  <c r="K77" i="6"/>
  <c r="K78" i="6"/>
  <c r="K76" i="6" l="1"/>
  <c r="K74" i="6"/>
  <c r="K73" i="6"/>
  <c r="K80" i="6"/>
  <c r="K79" i="6"/>
  <c r="K75" i="6"/>
  <c r="L19" i="6"/>
  <c r="K19" i="6"/>
  <c r="M19" i="6" l="1"/>
  <c r="P18" i="6"/>
  <c r="P17" i="6" l="1"/>
  <c r="P16" i="6" l="1"/>
  <c r="P14" i="6" l="1"/>
  <c r="P15" i="6"/>
  <c r="P11" i="6" l="1"/>
  <c r="K313" i="6" l="1"/>
  <c r="L313" i="6" s="1"/>
  <c r="K307" i="6"/>
  <c r="L307" i="6" s="1"/>
  <c r="L39" i="6" l="1"/>
  <c r="K39" i="6"/>
  <c r="M39" i="6" l="1"/>
  <c r="K315" i="6" l="1"/>
  <c r="L315" i="6" s="1"/>
  <c r="K303" i="6" l="1"/>
  <c r="L303" i="6" s="1"/>
  <c r="K304" i="6" l="1"/>
  <c r="L304" i="6" s="1"/>
  <c r="K297" i="6"/>
  <c r="L297" i="6" s="1"/>
  <c r="K314" i="6" l="1"/>
  <c r="L314" i="6" s="1"/>
  <c r="K308" i="6"/>
  <c r="L308" i="6" s="1"/>
  <c r="K310" i="6" l="1"/>
  <c r="L310" i="6" s="1"/>
  <c r="L6" i="2" l="1"/>
  <c r="K6" i="3"/>
  <c r="D7" i="5" l="1"/>
  <c r="M7" i="6"/>
  <c r="K305" i="6" l="1"/>
  <c r="L305" i="6" s="1"/>
  <c r="K302" i="6" l="1"/>
  <c r="L302" i="6" s="1"/>
  <c r="K306" i="6" l="1"/>
  <c r="L306" i="6" s="1"/>
  <c r="K301" i="6"/>
  <c r="L301" i="6" s="1"/>
  <c r="K300" i="6"/>
  <c r="L300" i="6" s="1"/>
  <c r="K298" i="6"/>
  <c r="L298" i="6" s="1"/>
  <c r="H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6" i="4"/>
</calcChain>
</file>

<file path=xl/sharedStrings.xml><?xml version="1.0" encoding="utf-8"?>
<sst xmlns="http://schemas.openxmlformats.org/spreadsheetml/2006/main" count="3628" uniqueCount="1276">
  <si>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</si>
  <si>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</si>
  <si>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</si>
  <si>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</si>
  <si>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</si>
  <si>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</si>
  <si>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</si>
  <si>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</si>
  <si>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</si>
  <si>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</si>
  <si>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</si>
  <si>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</si>
  <si>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</si>
  <si>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</si>
  <si>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</si>
  <si>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</si>
  <si>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</si>
  <si>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</si>
  <si>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</si>
  <si>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</si>
  <si>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</si>
  <si>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</si>
  <si>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</si>
  <si>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</si>
  <si>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</si>
  <si>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</si>
  <si>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</si>
  <si>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</si>
  <si>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</si>
  <si>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</si>
  <si>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</si>
  <si>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</si>
  <si>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</si>
  <si>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</si>
  <si>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</si>
  <si>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</si>
  <si>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</si>
  <si>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</si>
  <si>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</si>
  <si>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</si>
  <si>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</si>
  <si>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</si>
  <si>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</si>
  <si>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</si>
  <si>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</si>
  <si>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</si>
  <si>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</si>
  <si>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</si>
  <si>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</si>
  <si>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</si>
  <si>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</si>
  <si>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</si>
  <si>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</si>
  <si>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</si>
  <si>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</si>
  <si>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</si>
  <si>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</si>
  <si>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</si>
  <si>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</si>
  <si>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</si>
  <si>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</si>
  <si>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</si>
  <si>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</si>
  <si>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</si>
  <si>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</si>
  <si>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</si>
  <si>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</si>
  <si>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</si>
  <si>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</si>
  <si>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</si>
  <si>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</si>
  <si>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</si>
  <si>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</si>
  <si>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</si>
  <si>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</si>
  <si>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</si>
  <si>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</si>
  <si>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</si>
  <si>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</si>
  <si>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</si>
  <si>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</si>
  <si>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</si>
  <si>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</si>
  <si>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</si>
  <si>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</si>
  <si>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</si>
  <si>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</si>
  <si>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</si>
  <si>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</si>
  <si>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</si>
  <si>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</si>
  <si>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</si>
  <si>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</si>
  <si>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</si>
  <si>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</si>
  <si>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</si>
  <si>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</si>
  <si>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</si>
  <si>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</si>
  <si>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</si>
  <si>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</si>
  <si>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</si>
  <si>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</si>
  <si>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</si>
  <si>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</si>
  <si>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</si>
  <si>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</si>
  <si>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</si>
  <si>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</si>
  <si>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</si>
  <si>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</si>
  <si>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</si>
  <si>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</si>
  <si>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</si>
  <si>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</si>
  <si>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</si>
  <si>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</si>
  <si>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</si>
  <si>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</si>
  <si>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</si>
  <si>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</si>
  <si>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</si>
  <si>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</si>
  <si>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</si>
  <si>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</si>
  <si>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</si>
  <si>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</si>
  <si>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</si>
  <si>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</si>
  <si>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</si>
  <si>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</si>
  <si>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</si>
  <si>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</si>
  <si>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</si>
  <si>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</si>
  <si>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</si>
  <si>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</si>
  <si>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</si>
  <si>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</si>
  <si>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</si>
  <si>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</si>
  <si>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</si>
  <si>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</si>
  <si>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</si>
  <si>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</si>
  <si>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</si>
  <si>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</si>
  <si>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</si>
  <si>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</si>
  <si>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</si>
  <si>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</si>
  <si>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</si>
  <si>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</si>
  <si>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</si>
  <si>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</si>
  <si>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</si>
  <si>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</si>
  <si>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</si>
  <si>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</si>
  <si>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</si>
  <si>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</si>
  <si>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</si>
  <si>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</si>
  <si>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</si>
  <si>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</si>
  <si>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</si>
  <si>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</si>
  <si>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</si>
  <si>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</si>
  <si>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</si>
  <si>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</si>
  <si>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</si>
  <si>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</si>
  <si>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</si>
  <si>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</si>
  <si>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</si>
  <si>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</si>
  <si>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</si>
  <si>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</si>
  <si>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</si>
  <si>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</si>
  <si>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</si>
  <si>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</si>
  <si>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</si>
  <si>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</si>
  <si>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</si>
  <si>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</si>
  <si>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</si>
  <si>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</si>
  <si>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</si>
  <si>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</si>
  <si>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</si>
  <si>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</si>
  <si>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</si>
  <si>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</si>
  <si>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</si>
  <si>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</si>
  <si>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</si>
  <si>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</si>
  <si>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</si>
  <si>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</si>
  <si>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</si>
  <si>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</si>
  <si>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</si>
  <si>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</si>
  <si>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</si>
  <si>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</si>
  <si>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</si>
  <si>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</si>
  <si>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</si>
  <si>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</si>
  <si>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</si>
  <si>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</si>
  <si>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</si>
  <si>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</si>
  <si>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</si>
  <si>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</si>
  <si>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</si>
  <si>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</si>
  <si>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</si>
  <si>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</si>
  <si>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</si>
  <si>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</si>
  <si>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</si>
  <si>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</si>
  <si>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</si>
  <si>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</si>
  <si>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</si>
  <si>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</si>
  <si>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</si>
  <si>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</si>
  <si>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</si>
  <si>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</si>
  <si>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</si>
  <si>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</si>
  <si>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</si>
  <si>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</si>
  <si>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</si>
  <si>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</si>
  <si>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</si>
  <si>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</si>
  <si>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</si>
  <si>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</si>
  <si>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</si>
  <si>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</si>
  <si>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</si>
  <si>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</si>
  <si>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</si>
  <si>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</si>
  <si>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</si>
  <si>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</si>
  <si>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</si>
  <si>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</si>
  <si>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</si>
  <si>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</si>
  <si>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</si>
  <si>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</si>
  <si>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</si>
  <si>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</si>
  <si>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</si>
  <si>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</si>
  <si>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</si>
  <si>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</si>
  <si>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</si>
  <si>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</si>
  <si>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</si>
  <si>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</si>
  <si>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</si>
  <si>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</si>
  <si>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</si>
  <si>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</si>
  <si>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</si>
  <si>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</si>
  <si>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</si>
  <si>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</si>
  <si>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</si>
  <si>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</si>
  <si>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</si>
  <si>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</si>
  <si>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</si>
  <si>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</si>
  <si>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</si>
  <si>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</si>
  <si>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</si>
  <si>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</si>
  <si>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</si>
  <si>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</si>
  <si>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</si>
  <si>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</si>
  <si>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</si>
  <si>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</si>
  <si>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</si>
  <si>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</si>
  <si>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</si>
  <si>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</si>
  <si>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</si>
  <si>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</si>
  <si>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</si>
  <si>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</si>
  <si>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</si>
  <si>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</si>
  <si>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</si>
  <si>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</si>
  <si>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</si>
  <si>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</si>
  <si>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</si>
  <si>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</si>
  <si>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</si>
  <si>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</si>
  <si>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</si>
  <si>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</si>
  <si>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</si>
  <si>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</si>
  <si>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</si>
  <si>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</si>
  <si>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</si>
  <si>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</si>
  <si>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</si>
  <si>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</si>
  <si>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</si>
  <si>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</si>
  <si>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</si>
  <si>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</si>
  <si>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</si>
  <si>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</si>
  <si>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</si>
  <si>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</si>
  <si>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</si>
  <si>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</si>
  <si>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</si>
  <si>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</si>
  <si>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</si>
  <si>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</si>
  <si>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</si>
  <si>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</si>
  <si>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</si>
  <si>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</si>
  <si>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</si>
  <si>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</si>
  <si>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</si>
  <si>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</si>
  <si>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</si>
  <si>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</si>
  <si>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</si>
  <si>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</si>
  <si>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</si>
  <si>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</si>
  <si>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</si>
  <si>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</si>
  <si>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</si>
  <si>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</si>
  <si>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</si>
  <si>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</si>
  <si>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</si>
  <si>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</si>
  <si>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</si>
  <si>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</si>
  <si>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</si>
  <si>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</si>
  <si>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</si>
  <si>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</si>
  <si>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</si>
  <si>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</si>
  <si>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</si>
  <si>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</si>
  <si>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</si>
  <si>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</si>
  <si>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</si>
  <si>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</si>
  <si>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</si>
  <si>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</si>
  <si>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</si>
  <si>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</si>
  <si>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</si>
  <si>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</si>
  <si>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</si>
  <si>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</si>
  <si>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</si>
  <si>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</si>
  <si>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</si>
  <si>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</si>
  <si>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</si>
  <si>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</si>
  <si>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</si>
  <si>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</si>
  <si>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</si>
  <si>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</si>
  <si>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</si>
  <si>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</si>
  <si>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</si>
  <si>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</si>
  <si>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</si>
  <si>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</si>
  <si>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</si>
  <si>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</si>
  <si>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</si>
  <si>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</si>
  <si>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</si>
  <si>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</si>
  <si>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</si>
  <si>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</si>
  <si>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</si>
  <si>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</si>
  <si>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</si>
  <si>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</si>
  <si>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</si>
  <si>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</si>
  <si>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</si>
  <si>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</si>
  <si>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</si>
  <si>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</si>
  <si>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</si>
  <si>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</si>
  <si>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</si>
  <si>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</si>
  <si>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</si>
  <si>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</si>
  <si>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</si>
  <si>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</si>
  <si>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</si>
  <si>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</si>
  <si>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</si>
  <si>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</si>
  <si>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</si>
  <si>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</si>
  <si>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</si>
  <si>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</si>
  <si>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</si>
  <si>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</si>
  <si>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</si>
  <si>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</si>
  <si>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</si>
  <si>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</si>
  <si>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</si>
  <si>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</si>
  <si>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</si>
  <si>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</si>
  <si>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</si>
  <si>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</si>
  <si>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</si>
  <si>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</si>
  <si>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</si>
  <si>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</si>
  <si>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</si>
  <si>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</si>
  <si>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</si>
  <si>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</si>
  <si>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</si>
  <si>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</si>
  <si>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</si>
  <si>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</si>
  <si>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</si>
  <si>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</si>
  <si>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</si>
  <si>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</si>
  <si>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</si>
  <si>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</si>
  <si>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</si>
  <si>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</si>
  <si>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</si>
  <si>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</si>
  <si>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</si>
  <si>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</si>
  <si>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</si>
  <si>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</si>
  <si>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</si>
  <si>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</si>
  <si>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</si>
  <si>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</si>
  <si>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</si>
  <si>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</si>
  <si>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</si>
  <si>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</si>
  <si>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</si>
  <si>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</si>
  <si>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</si>
  <si>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</si>
  <si>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</si>
  <si>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</si>
  <si>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</si>
  <si>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</si>
  <si>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</si>
  <si>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</si>
  <si>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</si>
  <si>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</si>
  <si>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</si>
  <si>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</si>
  <si>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</si>
  <si>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</si>
  <si>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</si>
  <si>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</si>
  <si>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</si>
  <si>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</si>
  <si>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</si>
  <si>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</si>
  <si>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</si>
  <si>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</si>
  <si>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</si>
  <si>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</si>
  <si>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</si>
  <si>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</si>
  <si>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</si>
  <si>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</si>
  <si>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</si>
  <si>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</si>
  <si>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</si>
  <si>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</si>
  <si>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</si>
  <si>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</si>
  <si>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</si>
  <si>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</si>
  <si>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</si>
  <si>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</si>
  <si>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</si>
  <si>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</si>
  <si>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</si>
  <si>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</si>
  <si>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</si>
  <si>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</si>
  <si>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</si>
  <si>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</si>
  <si>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</si>
  <si>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</si>
  <si>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</si>
  <si>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</si>
  <si>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</si>
  <si>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</si>
  <si>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</si>
  <si>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</si>
  <si>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</si>
  <si>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</si>
  <si>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</si>
  <si>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</si>
  <si>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</si>
  <si>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</si>
  <si>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</si>
  <si>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</si>
  <si>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</si>
  <si>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</si>
  <si>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</si>
  <si>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</si>
  <si>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</si>
  <si>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</si>
  <si>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</si>
  <si>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</si>
  <si>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</si>
  <si>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</si>
  <si>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</si>
  <si>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</si>
  <si>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</si>
  <si>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</si>
  <si>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</si>
  <si>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</si>
  <si>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</si>
  <si>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</si>
  <si>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</si>
  <si>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</si>
  <si>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</si>
  <si>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</si>
  <si>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</si>
  <si>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</si>
  <si>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</si>
  <si>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</si>
  <si>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</si>
  <si>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</si>
  <si>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</si>
  <si>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</si>
  <si>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</si>
  <si>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</si>
  <si>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</si>
  <si>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</si>
  <si>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</si>
  <si>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</si>
  <si>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</si>
  <si>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</si>
  <si>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</si>
  <si>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</si>
  <si>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</si>
  <si>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</si>
  <si>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</si>
  <si>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</si>
  <si>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</si>
  <si>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</si>
  <si>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</si>
  <si>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</si>
  <si>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</si>
  <si>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</si>
  <si>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</si>
  <si>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</si>
  <si>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</si>
  <si>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</si>
  <si>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</si>
  <si>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</si>
  <si>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</si>
  <si>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</si>
  <si>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</si>
  <si>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</si>
  <si>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</si>
  <si>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</si>
  <si>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</si>
  <si>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</si>
  <si>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</si>
  <si>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</si>
  <si>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</si>
  <si>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</si>
  <si>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</si>
  <si>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</si>
  <si>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</si>
  <si>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</si>
  <si>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</si>
  <si>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</si>
  <si>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</si>
  <si>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</si>
  <si>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</si>
  <si>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</si>
  <si>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</si>
  <si>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</si>
  <si>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</si>
  <si>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</si>
  <si>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</si>
  <si>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</si>
  <si>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</si>
  <si>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</si>
  <si>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</si>
  <si>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</si>
  <si>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</si>
  <si>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</si>
  <si>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</si>
  <si>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</si>
  <si>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</si>
  <si>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</si>
  <si>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</si>
  <si>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</si>
  <si>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</si>
  <si>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</si>
  <si>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</si>
  <si>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</si>
  <si>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</si>
  <si>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</si>
  <si>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</si>
  <si>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</si>
  <si>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</si>
  <si>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</si>
  <si>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</si>
  <si>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</si>
  <si>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</si>
  <si>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</si>
  <si>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</si>
  <si>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</si>
  <si>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</si>
  <si>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</si>
  <si>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</si>
  <si>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</si>
  <si>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</si>
  <si>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</si>
  <si>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</si>
  <si>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</si>
  <si>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</si>
  <si>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</si>
  <si>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</si>
  <si>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</si>
  <si>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</si>
  <si>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</si>
  <si>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</si>
  <si>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</si>
  <si>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</si>
  <si>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</si>
  <si>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</si>
  <si>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</si>
  <si>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</si>
  <si>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</si>
  <si>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</si>
  <si>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</si>
  <si>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</si>
  <si>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</si>
  <si>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</si>
  <si>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</si>
  <si>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</si>
  <si>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</si>
  <si>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</si>
  <si>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</si>
  <si>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</si>
  <si>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</si>
  <si>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</si>
  <si>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</si>
  <si>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</si>
  <si>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</si>
  <si>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</si>
  <si>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</si>
  <si>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</si>
  <si>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</si>
  <si>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</si>
  <si>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</si>
  <si>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</si>
  <si>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</si>
  <si>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</si>
  <si>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</si>
  <si>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</si>
  <si>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</si>
  <si>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</si>
  <si>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</si>
  <si>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</si>
  <si>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</si>
  <si>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</si>
  <si>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</si>
  <si>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</si>
  <si>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</si>
  <si>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</si>
  <si>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</si>
  <si>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</si>
  <si>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</si>
  <si>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</si>
  <si>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</si>
  <si>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</si>
  <si>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</si>
  <si>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</si>
  <si>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</si>
  <si>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</si>
  <si>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</si>
  <si>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</si>
  <si>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</si>
  <si>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</si>
  <si>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</si>
  <si>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</si>
  <si>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</si>
  <si>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</si>
  <si>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</si>
  <si>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</si>
  <si>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</si>
  <si>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</si>
  <si>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</si>
  <si>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</si>
  <si>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</si>
  <si>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</si>
  <si>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</si>
  <si>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</si>
  <si>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</si>
  <si>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</si>
  <si>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</si>
  <si>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</si>
  <si>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</si>
  <si>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</si>
  <si>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</si>
  <si>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</si>
  <si>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</si>
  <si>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</si>
  <si>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</si>
  <si>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</si>
  <si>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</si>
  <si>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</si>
  <si>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</si>
  <si>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</si>
  <si>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</si>
  <si>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</si>
  <si>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</si>
  <si>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</si>
  <si>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</si>
  <si>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</si>
  <si>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</si>
  <si>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</si>
  <si>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</si>
  <si>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</si>
  <si>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</si>
  <si>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</si>
  <si>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</si>
  <si>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</si>
  <si>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</si>
  <si>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</si>
  <si>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</si>
  <si>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</si>
  <si>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</si>
  <si>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</si>
  <si>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</si>
  <si>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</si>
  <si>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</si>
  <si>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</si>
  <si>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</si>
  <si>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</si>
  <si>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</si>
  <si>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</si>
  <si>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</si>
  <si>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</si>
  <si>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</si>
  <si>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</si>
  <si>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</si>
  <si>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</si>
  <si>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</si>
  <si>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</si>
  <si>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</si>
  <si>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</si>
  <si>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</si>
  <si>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</si>
  <si>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</si>
  <si>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</si>
  <si>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</si>
  <si>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</si>
  <si>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</si>
  <si>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</si>
  <si>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</si>
  <si>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</si>
  <si>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</si>
  <si>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</si>
  <si>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</si>
  <si>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</si>
  <si>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</si>
  <si>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</si>
  <si>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</si>
  <si>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</si>
  <si>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</si>
  <si>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</si>
  <si>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</si>
  <si>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</si>
  <si>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</si>
  <si>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</si>
  <si>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</si>
  <si>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</si>
  <si>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</si>
  <si>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</si>
  <si>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</si>
  <si>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</si>
  <si>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</si>
  <si>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</si>
  <si>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</si>
  <si>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</si>
  <si>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</si>
  <si>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</si>
  <si>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</si>
  <si>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</si>
  <si>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</si>
  <si>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</si>
  <si>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</si>
  <si>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</si>
  <si>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</si>
  <si>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</si>
  <si>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</si>
  <si>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</si>
  <si>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</si>
  <si>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</si>
  <si>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</si>
  <si>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</si>
  <si>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</si>
  <si>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</si>
  <si>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</si>
  <si>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</si>
  <si>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</si>
  <si>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</si>
  <si>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</si>
  <si>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</si>
  <si>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</si>
  <si>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</si>
  <si>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</si>
  <si>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</si>
  <si>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</si>
  <si>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</si>
  <si>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</si>
  <si>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</si>
  <si>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</si>
  <si>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</si>
  <si>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</si>
  <si>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</si>
  <si>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</si>
  <si>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</si>
  <si>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</si>
  <si>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</si>
  <si>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</si>
  <si>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</si>
  <si>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</si>
  <si>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</si>
  <si>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</si>
  <si>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</si>
  <si>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</si>
  <si>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</si>
  <si>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</si>
  <si>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</si>
  <si>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</si>
  <si>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</si>
  <si>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</si>
  <si>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</si>
  <si>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</si>
  <si>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</si>
  <si>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</si>
  <si>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</si>
  <si>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</si>
  <si>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</si>
  <si>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</si>
  <si>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</si>
  <si>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</si>
  <si>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</si>
  <si>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</si>
  <si>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</si>
  <si>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</si>
  <si>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</si>
  <si>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</si>
  <si>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</si>
  <si>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</si>
  <si>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</si>
  <si>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</si>
  <si>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</si>
  <si>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</si>
  <si>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</si>
  <si>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</si>
  <si>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</si>
  <si>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</si>
  <si>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</si>
  <si>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</si>
  <si>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</si>
  <si>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</si>
  <si>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</si>
  <si>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</si>
  <si>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</si>
  <si>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</si>
  <si>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</si>
  <si>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</si>
  <si>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</si>
  <si>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</si>
  <si>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</si>
  <si>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</si>
  <si>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</si>
  <si>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</si>
  <si>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</si>
  <si>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</si>
  <si>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</si>
  <si>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</si>
  <si>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</si>
  <si>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</si>
  <si>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</si>
  <si>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</si>
  <si>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</si>
  <si>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</si>
  <si>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</si>
  <si>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</si>
  <si>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</si>
  <si>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</si>
  <si>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</si>
  <si>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</si>
  <si>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</si>
  <si>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</si>
  <si>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</si>
  <si>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</si>
  <si>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</si>
  <si>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</si>
  <si>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</si>
  <si>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</si>
  <si>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</si>
  <si>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</si>
  <si>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</si>
  <si>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</si>
  <si>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</si>
  <si>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</si>
  <si>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</si>
  <si>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</si>
  <si>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</si>
  <si>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</si>
  <si>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</si>
  <si>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</si>
  <si>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</si>
  <si>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</si>
  <si>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</si>
  <si>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</si>
  <si>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</si>
  <si>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</si>
  <si>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</si>
  <si>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</si>
  <si>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</si>
  <si>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</si>
  <si>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</si>
  <si>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</si>
  <si>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</si>
  <si>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</si>
  <si>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</si>
  <si>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</si>
  <si>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</si>
  <si>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</si>
  <si>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</si>
  <si>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</si>
  <si>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</si>
  <si>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</si>
  <si>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</si>
  <si>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</si>
  <si>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</si>
  <si>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</si>
  <si>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</si>
  <si>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</si>
  <si>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</si>
  <si>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</si>
  <si>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</si>
  <si>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</si>
  <si>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HRTI PRIVATE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</si>
  <si>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</si>
  <si>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</si>
  <si>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</si>
  <si>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</si>
  <si>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</si>
  <si>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</si>
  <si>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</si>
  <si>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</si>
  <si>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CHANDAN CHAURASIYA</t>
  </si>
  <si>
    <t>Loss of Rs 22/-</t>
  </si>
  <si>
    <t>Profit of Rs.1.25/-</t>
  </si>
  <si>
    <t>Profit of Rs.10.5/-</t>
  </si>
  <si>
    <t>Loss of Rs.178/-</t>
  </si>
  <si>
    <t>Accu &lt;&gt;</t>
  </si>
  <si>
    <t>IPCALAB OCT FUT</t>
  </si>
  <si>
    <t>974-990</t>
  </si>
  <si>
    <t>GCMSECU</t>
  </si>
  <si>
    <t>SBLI</t>
  </si>
  <si>
    <t>MANSI SHARE AND STOCK ADVISORS PVT LTD</t>
  </si>
  <si>
    <t>5400-5450</t>
  </si>
  <si>
    <t>CAPLIPOINT</t>
  </si>
  <si>
    <t>1085-1095</t>
  </si>
  <si>
    <t>JAI VINAYAK SECURITIES</t>
  </si>
  <si>
    <t>ALEMBICLTD</t>
  </si>
  <si>
    <t>Alembic Limited</t>
  </si>
  <si>
    <t>CRONY VYAPAR PVT LTD</t>
  </si>
  <si>
    <t>JAINAM BROKING LIMITED</t>
  </si>
  <si>
    <t>NK SECURITIES RESEARCH PRIVATE LIMITED</t>
  </si>
  <si>
    <t>YUGA STOCKS AND COMMODITIES PRIVATE LIMITED  .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</si>
  <si>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</si>
  <si>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</si>
  <si>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</si>
  <si>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</si>
  <si>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</si>
  <si>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</si>
  <si>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</si>
  <si>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</si>
  <si>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</si>
  <si>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</si>
  <si>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SW CAPITAL PRIVATE LIMITED</t>
  </si>
  <si>
    <t>RADHIKAJWE</t>
  </si>
  <si>
    <t>Radhika Jeweltech Limited</t>
  </si>
  <si>
    <t>URBAN</t>
  </si>
  <si>
    <t>Urban Enviro Waste Mgmt L</t>
  </si>
  <si>
    <t>Loss of Rs 3/-</t>
  </si>
  <si>
    <t>22588-22850</t>
  </si>
  <si>
    <t>212-224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</si>
  <si>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</si>
  <si>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</si>
  <si>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</si>
  <si>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</si>
  <si>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</si>
  <si>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</si>
  <si>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</si>
  <si>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280-290</t>
  </si>
  <si>
    <t>100-110</t>
  </si>
  <si>
    <t>ABB OCT FUT</t>
  </si>
  <si>
    <t>4127-4169</t>
  </si>
  <si>
    <t>Profit of Rs.47/-</t>
  </si>
  <si>
    <t>BANASFN</t>
  </si>
  <si>
    <t>JR SEAMLESS PRIVATE LIMITED</t>
  </si>
  <si>
    <t>CLARA</t>
  </si>
  <si>
    <t>SHERWOOD SECURITIES PVT LTD</t>
  </si>
  <si>
    <t>TRANSPACT</t>
  </si>
  <si>
    <t>VEENA RAJESH SHAH</t>
  </si>
  <si>
    <t>ABAN</t>
  </si>
  <si>
    <t>Aban Offshore Ltd.</t>
  </si>
  <si>
    <t>AGARWALFT</t>
  </si>
  <si>
    <t>Agarwal Float Glass I Ltd</t>
  </si>
  <si>
    <t>SMC GLOBAL SECURITIES LIMITED</t>
  </si>
  <si>
    <t>BPL</t>
  </si>
  <si>
    <t>BPL Ltd.</t>
  </si>
  <si>
    <t>CUPID</t>
  </si>
  <si>
    <t>Cupid Limited</t>
  </si>
  <si>
    <t>SKSE SECURITIES LTD</t>
  </si>
  <si>
    <t>ERISKA INVESTMENT FUND LTD</t>
  </si>
  <si>
    <t>GSTL</t>
  </si>
  <si>
    <t>Globesecure Techno Ltd</t>
  </si>
  <si>
    <t>SETU SECURITIES PVT LTD</t>
  </si>
  <si>
    <t>SURESHKUMAR MAKWANA</t>
  </si>
  <si>
    <t>LIBAS</t>
  </si>
  <si>
    <t>Libas Consu Products Ltd</t>
  </si>
  <si>
    <t>SPECIFIC COMMODITIES PRIVATE LIMITED</t>
  </si>
  <si>
    <t>Nbcc (India) Ltd</t>
  </si>
  <si>
    <t>PNBGILTS</t>
  </si>
  <si>
    <t>PNB Gilts Limited</t>
  </si>
  <si>
    <t>PRAENG</t>
  </si>
  <si>
    <t>Prajay Engineers Syndicat</t>
  </si>
  <si>
    <t>RIIL</t>
  </si>
  <si>
    <t>Reliance Indl Infra Ltd</t>
  </si>
  <si>
    <t>AAKRAYA RESEARCH LLP</t>
  </si>
  <si>
    <t>RUSHIL</t>
  </si>
  <si>
    <t>Rushil Decor Limited</t>
  </si>
  <si>
    <t>SHAKTIPUMP</t>
  </si>
  <si>
    <t>Shakti Pumps (I) Ltd</t>
  </si>
  <si>
    <t>TRACXN</t>
  </si>
  <si>
    <t>TRU</t>
  </si>
  <si>
    <t>TruCap Finance Limited</t>
  </si>
  <si>
    <t>CELEBRITY</t>
  </si>
  <si>
    <t>Celebrity Fashions Limite</t>
  </si>
  <si>
    <t>DAVOS INTERNATIONAL FUND</t>
  </si>
  <si>
    <t>APMS INVESTMENT FUND LTD</t>
  </si>
  <si>
    <t>KB GLOBAL PLATFORM FUND</t>
  </si>
  <si>
    <t>GUJGASLTD NOV FUT</t>
  </si>
  <si>
    <t>418.50-419.50</t>
  </si>
  <si>
    <t>Loss of Rs 6.5/-</t>
  </si>
  <si>
    <t>ABB NOV FUT</t>
  </si>
  <si>
    <t>FINNIFTY 19550 PE 23-OCT</t>
  </si>
  <si>
    <t>80-110</t>
  </si>
  <si>
    <t>Loss of Rs 40/-</t>
  </si>
  <si>
    <t>234.5-246.5</t>
  </si>
  <si>
    <t>265-285</t>
  </si>
  <si>
    <t>FINNIFTY 19700 CE 23-OCT</t>
  </si>
  <si>
    <t>FINNIFTY19500 PE 23-OCT</t>
  </si>
  <si>
    <t>28-30</t>
  </si>
  <si>
    <t>33-35</t>
  </si>
  <si>
    <t>AAPLUSTRAD</t>
  </si>
  <si>
    <t>NIKHIL RAJESH SINGH</t>
  </si>
  <si>
    <t>MAVEN INDIA FUND</t>
  </si>
  <si>
    <t>COMFINTE</t>
  </si>
  <si>
    <t>CONART</t>
  </si>
  <si>
    <t>YASHIKA NAYAN DOSHI</t>
  </si>
  <si>
    <t>CRESSAN</t>
  </si>
  <si>
    <t>MAYADEVI KRISHNAAWTAR KABRA</t>
  </si>
  <si>
    <t>FUNDVISER</t>
  </si>
  <si>
    <t>RAHUL ANANTRAI MEHTA</t>
  </si>
  <si>
    <t>SYKES AND RAY EQUITIES (INDIA) LIMITED</t>
  </si>
  <si>
    <t>GANONPRO</t>
  </si>
  <si>
    <t>KIRAN KUMAR KANTIBHAI SHETH</t>
  </si>
  <si>
    <t>GAYATRIBI</t>
  </si>
  <si>
    <t>G KIRAN KUMAR</t>
  </si>
  <si>
    <t>MANISHA BHARTIYA</t>
  </si>
  <si>
    <t>RUPAM BISWAS</t>
  </si>
  <si>
    <t>GNRL</t>
  </si>
  <si>
    <t>BLUESKY INFRA DEVELOPERS PRIVATE LIMITED</t>
  </si>
  <si>
    <t>GRANDEUR PEAK GLOBAL CONTRARIAN FUND</t>
  </si>
  <si>
    <t>GRANDEUR PEAK EMERGING MARKETS OPPORTUNITIES FUND</t>
  </si>
  <si>
    <t>GRANDEUR PEAK GLOBAL TRUST GRANDEUR PEAK GLOBAL CONTRARIAN FUND</t>
  </si>
  <si>
    <t>GRANDEUR PEAK GLOBL TRUST GP EMERGING MARKETS OPPORTUNITIES FUND</t>
  </si>
  <si>
    <t>HIMFIBP</t>
  </si>
  <si>
    <t>SUNIL KUMAR MALIK</t>
  </si>
  <si>
    <t>GOPAL AGARWAL</t>
  </si>
  <si>
    <t>VISHAL BIPINCHANDRA DOSHI</t>
  </si>
  <si>
    <t>ATUL SALUJA HUF</t>
  </si>
  <si>
    <t>SHALIN SINGH</t>
  </si>
  <si>
    <t>INDIA EQUITY FUND 1</t>
  </si>
  <si>
    <t>BALMUKHI TEXTILES PRIVATE LIMITED</t>
  </si>
  <si>
    <t>SHIVA SPINFAB PRIVATE LIMITED</t>
  </si>
  <si>
    <t>BLP EQUITY RESEARCH PRIVATE LIMITED`</t>
  </si>
  <si>
    <t>SANJAY TIWARI</t>
  </si>
  <si>
    <t>LAXMI TRADE SOLUTIONS</t>
  </si>
  <si>
    <t>AGRO TRADE SOLUTIONS</t>
  </si>
  <si>
    <t>K K SECURITIES</t>
  </si>
  <si>
    <t>HINDBIO</t>
  </si>
  <si>
    <t>GRANDEUR PEAK INTERNATIONAL STALWARTS FUND</t>
  </si>
  <si>
    <t>GRANDEUR PEAK GLOBAL TRUST GRANDEUR PEAK INTERNATIONAL STALWARTS FUND</t>
  </si>
  <si>
    <t>INDXTRA</t>
  </si>
  <si>
    <t>INNOVATIVE</t>
  </si>
  <si>
    <t>VIR BHUVAN KHIMJI</t>
  </si>
  <si>
    <t>VISHAL BHANDARI</t>
  </si>
  <si>
    <t>KCDGROUP</t>
  </si>
  <si>
    <t>SKYBRIDGE INCAP ADVISORY LLP</t>
  </si>
  <si>
    <t>MARGOFIN</t>
  </si>
  <si>
    <t>MODAIRY</t>
  </si>
  <si>
    <t>RACHANADEVI RAJU AGARWAL</t>
  </si>
  <si>
    <t>MODIPON</t>
  </si>
  <si>
    <t>LOTUS GLOBAL INVESTMENTS LIMITED</t>
  </si>
  <si>
    <t>ONTIC</t>
  </si>
  <si>
    <t>MAULIK KIRTIBHAI BHATT</t>
  </si>
  <si>
    <t>PRESSURS</t>
  </si>
  <si>
    <t>INDI-STOCK CAPITAL</t>
  </si>
  <si>
    <t>PRISMMEDI</t>
  </si>
  <si>
    <t>SAKSHI LALLER</t>
  </si>
  <si>
    <t>RAJNISH</t>
  </si>
  <si>
    <t>BIRVA TRADING LLP</t>
  </si>
  <si>
    <t>SKSE SECURITIES LIMITED CORP CM/TM PROP A/C</t>
  </si>
  <si>
    <t>SHASHIJIT</t>
  </si>
  <si>
    <t>DIPAK MATHURBHAI SALVI</t>
  </si>
  <si>
    <t>SJS</t>
  </si>
  <si>
    <t>SPECFOOD</t>
  </si>
  <si>
    <t>NAWA HOTELS AND RESORTS PVT LTD</t>
  </si>
  <si>
    <t>SSPNFIN</t>
  </si>
  <si>
    <t>SETU SECURITIES PVT. LTD.</t>
  </si>
  <si>
    <t>MAHIMA RAMMOHAN BHATTAR</t>
  </si>
  <si>
    <t>KRANTI PRABHAKAR SHANBHAG</t>
  </si>
  <si>
    <t>SUPERSHAKT</t>
  </si>
  <si>
    <t>LGOF GLOBAL OPPORTUNITIES LIMITED</t>
  </si>
  <si>
    <t>TIGERLOGS</t>
  </si>
  <si>
    <t>SAWARNBHUMI VANIJYA PRIVATE LIMITED</t>
  </si>
  <si>
    <t>TOYAMSL</t>
  </si>
  <si>
    <t>NAVKAR URBANSTRUCTURE LIMITED</t>
  </si>
  <si>
    <t>ROOPREKHA TEXTILE LLP</t>
  </si>
  <si>
    <t>ANIL KUMAR GOEL (HUF)</t>
  </si>
  <si>
    <t>VIRTUALG</t>
  </si>
  <si>
    <t>ASIA INVESTMENT CORPORATION MAURITIUS LTD</t>
  </si>
  <si>
    <t>VIVANTA</t>
  </si>
  <si>
    <t>TARLA AMRISHBHAI PARIKH</t>
  </si>
  <si>
    <t>WITS</t>
  </si>
  <si>
    <t>NARENDRASINH MANUBHA ZALA</t>
  </si>
  <si>
    <t>ARYAN FOOD PRODUCTS PVT LTD</t>
  </si>
  <si>
    <t>LAV KUMAR AGRAWAL</t>
  </si>
  <si>
    <t>PREKSHANIRMALSHAH</t>
  </si>
  <si>
    <t>ARROWGREEN</t>
  </si>
  <si>
    <t>Arrow Greentech Limited</t>
  </si>
  <si>
    <t>Asian Granito India Limit</t>
  </si>
  <si>
    <t>BGRENERGY</t>
  </si>
  <si>
    <t>BGR Energy Systems Ltd</t>
  </si>
  <si>
    <t>BOMDYEING</t>
  </si>
  <si>
    <t>Bombay Dyeing &amp; Mfg Co.</t>
  </si>
  <si>
    <t>BURNPUR</t>
  </si>
  <si>
    <t>Burnpur Cement Limited</t>
  </si>
  <si>
    <t>PRITHVI  FINMART  PRIVATE LIMITED</t>
  </si>
  <si>
    <t>CITADEL SECURITIES INDIA MARKETS PRIVATE LIMITED</t>
  </si>
  <si>
    <t>PARTH INFIN BROKERS PVT LTD</t>
  </si>
  <si>
    <t>CLOUDPP</t>
  </si>
  <si>
    <t>Var Cld Ltd Rs.2.5 ppd up</t>
  </si>
  <si>
    <t>VINAY MOHAN KARVE</t>
  </si>
  <si>
    <t>COMMITTED</t>
  </si>
  <si>
    <t>Committed Cargo Care Ltd</t>
  </si>
  <si>
    <t>CLIFF TREXIM PRIVATE LIMITED</t>
  </si>
  <si>
    <t>DBL</t>
  </si>
  <si>
    <t>Dilip Buildcon Limited</t>
  </si>
  <si>
    <t>EIMCOELECO</t>
  </si>
  <si>
    <t>Eimco Elecon (India) Ltd.</t>
  </si>
  <si>
    <t>GEETA CHETAN SHAH</t>
  </si>
  <si>
    <t>EMAMIREAL</t>
  </si>
  <si>
    <t>Emami Infrastructure Ltd</t>
  </si>
  <si>
    <t>EXCEL</t>
  </si>
  <si>
    <t>Excel Realty N Infra Ltd</t>
  </si>
  <si>
    <t>SAHASTRAA ADVISORS PRIVATE LIMITED</t>
  </si>
  <si>
    <t>HEMIPROP</t>
  </si>
  <si>
    <t>Hemisphere Prop Ind Ltd</t>
  </si>
  <si>
    <t>KANANIIND</t>
  </si>
  <si>
    <t>Kanani Industries Ltd</t>
  </si>
  <si>
    <t>MADHAV</t>
  </si>
  <si>
    <t>Madhav Marbles and Granit</t>
  </si>
  <si>
    <t>PUNEET MITTAL HUF</t>
  </si>
  <si>
    <t>MASTER</t>
  </si>
  <si>
    <t>Master Components Limited</t>
  </si>
  <si>
    <t>RAKESH MULCHAND GOSALIA</t>
  </si>
  <si>
    <t>MITTAL</t>
  </si>
  <si>
    <t>Mittal Life Style Limited</t>
  </si>
  <si>
    <t>DEVEN SHEVANTILAL MEHTA</t>
  </si>
  <si>
    <t>COMFORT CAPITAL PRIVATE LIMITED</t>
  </si>
  <si>
    <t>MTAR Technologies Limited</t>
  </si>
  <si>
    <t>ISHARES II PUBLIC LIMITED COMPANY - ISHARES GLOBAL CLEAN ENERGY UCITS ETF</t>
  </si>
  <si>
    <t>ISHARES GLOBAL CLEAN ENERGY ETF</t>
  </si>
  <si>
    <t>MURUDCERA</t>
  </si>
  <si>
    <t>Murudeshwar Ceram Ltd</t>
  </si>
  <si>
    <t>OBCL</t>
  </si>
  <si>
    <t>Orissa Bengal Carrier Ltd</t>
  </si>
  <si>
    <t>OLIL</t>
  </si>
  <si>
    <t>Oneclick Logistics Ind L</t>
  </si>
  <si>
    <t>ONMOBILE</t>
  </si>
  <si>
    <t>OnMobile Global Limited</t>
  </si>
  <si>
    <t>SERVICE</t>
  </si>
  <si>
    <t>Service Care Limited</t>
  </si>
  <si>
    <t>CAPACIOUS WEALTH MANAGEMENT LLP</t>
  </si>
  <si>
    <t>ELIXIR WEALTH MANAGEMENT PRIVATE LIMITED</t>
  </si>
  <si>
    <t>SHRIRAMPPS</t>
  </si>
  <si>
    <t>Shriram Properties Ltd</t>
  </si>
  <si>
    <t>SONUINFRA</t>
  </si>
  <si>
    <t>Sonu Infratech Limited</t>
  </si>
  <si>
    <t>ANSU INVESTMENT</t>
  </si>
  <si>
    <t>STYRENIX</t>
  </si>
  <si>
    <t>Styrenix Performance Ltd</t>
  </si>
  <si>
    <t>Suzlon Energy Limited</t>
  </si>
  <si>
    <t>BNP PARIBAS ARBITRAGE</t>
  </si>
  <si>
    <t>ISHARES GLOBAL CLEAN ENERGY UCITS ETF</t>
  </si>
  <si>
    <t>ELAN VENTURES PRIVATE LIMITED</t>
  </si>
  <si>
    <t>VINEETLAB</t>
  </si>
  <si>
    <t>Vineet Laboratories Ltd</t>
  </si>
  <si>
    <t>ORION STOCKS LTD</t>
  </si>
  <si>
    <t>WEBELSOLAR</t>
  </si>
  <si>
    <t>Websol Energy System Ltd</t>
  </si>
  <si>
    <t>JAI MAA VINIMAY PVT LTD.</t>
  </si>
  <si>
    <t>GODHA</t>
  </si>
  <si>
    <t>Godha Cabcon Insulat Ltd</t>
  </si>
  <si>
    <t>KISHORKUMAR BHIKHALAL VIRANI</t>
  </si>
  <si>
    <t>ANILKUMAR BHIKHABHAI VIRANI</t>
  </si>
  <si>
    <t>S K GROWTH FUND PVT.LTD.</t>
  </si>
  <si>
    <t>VENKATESHWARA INDUSTRIAL PROMOTION CO.LIMITED</t>
  </si>
  <si>
    <t>RAVIRAJSINH PRUTHVISINH JADEJA</t>
  </si>
  <si>
    <t>SAMBHAVNATH INVESTMENTS AND FINANCES PRIVATE LIMITED</t>
  </si>
  <si>
    <t>WANBURY</t>
  </si>
  <si>
    <t>Wanbury Limited</t>
  </si>
  <si>
    <t>Zomato Limited</t>
  </si>
  <si>
    <t>SVF GROWTH (SINGAPORE) PTE.LTD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</si>
</sst>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4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12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4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45222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45222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6" t="s">
        <v>20</v>
      </c>
      <c r="F9" s="26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6"/>
      <c r="N9" s="27"/>
      <c r="O9" s="27"/>
      <c r="P9" s="27"/>
    </row>
    <row r="10" spans="1:16" ht="38.25">
      <c r="A10" s="386"/>
      <c r="B10" s="388"/>
      <c r="C10" s="388"/>
      <c r="D10" s="388"/>
      <c r="E10" s="28" t="s">
        <v>24</v>
      </c>
      <c r="F10" s="28" t="s">
        <v>24</v>
      </c>
      <c r="G10" s="266" t="s">
        <v>25</v>
      </c>
      <c r="H10" s="266" t="s">
        <v>26</v>
      </c>
      <c r="I10" s="266" t="s">
        <v>27</v>
      </c>
      <c r="J10" s="266" t="s">
        <v>28</v>
      </c>
      <c r="K10" s="266" t="s">
        <v>29</v>
      </c>
      <c r="L10" s="266" t="s">
        <v>30</v>
      </c>
      <c r="M10" s="266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3">
        <v>1</v>
      </c>
      <c r="B11" s="287" t="s">
        <v>34</v>
      </c>
      <c r="C11" s="260" t="s">
        <v>35</v>
      </c>
      <c r="D11" s="278">
        <v>45225</v>
      </c>
      <c r="E11" s="260">
        <v>19527.849999999999</v>
      </c>
      <c r="F11" s="260">
        <v>19537.516666666666</v>
      </c>
      <c r="G11" s="259">
        <v>19498.633333333331</v>
      </c>
      <c r="H11" s="259">
        <v>19469.416666666664</v>
      </c>
      <c r="I11" s="259">
        <v>19430.533333333329</v>
      </c>
      <c r="J11" s="259">
        <v>19566.733333333334</v>
      </c>
      <c r="K11" s="259">
        <v>19605.616666666672</v>
      </c>
      <c r="L11" s="259">
        <v>19634.833333333336</v>
      </c>
      <c r="M11" s="258">
        <v>19576.400000000001</v>
      </c>
      <c r="N11" s="258">
        <v>19508.3</v>
      </c>
      <c r="O11" s="258">
        <v>11503400</v>
      </c>
      <c r="P11" s="261">
        <v>2.6479813325123922E-2</v>
      </c>
    </row>
    <row r="12" spans="1:16" ht="12.75" customHeight="1">
      <c r="A12" s="273">
        <v>2</v>
      </c>
      <c r="B12" s="287" t="s">
        <v>34</v>
      </c>
      <c r="C12" s="260" t="s">
        <v>36</v>
      </c>
      <c r="D12" s="278">
        <v>45225</v>
      </c>
      <c r="E12" s="260">
        <v>43738.75</v>
      </c>
      <c r="F12" s="260">
        <v>43760.25</v>
      </c>
      <c r="G12" s="259">
        <v>43600.55</v>
      </c>
      <c r="H12" s="259">
        <v>43462.350000000006</v>
      </c>
      <c r="I12" s="259">
        <v>43302.650000000009</v>
      </c>
      <c r="J12" s="259">
        <v>43898.45</v>
      </c>
      <c r="K12" s="259">
        <v>44058.149999999994</v>
      </c>
      <c r="L12" s="259">
        <v>44196.349999999991</v>
      </c>
      <c r="M12" s="258">
        <v>43919.95</v>
      </c>
      <c r="N12" s="258">
        <v>43622.05</v>
      </c>
      <c r="O12" s="258">
        <v>2781015</v>
      </c>
      <c r="P12" s="261">
        <v>-7.1309426609295873E-2</v>
      </c>
    </row>
    <row r="13" spans="1:16" ht="12.75" customHeight="1">
      <c r="A13" s="273">
        <v>3</v>
      </c>
      <c r="B13" s="287" t="s">
        <v>34</v>
      </c>
      <c r="C13" s="286" t="s">
        <v>37</v>
      </c>
      <c r="D13" s="280">
        <v>45230</v>
      </c>
      <c r="E13" s="279">
        <v>19646.05</v>
      </c>
      <c r="F13" s="279">
        <v>19640.666666666668</v>
      </c>
      <c r="G13" s="281">
        <v>19570.383333333335</v>
      </c>
      <c r="H13" s="281">
        <v>19494.716666666667</v>
      </c>
      <c r="I13" s="281">
        <v>19424.433333333334</v>
      </c>
      <c r="J13" s="281">
        <v>19716.333333333336</v>
      </c>
      <c r="K13" s="281">
        <v>19786.616666666669</v>
      </c>
      <c r="L13" s="281">
        <v>19862.283333333336</v>
      </c>
      <c r="M13" s="282">
        <v>19710.95</v>
      </c>
      <c r="N13" s="282">
        <v>19565</v>
      </c>
      <c r="O13" s="282">
        <v>75520</v>
      </c>
      <c r="P13" s="283">
        <v>-0.11816907986921998</v>
      </c>
    </row>
    <row r="14" spans="1:16" ht="12.75" customHeight="1">
      <c r="A14" s="273">
        <v>4</v>
      </c>
      <c r="B14" s="287" t="s">
        <v>34</v>
      </c>
      <c r="C14" s="286" t="s">
        <v>38</v>
      </c>
      <c r="D14" s="280">
        <v>45229</v>
      </c>
      <c r="E14" s="279">
        <v>8905.6</v>
      </c>
      <c r="F14" s="279">
        <v>8938.4500000000007</v>
      </c>
      <c r="G14" s="281">
        <v>8837.4500000000007</v>
      </c>
      <c r="H14" s="281">
        <v>8769.2999999999993</v>
      </c>
      <c r="I14" s="281">
        <v>8668.2999999999993</v>
      </c>
      <c r="J14" s="281">
        <v>9006.6000000000022</v>
      </c>
      <c r="K14" s="281">
        <v>9107.6000000000022</v>
      </c>
      <c r="L14" s="281">
        <v>9175.7500000000036</v>
      </c>
      <c r="M14" s="282">
        <v>9039.4500000000007</v>
      </c>
      <c r="N14" s="282">
        <v>8870.2999999999993</v>
      </c>
      <c r="O14" s="282">
        <v>529875</v>
      </c>
      <c r="P14" s="283">
        <v>0.10563380281690141</v>
      </c>
    </row>
    <row r="15" spans="1:16" ht="12.75" customHeight="1">
      <c r="A15" s="273">
        <v>5</v>
      </c>
      <c r="B15" s="287" t="s">
        <v>39</v>
      </c>
      <c r="C15" s="279" t="s">
        <v>40</v>
      </c>
      <c r="D15" s="280">
        <v>45225</v>
      </c>
      <c r="E15" s="279">
        <v>471.9</v>
      </c>
      <c r="F15" s="279">
        <v>474.83333333333331</v>
      </c>
      <c r="G15" s="281">
        <v>467.86666666666662</v>
      </c>
      <c r="H15" s="281">
        <v>463.83333333333331</v>
      </c>
      <c r="I15" s="281">
        <v>456.86666666666662</v>
      </c>
      <c r="J15" s="281">
        <v>478.86666666666662</v>
      </c>
      <c r="K15" s="281">
        <v>485.83333333333331</v>
      </c>
      <c r="L15" s="281">
        <v>489.86666666666662</v>
      </c>
      <c r="M15" s="282">
        <v>481.8</v>
      </c>
      <c r="N15" s="282">
        <v>470.8</v>
      </c>
      <c r="O15" s="282">
        <v>15926000</v>
      </c>
      <c r="P15" s="283">
        <v>-3.1206277754121298E-2</v>
      </c>
    </row>
    <row r="16" spans="1:16" ht="12.75" customHeight="1">
      <c r="A16" s="273">
        <v>6</v>
      </c>
      <c r="B16" s="287" t="s">
        <v>41</v>
      </c>
      <c r="C16" s="284" t="s">
        <v>42</v>
      </c>
      <c r="D16" s="280">
        <v>45225</v>
      </c>
      <c r="E16" s="279">
        <v>4020.05</v>
      </c>
      <c r="F16" s="279">
        <v>4040.0166666666664</v>
      </c>
      <c r="G16" s="281">
        <v>3981.0333333333328</v>
      </c>
      <c r="H16" s="281">
        <v>3942.0166666666664</v>
      </c>
      <c r="I16" s="281">
        <v>3883.0333333333328</v>
      </c>
      <c r="J16" s="281">
        <v>4079.0333333333328</v>
      </c>
      <c r="K16" s="281">
        <v>4138.0166666666664</v>
      </c>
      <c r="L16" s="281">
        <v>4177.0333333333328</v>
      </c>
      <c r="M16" s="282">
        <v>4099</v>
      </c>
      <c r="N16" s="282">
        <v>4001</v>
      </c>
      <c r="O16" s="282">
        <v>1432750</v>
      </c>
      <c r="P16" s="283">
        <v>2.8535534816941852E-2</v>
      </c>
    </row>
    <row r="17" spans="1:16" ht="12.75" customHeight="1">
      <c r="A17" s="273">
        <v>7</v>
      </c>
      <c r="B17" s="287" t="s">
        <v>43</v>
      </c>
      <c r="C17" s="284" t="s">
        <v>44</v>
      </c>
      <c r="D17" s="280">
        <v>45225</v>
      </c>
      <c r="E17" s="279">
        <v>22572.5</v>
      </c>
      <c r="F17" s="279">
        <v>22508.283333333336</v>
      </c>
      <c r="G17" s="281">
        <v>22356.616666666672</v>
      </c>
      <c r="H17" s="281">
        <v>22140.733333333337</v>
      </c>
      <c r="I17" s="281">
        <v>21989.066666666673</v>
      </c>
      <c r="J17" s="281">
        <v>22724.166666666672</v>
      </c>
      <c r="K17" s="281">
        <v>22875.833333333336</v>
      </c>
      <c r="L17" s="281">
        <v>23091.716666666671</v>
      </c>
      <c r="M17" s="282">
        <v>22659.95</v>
      </c>
      <c r="N17" s="282">
        <v>22292.400000000001</v>
      </c>
      <c r="O17" s="282">
        <v>76640</v>
      </c>
      <c r="P17" s="283">
        <v>-3.1834259727134918E-2</v>
      </c>
    </row>
    <row r="18" spans="1:16" ht="12.75" customHeight="1">
      <c r="A18" s="273">
        <v>8</v>
      </c>
      <c r="B18" s="287" t="s">
        <v>45</v>
      </c>
      <c r="C18" s="285" t="s">
        <v>46</v>
      </c>
      <c r="D18" s="280">
        <v>45225</v>
      </c>
      <c r="E18" s="279">
        <v>181.9</v>
      </c>
      <c r="F18" s="279">
        <v>182.33333333333334</v>
      </c>
      <c r="G18" s="281">
        <v>179.41666666666669</v>
      </c>
      <c r="H18" s="281">
        <v>176.93333333333334</v>
      </c>
      <c r="I18" s="281">
        <v>174.01666666666668</v>
      </c>
      <c r="J18" s="281">
        <v>184.81666666666669</v>
      </c>
      <c r="K18" s="281">
        <v>187.73333333333338</v>
      </c>
      <c r="L18" s="281">
        <v>190.2166666666667</v>
      </c>
      <c r="M18" s="282">
        <v>185.25</v>
      </c>
      <c r="N18" s="282">
        <v>179.85</v>
      </c>
      <c r="O18" s="282">
        <v>43248600</v>
      </c>
      <c r="P18" s="283">
        <v>-2.5550553595327898E-2</v>
      </c>
    </row>
    <row r="19" spans="1:16" ht="12.75" customHeight="1">
      <c r="A19" s="273">
        <v>9</v>
      </c>
      <c r="B19" s="287" t="s">
        <v>47</v>
      </c>
      <c r="C19" s="282" t="s">
        <v>48</v>
      </c>
      <c r="D19" s="280">
        <v>45225</v>
      </c>
      <c r="E19" s="279">
        <v>228.75</v>
      </c>
      <c r="F19" s="279">
        <v>231.93333333333331</v>
      </c>
      <c r="G19" s="281">
        <v>224.41666666666663</v>
      </c>
      <c r="H19" s="281">
        <v>220.08333333333331</v>
      </c>
      <c r="I19" s="281">
        <v>212.56666666666663</v>
      </c>
      <c r="J19" s="281">
        <v>236.26666666666662</v>
      </c>
      <c r="K19" s="281">
        <v>243.78333333333333</v>
      </c>
      <c r="L19" s="281">
        <v>248.11666666666662</v>
      </c>
      <c r="M19" s="282">
        <v>239.45</v>
      </c>
      <c r="N19" s="282">
        <v>227.6</v>
      </c>
      <c r="O19" s="282">
        <v>36007400</v>
      </c>
      <c r="P19" s="283">
        <v>6.3671274961597538E-2</v>
      </c>
    </row>
    <row r="20" spans="1:16" ht="12.75" customHeight="1">
      <c r="A20" s="273">
        <v>10</v>
      </c>
      <c r="B20" s="287" t="s">
        <v>49</v>
      </c>
      <c r="C20" s="279" t="s">
        <v>50</v>
      </c>
      <c r="D20" s="280">
        <v>45225</v>
      </c>
      <c r="E20" s="279">
        <v>1960.9</v>
      </c>
      <c r="F20" s="279">
        <v>1983.2</v>
      </c>
      <c r="G20" s="281">
        <v>1930.6000000000001</v>
      </c>
      <c r="H20" s="281">
        <v>1900.3000000000002</v>
      </c>
      <c r="I20" s="281">
        <v>1847.7000000000003</v>
      </c>
      <c r="J20" s="281">
        <v>2013.5</v>
      </c>
      <c r="K20" s="281">
        <v>2066.1</v>
      </c>
      <c r="L20" s="281">
        <v>2096.3999999999996</v>
      </c>
      <c r="M20" s="282">
        <v>2035.8</v>
      </c>
      <c r="N20" s="282">
        <v>1952.9</v>
      </c>
      <c r="O20" s="282">
        <v>5894100</v>
      </c>
      <c r="P20" s="283">
        <v>-6.4728192161820483E-3</v>
      </c>
    </row>
    <row r="21" spans="1:16" ht="12.75" customHeight="1">
      <c r="A21" s="273">
        <v>11</v>
      </c>
      <c r="B21" s="287" t="s">
        <v>45</v>
      </c>
      <c r="C21" s="279" t="s">
        <v>51</v>
      </c>
      <c r="D21" s="280">
        <v>45225</v>
      </c>
      <c r="E21" s="279">
        <v>2395.85</v>
      </c>
      <c r="F21" s="279">
        <v>2401.2833333333333</v>
      </c>
      <c r="G21" s="281">
        <v>2354.5666666666666</v>
      </c>
      <c r="H21" s="281">
        <v>2313.2833333333333</v>
      </c>
      <c r="I21" s="281">
        <v>2266.5666666666666</v>
      </c>
      <c r="J21" s="281">
        <v>2442.5666666666666</v>
      </c>
      <c r="K21" s="281">
        <v>2489.2833333333328</v>
      </c>
      <c r="L21" s="281">
        <v>2530.5666666666666</v>
      </c>
      <c r="M21" s="282">
        <v>2448</v>
      </c>
      <c r="N21" s="282">
        <v>2360</v>
      </c>
      <c r="O21" s="282">
        <v>10034400</v>
      </c>
      <c r="P21" s="283">
        <v>2.2773582644132805E-3</v>
      </c>
    </row>
    <row r="22" spans="1:16" ht="12.75" customHeight="1">
      <c r="A22" s="273">
        <v>12</v>
      </c>
      <c r="B22" s="287" t="s">
        <v>45</v>
      </c>
      <c r="C22" s="279" t="s">
        <v>52</v>
      </c>
      <c r="D22" s="280">
        <v>45225</v>
      </c>
      <c r="E22" s="279">
        <v>792.55</v>
      </c>
      <c r="F22" s="279">
        <v>794.65</v>
      </c>
      <c r="G22" s="281">
        <v>785.55</v>
      </c>
      <c r="H22" s="281">
        <v>778.55</v>
      </c>
      <c r="I22" s="281">
        <v>769.44999999999993</v>
      </c>
      <c r="J22" s="281">
        <v>801.65</v>
      </c>
      <c r="K22" s="281">
        <v>810.75000000000011</v>
      </c>
      <c r="L22" s="281">
        <v>817.75</v>
      </c>
      <c r="M22" s="282">
        <v>803.75</v>
      </c>
      <c r="N22" s="282">
        <v>787.65</v>
      </c>
      <c r="O22" s="282">
        <v>56166400</v>
      </c>
      <c r="P22" s="283">
        <v>6.3498889127786137E-3</v>
      </c>
    </row>
    <row r="23" spans="1:16" ht="12.75" customHeight="1">
      <c r="A23" s="273">
        <v>13</v>
      </c>
      <c r="B23" s="287" t="s">
        <v>43</v>
      </c>
      <c r="C23" s="279" t="s">
        <v>53</v>
      </c>
      <c r="D23" s="280">
        <v>45225</v>
      </c>
      <c r="E23" s="279">
        <v>3594.1</v>
      </c>
      <c r="F23" s="279">
        <v>3585.2999999999997</v>
      </c>
      <c r="G23" s="281">
        <v>3554.4499999999994</v>
      </c>
      <c r="H23" s="281">
        <v>3514.7999999999997</v>
      </c>
      <c r="I23" s="281">
        <v>3483.9499999999994</v>
      </c>
      <c r="J23" s="281">
        <v>3624.9499999999994</v>
      </c>
      <c r="K23" s="281">
        <v>3655.7999999999997</v>
      </c>
      <c r="L23" s="281">
        <v>3695.4499999999994</v>
      </c>
      <c r="M23" s="282">
        <v>3616.15</v>
      </c>
      <c r="N23" s="282">
        <v>3545.65</v>
      </c>
      <c r="O23" s="282">
        <v>681800</v>
      </c>
      <c r="P23" s="283">
        <v>8.5798816568047331E-3</v>
      </c>
    </row>
    <row r="24" spans="1:16" ht="12.75" customHeight="1">
      <c r="A24" s="273">
        <v>14</v>
      </c>
      <c r="B24" s="287" t="s">
        <v>49</v>
      </c>
      <c r="C24" s="279" t="s">
        <v>54</v>
      </c>
      <c r="D24" s="280">
        <v>45225</v>
      </c>
      <c r="E24" s="279">
        <v>430.05</v>
      </c>
      <c r="F24" s="279">
        <v>432.38333333333338</v>
      </c>
      <c r="G24" s="281">
        <v>425.41666666666674</v>
      </c>
      <c r="H24" s="281">
        <v>420.78333333333336</v>
      </c>
      <c r="I24" s="281">
        <v>413.81666666666672</v>
      </c>
      <c r="J24" s="281">
        <v>437.01666666666677</v>
      </c>
      <c r="K24" s="281">
        <v>443.98333333333335</v>
      </c>
      <c r="L24" s="281">
        <v>448.61666666666679</v>
      </c>
      <c r="M24" s="282">
        <v>439.35</v>
      </c>
      <c r="N24" s="282">
        <v>427.75</v>
      </c>
      <c r="O24" s="282">
        <v>61849800</v>
      </c>
      <c r="P24" s="283">
        <v>-4.4906709931625917E-3</v>
      </c>
    </row>
    <row r="25" spans="1:16" ht="12.75" customHeight="1">
      <c r="A25" s="273">
        <v>15</v>
      </c>
      <c r="B25" s="287" t="s">
        <v>45</v>
      </c>
      <c r="C25" s="279" t="s">
        <v>55</v>
      </c>
      <c r="D25" s="280">
        <v>45225</v>
      </c>
      <c r="E25" s="279">
        <v>4967.3500000000004</v>
      </c>
      <c r="F25" s="279">
        <v>4966.6833333333334</v>
      </c>
      <c r="G25" s="281">
        <v>4938.3666666666668</v>
      </c>
      <c r="H25" s="281">
        <v>4909.3833333333332</v>
      </c>
      <c r="I25" s="281">
        <v>4881.0666666666666</v>
      </c>
      <c r="J25" s="281">
        <v>4995.666666666667</v>
      </c>
      <c r="K25" s="281">
        <v>5023.9833333333345</v>
      </c>
      <c r="L25" s="281">
        <v>5052.9666666666672</v>
      </c>
      <c r="M25" s="282">
        <v>4995</v>
      </c>
      <c r="N25" s="282">
        <v>4937.7</v>
      </c>
      <c r="O25" s="282">
        <v>2567375</v>
      </c>
      <c r="P25" s="283">
        <v>-4.8934108527131787E-3</v>
      </c>
    </row>
    <row r="26" spans="1:16" ht="12.75" customHeight="1">
      <c r="A26" s="273">
        <v>16</v>
      </c>
      <c r="B26" s="287" t="s">
        <v>56</v>
      </c>
      <c r="C26" s="279" t="s">
        <v>57</v>
      </c>
      <c r="D26" s="280">
        <v>45225</v>
      </c>
      <c r="E26" s="279">
        <v>380.8</v>
      </c>
      <c r="F26" s="279">
        <v>380.25</v>
      </c>
      <c r="G26" s="281">
        <v>376.65</v>
      </c>
      <c r="H26" s="281">
        <v>372.5</v>
      </c>
      <c r="I26" s="281">
        <v>368.9</v>
      </c>
      <c r="J26" s="281">
        <v>384.4</v>
      </c>
      <c r="K26" s="281">
        <v>388</v>
      </c>
      <c r="L26" s="281">
        <v>392.15</v>
      </c>
      <c r="M26" s="282">
        <v>383.85</v>
      </c>
      <c r="N26" s="282">
        <v>376.1</v>
      </c>
      <c r="O26" s="282">
        <v>16286000</v>
      </c>
      <c r="P26" s="283">
        <v>-3.4079451502319016E-2</v>
      </c>
    </row>
    <row r="27" spans="1:16" ht="12.75" customHeight="1">
      <c r="A27" s="273">
        <v>17</v>
      </c>
      <c r="B27" s="287" t="s">
        <v>56</v>
      </c>
      <c r="C27" s="279" t="s">
        <v>58</v>
      </c>
      <c r="D27" s="280">
        <v>45225</v>
      </c>
      <c r="E27" s="279">
        <v>172.4</v>
      </c>
      <c r="F27" s="279">
        <v>173.9</v>
      </c>
      <c r="G27" s="281">
        <v>170.60000000000002</v>
      </c>
      <c r="H27" s="281">
        <v>168.8</v>
      </c>
      <c r="I27" s="281">
        <v>165.50000000000003</v>
      </c>
      <c r="J27" s="281">
        <v>175.70000000000002</v>
      </c>
      <c r="K27" s="281">
        <v>179.00000000000003</v>
      </c>
      <c r="L27" s="281">
        <v>180.8</v>
      </c>
      <c r="M27" s="282">
        <v>177.2</v>
      </c>
      <c r="N27" s="282">
        <v>172.1</v>
      </c>
      <c r="O27" s="282">
        <v>81620000</v>
      </c>
      <c r="P27" s="283">
        <v>5.1105227510621267E-3</v>
      </c>
    </row>
    <row r="28" spans="1:16" ht="12.75" customHeight="1">
      <c r="A28" s="273">
        <v>18</v>
      </c>
      <c r="B28" s="287" t="s">
        <v>59</v>
      </c>
      <c r="C28" s="279" t="s">
        <v>60</v>
      </c>
      <c r="D28" s="280">
        <v>45225</v>
      </c>
      <c r="E28" s="279">
        <v>3102.55</v>
      </c>
      <c r="F28" s="279">
        <v>3096.5166666666664</v>
      </c>
      <c r="G28" s="281">
        <v>3078.1833333333329</v>
      </c>
      <c r="H28" s="281">
        <v>3053.8166666666666</v>
      </c>
      <c r="I28" s="281">
        <v>3035.4833333333331</v>
      </c>
      <c r="J28" s="281">
        <v>3120.8833333333328</v>
      </c>
      <c r="K28" s="281">
        <v>3139.2166666666667</v>
      </c>
      <c r="L28" s="281">
        <v>3163.5833333333326</v>
      </c>
      <c r="M28" s="282">
        <v>3114.85</v>
      </c>
      <c r="N28" s="282">
        <v>3072.15</v>
      </c>
      <c r="O28" s="282">
        <v>6152400</v>
      </c>
      <c r="P28" s="283">
        <v>-1.2962844125008021E-2</v>
      </c>
    </row>
    <row r="29" spans="1:16" ht="12.75" customHeight="1">
      <c r="A29" s="273">
        <v>19</v>
      </c>
      <c r="B29" s="287" t="s">
        <v>45</v>
      </c>
      <c r="C29" s="279" t="s">
        <v>61</v>
      </c>
      <c r="D29" s="280">
        <v>45225</v>
      </c>
      <c r="E29" s="279">
        <v>1835.05</v>
      </c>
      <c r="F29" s="279">
        <v>1846.4666666666665</v>
      </c>
      <c r="G29" s="281">
        <v>1813.4333333333329</v>
      </c>
      <c r="H29" s="281">
        <v>1791.8166666666664</v>
      </c>
      <c r="I29" s="281">
        <v>1758.7833333333328</v>
      </c>
      <c r="J29" s="281">
        <v>1868.083333333333</v>
      </c>
      <c r="K29" s="281">
        <v>1901.1166666666663</v>
      </c>
      <c r="L29" s="281">
        <v>1922.7333333333331</v>
      </c>
      <c r="M29" s="282">
        <v>1879.5</v>
      </c>
      <c r="N29" s="282">
        <v>1824.85</v>
      </c>
      <c r="O29" s="282">
        <v>3942314</v>
      </c>
      <c r="P29" s="283">
        <v>-1.259306921592058E-2</v>
      </c>
    </row>
    <row r="30" spans="1:16" ht="12.75" customHeight="1">
      <c r="A30" s="273">
        <v>20</v>
      </c>
      <c r="B30" s="287" t="s">
        <v>45</v>
      </c>
      <c r="C30" s="284" t="s">
        <v>62</v>
      </c>
      <c r="D30" s="280">
        <v>45225</v>
      </c>
      <c r="E30" s="279">
        <v>6632</v>
      </c>
      <c r="F30" s="279">
        <v>6667.6833333333334</v>
      </c>
      <c r="G30" s="281">
        <v>6522.0666666666666</v>
      </c>
      <c r="H30" s="281">
        <v>6412.1333333333332</v>
      </c>
      <c r="I30" s="281">
        <v>6266.5166666666664</v>
      </c>
      <c r="J30" s="281">
        <v>6777.6166666666668</v>
      </c>
      <c r="K30" s="281">
        <v>6923.2333333333336</v>
      </c>
      <c r="L30" s="281">
        <v>7033.166666666667</v>
      </c>
      <c r="M30" s="282">
        <v>6813.3</v>
      </c>
      <c r="N30" s="282">
        <v>6557.75</v>
      </c>
      <c r="O30" s="282">
        <v>558975</v>
      </c>
      <c r="P30" s="283">
        <v>-8.3947885939036376E-2</v>
      </c>
    </row>
    <row r="31" spans="1:16" ht="12.75" customHeight="1">
      <c r="A31" s="273">
        <v>21</v>
      </c>
      <c r="B31" s="287" t="s">
        <v>63</v>
      </c>
      <c r="C31" s="279" t="s">
        <v>64</v>
      </c>
      <c r="D31" s="280">
        <v>45225</v>
      </c>
      <c r="E31" s="279">
        <v>701.3</v>
      </c>
      <c r="F31" s="279">
        <v>703.31666666666661</v>
      </c>
      <c r="G31" s="281">
        <v>697.63333333333321</v>
      </c>
      <c r="H31" s="281">
        <v>693.96666666666658</v>
      </c>
      <c r="I31" s="281">
        <v>688.28333333333319</v>
      </c>
      <c r="J31" s="281">
        <v>706.98333333333323</v>
      </c>
      <c r="K31" s="281">
        <v>712.66666666666663</v>
      </c>
      <c r="L31" s="281">
        <v>716.33333333333326</v>
      </c>
      <c r="M31" s="282">
        <v>709</v>
      </c>
      <c r="N31" s="282">
        <v>699.65</v>
      </c>
      <c r="O31" s="282">
        <v>14915000</v>
      </c>
      <c r="P31" s="283">
        <v>-2.6054590570719603E-2</v>
      </c>
    </row>
    <row r="32" spans="1:16" ht="12.75" customHeight="1">
      <c r="A32" s="273">
        <v>22</v>
      </c>
      <c r="B32" s="287" t="s">
        <v>43</v>
      </c>
      <c r="C32" s="279" t="s">
        <v>65</v>
      </c>
      <c r="D32" s="280">
        <v>45225</v>
      </c>
      <c r="E32" s="279">
        <v>866.25</v>
      </c>
      <c r="F32" s="279">
        <v>870.9666666666667</v>
      </c>
      <c r="G32" s="281">
        <v>859.13333333333344</v>
      </c>
      <c r="H32" s="281">
        <v>852.01666666666677</v>
      </c>
      <c r="I32" s="281">
        <v>840.18333333333351</v>
      </c>
      <c r="J32" s="281">
        <v>878.08333333333337</v>
      </c>
      <c r="K32" s="281">
        <v>889.91666666666663</v>
      </c>
      <c r="L32" s="281">
        <v>897.0333333333333</v>
      </c>
      <c r="M32" s="282">
        <v>882.8</v>
      </c>
      <c r="N32" s="282">
        <v>863.85</v>
      </c>
      <c r="O32" s="282">
        <v>17356900</v>
      </c>
      <c r="P32" s="283">
        <v>1.2902811657465657E-2</v>
      </c>
    </row>
    <row r="33" spans="1:16" ht="12.75" customHeight="1">
      <c r="A33" s="273">
        <v>23</v>
      </c>
      <c r="B33" s="287" t="s">
        <v>63</v>
      </c>
      <c r="C33" s="279" t="s">
        <v>66</v>
      </c>
      <c r="D33" s="280">
        <v>45225</v>
      </c>
      <c r="E33" s="279">
        <v>981.5</v>
      </c>
      <c r="F33" s="279">
        <v>985.08333333333337</v>
      </c>
      <c r="G33" s="281">
        <v>976.01666666666677</v>
      </c>
      <c r="H33" s="281">
        <v>970.53333333333342</v>
      </c>
      <c r="I33" s="281">
        <v>961.46666666666681</v>
      </c>
      <c r="J33" s="281">
        <v>990.56666666666672</v>
      </c>
      <c r="K33" s="281">
        <v>999.63333333333333</v>
      </c>
      <c r="L33" s="281">
        <v>1005.1166666666667</v>
      </c>
      <c r="M33" s="282">
        <v>994.15</v>
      </c>
      <c r="N33" s="282">
        <v>979.6</v>
      </c>
      <c r="O33" s="282">
        <v>51086875</v>
      </c>
      <c r="P33" s="283">
        <v>-3.8510754981414905E-3</v>
      </c>
    </row>
    <row r="34" spans="1:16" ht="12.75" customHeight="1">
      <c r="A34" s="273">
        <v>24</v>
      </c>
      <c r="B34" s="287" t="s">
        <v>56</v>
      </c>
      <c r="C34" s="279" t="s">
        <v>67</v>
      </c>
      <c r="D34" s="280">
        <v>45225</v>
      </c>
      <c r="E34" s="279">
        <v>5486.65</v>
      </c>
      <c r="F34" s="279">
        <v>5481.583333333333</v>
      </c>
      <c r="G34" s="281">
        <v>5455.4666666666662</v>
      </c>
      <c r="H34" s="281">
        <v>5424.2833333333328</v>
      </c>
      <c r="I34" s="281">
        <v>5398.1666666666661</v>
      </c>
      <c r="J34" s="281">
        <v>5512.7666666666664</v>
      </c>
      <c r="K34" s="281">
        <v>5538.8833333333332</v>
      </c>
      <c r="L34" s="281">
        <v>5570.0666666666666</v>
      </c>
      <c r="M34" s="282">
        <v>5507.7</v>
      </c>
      <c r="N34" s="282">
        <v>5450.4</v>
      </c>
      <c r="O34" s="282">
        <v>3033250</v>
      </c>
      <c r="P34" s="283">
        <v>-2.5461847389558232E-2</v>
      </c>
    </row>
    <row r="35" spans="1:16" ht="12.75" customHeight="1">
      <c r="A35" s="273">
        <v>25</v>
      </c>
      <c r="B35" s="287" t="s">
        <v>68</v>
      </c>
      <c r="C35" s="279" t="s">
        <v>69</v>
      </c>
      <c r="D35" s="280">
        <v>45225</v>
      </c>
      <c r="E35" s="279">
        <v>1632.7</v>
      </c>
      <c r="F35" s="279">
        <v>1628.9833333333336</v>
      </c>
      <c r="G35" s="281">
        <v>1619.5666666666671</v>
      </c>
      <c r="H35" s="281">
        <v>1606.4333333333334</v>
      </c>
      <c r="I35" s="281">
        <v>1597.0166666666669</v>
      </c>
      <c r="J35" s="281">
        <v>1642.1166666666672</v>
      </c>
      <c r="K35" s="281">
        <v>1651.5333333333338</v>
      </c>
      <c r="L35" s="281">
        <v>1664.6666666666674</v>
      </c>
      <c r="M35" s="282">
        <v>1638.4</v>
      </c>
      <c r="N35" s="282">
        <v>1615.85</v>
      </c>
      <c r="O35" s="282">
        <v>9365500</v>
      </c>
      <c r="P35" s="283">
        <v>-4.1469509277473546E-3</v>
      </c>
    </row>
    <row r="36" spans="1:16" ht="12.75" customHeight="1">
      <c r="A36" s="273">
        <v>26</v>
      </c>
      <c r="B36" s="287" t="s">
        <v>68</v>
      </c>
      <c r="C36" s="279" t="s">
        <v>70</v>
      </c>
      <c r="D36" s="280">
        <v>45225</v>
      </c>
      <c r="E36" s="279">
        <v>7782.55</v>
      </c>
      <c r="F36" s="279">
        <v>7789.1833333333343</v>
      </c>
      <c r="G36" s="281">
        <v>7730.466666666669</v>
      </c>
      <c r="H36" s="281">
        <v>7678.383333333335</v>
      </c>
      <c r="I36" s="281">
        <v>7619.6666666666697</v>
      </c>
      <c r="J36" s="281">
        <v>7841.2666666666682</v>
      </c>
      <c r="K36" s="281">
        <v>7899.9833333333336</v>
      </c>
      <c r="L36" s="281">
        <v>7952.0666666666675</v>
      </c>
      <c r="M36" s="282">
        <v>7847.9</v>
      </c>
      <c r="N36" s="282">
        <v>7737.1</v>
      </c>
      <c r="O36" s="282">
        <v>4886625</v>
      </c>
      <c r="P36" s="283">
        <v>-1.4271665952242871E-2</v>
      </c>
    </row>
    <row r="37" spans="1:16" ht="12.75" customHeight="1">
      <c r="A37" s="273">
        <v>27</v>
      </c>
      <c r="B37" s="287" t="s">
        <v>56</v>
      </c>
      <c r="C37" s="279" t="s">
        <v>71</v>
      </c>
      <c r="D37" s="280">
        <v>45225</v>
      </c>
      <c r="E37" s="279">
        <v>2543.4499999999998</v>
      </c>
      <c r="F37" s="279">
        <v>2553.5166666666669</v>
      </c>
      <c r="G37" s="281">
        <v>2520.2333333333336</v>
      </c>
      <c r="H37" s="281">
        <v>2497.0166666666669</v>
      </c>
      <c r="I37" s="281">
        <v>2463.7333333333336</v>
      </c>
      <c r="J37" s="281">
        <v>2576.7333333333336</v>
      </c>
      <c r="K37" s="281">
        <v>2610.0166666666673</v>
      </c>
      <c r="L37" s="281">
        <v>2633.2333333333336</v>
      </c>
      <c r="M37" s="282">
        <v>2586.8000000000002</v>
      </c>
      <c r="N37" s="282">
        <v>2530.3000000000002</v>
      </c>
      <c r="O37" s="282">
        <v>2085000</v>
      </c>
      <c r="P37" s="283">
        <v>1.5191352614665497E-2</v>
      </c>
    </row>
    <row r="38" spans="1:16" ht="12.75" customHeight="1">
      <c r="A38" s="273">
        <v>28</v>
      </c>
      <c r="B38" s="287" t="s">
        <v>45</v>
      </c>
      <c r="C38" s="285" t="s">
        <v>72</v>
      </c>
      <c r="D38" s="280">
        <v>45225</v>
      </c>
      <c r="E38" s="279">
        <v>423.75</v>
      </c>
      <c r="F38" s="279">
        <v>421.93333333333334</v>
      </c>
      <c r="G38" s="281">
        <v>417.61666666666667</v>
      </c>
      <c r="H38" s="281">
        <v>411.48333333333335</v>
      </c>
      <c r="I38" s="281">
        <v>407.16666666666669</v>
      </c>
      <c r="J38" s="281">
        <v>428.06666666666666</v>
      </c>
      <c r="K38" s="281">
        <v>432.38333333333338</v>
      </c>
      <c r="L38" s="281">
        <v>438.51666666666665</v>
      </c>
      <c r="M38" s="282">
        <v>426.25</v>
      </c>
      <c r="N38" s="282">
        <v>415.8</v>
      </c>
      <c r="O38" s="282">
        <v>10723200</v>
      </c>
      <c r="P38" s="283">
        <v>-5.9500420993544766E-2</v>
      </c>
    </row>
    <row r="39" spans="1:16" ht="12.75" customHeight="1">
      <c r="A39" s="273">
        <v>29</v>
      </c>
      <c r="B39" s="287" t="s">
        <v>63</v>
      </c>
      <c r="C39" s="279" t="s">
        <v>73</v>
      </c>
      <c r="D39" s="280">
        <v>45225</v>
      </c>
      <c r="E39" s="279">
        <v>225.45</v>
      </c>
      <c r="F39" s="279">
        <v>227.28333333333333</v>
      </c>
      <c r="G39" s="281">
        <v>223.01666666666665</v>
      </c>
      <c r="H39" s="281">
        <v>220.58333333333331</v>
      </c>
      <c r="I39" s="281">
        <v>216.31666666666663</v>
      </c>
      <c r="J39" s="281">
        <v>229.71666666666667</v>
      </c>
      <c r="K39" s="281">
        <v>233.98333333333338</v>
      </c>
      <c r="L39" s="281">
        <v>236.41666666666669</v>
      </c>
      <c r="M39" s="282">
        <v>231.55</v>
      </c>
      <c r="N39" s="282">
        <v>224.85</v>
      </c>
      <c r="O39" s="282">
        <v>67845000</v>
      </c>
      <c r="P39" s="283">
        <v>-1.5919062987272001E-2</v>
      </c>
    </row>
    <row r="40" spans="1:16" ht="12.75" customHeight="1">
      <c r="A40" s="273">
        <v>30</v>
      </c>
      <c r="B40" s="287" t="s">
        <v>63</v>
      </c>
      <c r="C40" s="279" t="s">
        <v>74</v>
      </c>
      <c r="D40" s="280">
        <v>45225</v>
      </c>
      <c r="E40" s="279">
        <v>202</v>
      </c>
      <c r="F40" s="279">
        <v>202.91666666666666</v>
      </c>
      <c r="G40" s="281">
        <v>200.13333333333333</v>
      </c>
      <c r="H40" s="281">
        <v>198.26666666666668</v>
      </c>
      <c r="I40" s="281">
        <v>195.48333333333335</v>
      </c>
      <c r="J40" s="281">
        <v>204.7833333333333</v>
      </c>
      <c r="K40" s="281">
        <v>207.56666666666666</v>
      </c>
      <c r="L40" s="281">
        <v>209.43333333333328</v>
      </c>
      <c r="M40" s="282">
        <v>205.7</v>
      </c>
      <c r="N40" s="282">
        <v>201.05</v>
      </c>
      <c r="O40" s="282">
        <v>131121900</v>
      </c>
      <c r="P40" s="283">
        <v>-4.6627292508548334E-3</v>
      </c>
    </row>
    <row r="41" spans="1:16" ht="12.75" customHeight="1">
      <c r="A41" s="273">
        <v>31</v>
      </c>
      <c r="B41" s="287" t="s">
        <v>59</v>
      </c>
      <c r="C41" s="279" t="s">
        <v>75</v>
      </c>
      <c r="D41" s="280">
        <v>45225</v>
      </c>
      <c r="E41" s="279">
        <v>1605.2</v>
      </c>
      <c r="F41" s="279">
        <v>1609.9833333333333</v>
      </c>
      <c r="G41" s="281">
        <v>1592.9666666666667</v>
      </c>
      <c r="H41" s="281">
        <v>1580.7333333333333</v>
      </c>
      <c r="I41" s="281">
        <v>1563.7166666666667</v>
      </c>
      <c r="J41" s="281">
        <v>1622.2166666666667</v>
      </c>
      <c r="K41" s="281">
        <v>1639.2333333333336</v>
      </c>
      <c r="L41" s="281">
        <v>1651.4666666666667</v>
      </c>
      <c r="M41" s="282">
        <v>1627</v>
      </c>
      <c r="N41" s="282">
        <v>1597.75</v>
      </c>
      <c r="O41" s="282">
        <v>1538250</v>
      </c>
      <c r="P41" s="283">
        <v>1.1091939857037219E-2</v>
      </c>
    </row>
    <row r="42" spans="1:16" ht="12.75" customHeight="1">
      <c r="A42" s="273">
        <v>32</v>
      </c>
      <c r="B42" s="287" t="s">
        <v>41</v>
      </c>
      <c r="C42" s="279" t="s">
        <v>76</v>
      </c>
      <c r="D42" s="280">
        <v>45225</v>
      </c>
      <c r="E42" s="279">
        <v>134.15</v>
      </c>
      <c r="F42" s="279">
        <v>134.69999999999999</v>
      </c>
      <c r="G42" s="281">
        <v>132.64999999999998</v>
      </c>
      <c r="H42" s="281">
        <v>131.14999999999998</v>
      </c>
      <c r="I42" s="281">
        <v>129.09999999999997</v>
      </c>
      <c r="J42" s="281">
        <v>136.19999999999999</v>
      </c>
      <c r="K42" s="281">
        <v>138.25</v>
      </c>
      <c r="L42" s="281">
        <v>139.75</v>
      </c>
      <c r="M42" s="282">
        <v>136.75</v>
      </c>
      <c r="N42" s="282">
        <v>133.19999999999999</v>
      </c>
      <c r="O42" s="282">
        <v>69904800</v>
      </c>
      <c r="P42" s="283">
        <v>-1.6305233980107615E-4</v>
      </c>
    </row>
    <row r="43" spans="1:16" ht="12.75" customHeight="1">
      <c r="A43" s="273">
        <v>33</v>
      </c>
      <c r="B43" s="287" t="s">
        <v>59</v>
      </c>
      <c r="C43" s="279" t="s">
        <v>77</v>
      </c>
      <c r="D43" s="280">
        <v>45225</v>
      </c>
      <c r="E43" s="279">
        <v>584.65</v>
      </c>
      <c r="F43" s="279">
        <v>580.51666666666665</v>
      </c>
      <c r="G43" s="281">
        <v>574.43333333333328</v>
      </c>
      <c r="H43" s="281">
        <v>564.21666666666658</v>
      </c>
      <c r="I43" s="281">
        <v>558.13333333333321</v>
      </c>
      <c r="J43" s="281">
        <v>590.73333333333335</v>
      </c>
      <c r="K43" s="281">
        <v>596.81666666666683</v>
      </c>
      <c r="L43" s="281">
        <v>607.03333333333342</v>
      </c>
      <c r="M43" s="282">
        <v>586.6</v>
      </c>
      <c r="N43" s="282">
        <v>570.29999999999995</v>
      </c>
      <c r="O43" s="282">
        <v>12553200</v>
      </c>
      <c r="P43" s="283">
        <v>-7.5352455031599416E-2</v>
      </c>
    </row>
    <row r="44" spans="1:16" ht="12.75" customHeight="1">
      <c r="A44" s="273">
        <v>34</v>
      </c>
      <c r="B44" s="287" t="s">
        <v>56</v>
      </c>
      <c r="C44" s="279" t="s">
        <v>78</v>
      </c>
      <c r="D44" s="280">
        <v>45225</v>
      </c>
      <c r="E44" s="279">
        <v>1074</v>
      </c>
      <c r="F44" s="279">
        <v>1080</v>
      </c>
      <c r="G44" s="281">
        <v>1062</v>
      </c>
      <c r="H44" s="281">
        <v>1050</v>
      </c>
      <c r="I44" s="281">
        <v>1032</v>
      </c>
      <c r="J44" s="281">
        <v>1092</v>
      </c>
      <c r="K44" s="281">
        <v>1110</v>
      </c>
      <c r="L44" s="281">
        <v>1122</v>
      </c>
      <c r="M44" s="282">
        <v>1098</v>
      </c>
      <c r="N44" s="282">
        <v>1068</v>
      </c>
      <c r="O44" s="282">
        <v>8828000</v>
      </c>
      <c r="P44" s="283">
        <v>-8.424126698865551E-3</v>
      </c>
    </row>
    <row r="45" spans="1:16" ht="12.75" customHeight="1">
      <c r="A45" s="273">
        <v>35</v>
      </c>
      <c r="B45" s="287" t="s">
        <v>79</v>
      </c>
      <c r="C45" s="279" t="s">
        <v>80</v>
      </c>
      <c r="D45" s="280">
        <v>45225</v>
      </c>
      <c r="E45" s="279">
        <v>946.4</v>
      </c>
      <c r="F45" s="279">
        <v>944.63333333333321</v>
      </c>
      <c r="G45" s="281">
        <v>941.56666666666638</v>
      </c>
      <c r="H45" s="281">
        <v>936.73333333333312</v>
      </c>
      <c r="I45" s="281">
        <v>933.66666666666629</v>
      </c>
      <c r="J45" s="281">
        <v>949.46666666666647</v>
      </c>
      <c r="K45" s="281">
        <v>952.5333333333333</v>
      </c>
      <c r="L45" s="281">
        <v>957.36666666666656</v>
      </c>
      <c r="M45" s="282">
        <v>947.7</v>
      </c>
      <c r="N45" s="282">
        <v>939.8</v>
      </c>
      <c r="O45" s="282">
        <v>40306600</v>
      </c>
      <c r="P45" s="283">
        <v>1.0853664291444482E-3</v>
      </c>
    </row>
    <row r="46" spans="1:16" ht="12.75" customHeight="1">
      <c r="A46" s="273">
        <v>36</v>
      </c>
      <c r="B46" s="287" t="s">
        <v>41</v>
      </c>
      <c r="C46" s="279" t="s">
        <v>81</v>
      </c>
      <c r="D46" s="280">
        <v>45225</v>
      </c>
      <c r="E46" s="279">
        <v>125.1</v>
      </c>
      <c r="F46" s="279">
        <v>126.51666666666665</v>
      </c>
      <c r="G46" s="281">
        <v>122.83333333333331</v>
      </c>
      <c r="H46" s="281">
        <v>120.56666666666666</v>
      </c>
      <c r="I46" s="281">
        <v>116.88333333333333</v>
      </c>
      <c r="J46" s="281">
        <v>128.7833333333333</v>
      </c>
      <c r="K46" s="281">
        <v>132.46666666666664</v>
      </c>
      <c r="L46" s="281">
        <v>134.73333333333329</v>
      </c>
      <c r="M46" s="282">
        <v>130.19999999999999</v>
      </c>
      <c r="N46" s="282">
        <v>124.25</v>
      </c>
      <c r="O46" s="282">
        <v>106575000</v>
      </c>
      <c r="P46" s="283">
        <v>1.8667201926936973E-2</v>
      </c>
    </row>
    <row r="47" spans="1:16" ht="12.75" customHeight="1">
      <c r="A47" s="273">
        <v>37</v>
      </c>
      <c r="B47" s="287" t="s">
        <v>43</v>
      </c>
      <c r="C47" s="279" t="s">
        <v>82</v>
      </c>
      <c r="D47" s="280">
        <v>45225</v>
      </c>
      <c r="E47" s="279">
        <v>230.85</v>
      </c>
      <c r="F47" s="279">
        <v>232.41666666666666</v>
      </c>
      <c r="G47" s="281">
        <v>228.63333333333333</v>
      </c>
      <c r="H47" s="281">
        <v>226.41666666666666</v>
      </c>
      <c r="I47" s="281">
        <v>222.63333333333333</v>
      </c>
      <c r="J47" s="281">
        <v>234.63333333333333</v>
      </c>
      <c r="K47" s="281">
        <v>238.41666666666669</v>
      </c>
      <c r="L47" s="281">
        <v>240.63333333333333</v>
      </c>
      <c r="M47" s="282">
        <v>236.2</v>
      </c>
      <c r="N47" s="282">
        <v>230.2</v>
      </c>
      <c r="O47" s="282">
        <v>40067500</v>
      </c>
      <c r="P47" s="283">
        <v>-1.0595861381201695E-3</v>
      </c>
    </row>
    <row r="48" spans="1:16" ht="12.75" customHeight="1">
      <c r="A48" s="273">
        <v>38</v>
      </c>
      <c r="B48" s="287" t="s">
        <v>56</v>
      </c>
      <c r="C48" s="279" t="s">
        <v>83</v>
      </c>
      <c r="D48" s="280">
        <v>45225</v>
      </c>
      <c r="E48" s="279">
        <v>20025</v>
      </c>
      <c r="F48" s="279">
        <v>20054.55</v>
      </c>
      <c r="G48" s="281">
        <v>19879.05</v>
      </c>
      <c r="H48" s="281">
        <v>19733.099999999999</v>
      </c>
      <c r="I48" s="281">
        <v>19557.599999999999</v>
      </c>
      <c r="J48" s="281">
        <v>20200.5</v>
      </c>
      <c r="K48" s="281">
        <v>20376</v>
      </c>
      <c r="L48" s="281">
        <v>20521.95</v>
      </c>
      <c r="M48" s="282">
        <v>20230.05</v>
      </c>
      <c r="N48" s="282">
        <v>19908.599999999999</v>
      </c>
      <c r="O48" s="282">
        <v>124100</v>
      </c>
      <c r="P48" s="283">
        <v>-1.7029702970297031E-2</v>
      </c>
    </row>
    <row r="49" spans="1:16" ht="12.75" customHeight="1">
      <c r="A49" s="273">
        <v>39</v>
      </c>
      <c r="B49" s="287" t="s">
        <v>84</v>
      </c>
      <c r="C49" s="279" t="s">
        <v>85</v>
      </c>
      <c r="D49" s="280">
        <v>45225</v>
      </c>
      <c r="E49" s="279">
        <v>345.85</v>
      </c>
      <c r="F49" s="279">
        <v>347.43333333333339</v>
      </c>
      <c r="G49" s="281">
        <v>342.51666666666677</v>
      </c>
      <c r="H49" s="281">
        <v>339.18333333333339</v>
      </c>
      <c r="I49" s="281">
        <v>334.26666666666677</v>
      </c>
      <c r="J49" s="281">
        <v>350.76666666666677</v>
      </c>
      <c r="K49" s="281">
        <v>355.68333333333339</v>
      </c>
      <c r="L49" s="281">
        <v>359.01666666666677</v>
      </c>
      <c r="M49" s="282">
        <v>352.35</v>
      </c>
      <c r="N49" s="282">
        <v>344.1</v>
      </c>
      <c r="O49" s="282">
        <v>30839400</v>
      </c>
      <c r="P49" s="283">
        <v>2.9936880072137059E-2</v>
      </c>
    </row>
    <row r="50" spans="1:16" ht="12.75" customHeight="1">
      <c r="A50" s="273">
        <v>40</v>
      </c>
      <c r="B50" s="287" t="s">
        <v>59</v>
      </c>
      <c r="C50" s="279" t="s">
        <v>86</v>
      </c>
      <c r="D50" s="280">
        <v>45225</v>
      </c>
      <c r="E50" s="279">
        <v>4568.6000000000004</v>
      </c>
      <c r="F50" s="279">
        <v>4573.4500000000007</v>
      </c>
      <c r="G50" s="281">
        <v>4550.3500000000013</v>
      </c>
      <c r="H50" s="281">
        <v>4532.1000000000004</v>
      </c>
      <c r="I50" s="281">
        <v>4509.0000000000009</v>
      </c>
      <c r="J50" s="281">
        <v>4591.7000000000016</v>
      </c>
      <c r="K50" s="281">
        <v>4614.8</v>
      </c>
      <c r="L50" s="281">
        <v>4633.050000000002</v>
      </c>
      <c r="M50" s="282">
        <v>4596.55</v>
      </c>
      <c r="N50" s="282">
        <v>4555.2</v>
      </c>
      <c r="O50" s="282">
        <v>1970200</v>
      </c>
      <c r="P50" s="283">
        <v>-2.3293498075754506E-3</v>
      </c>
    </row>
    <row r="51" spans="1:16" ht="12.75" customHeight="1">
      <c r="A51" s="273">
        <v>41</v>
      </c>
      <c r="B51" s="287" t="s">
        <v>87</v>
      </c>
      <c r="C51" s="284" t="s">
        <v>88</v>
      </c>
      <c r="D51" s="280">
        <v>45225</v>
      </c>
      <c r="E51" s="279">
        <v>547.45000000000005</v>
      </c>
      <c r="F51" s="279">
        <v>546.76666666666677</v>
      </c>
      <c r="G51" s="281">
        <v>541.93333333333351</v>
      </c>
      <c r="H51" s="281">
        <v>536.41666666666674</v>
      </c>
      <c r="I51" s="281">
        <v>531.58333333333348</v>
      </c>
      <c r="J51" s="281">
        <v>552.28333333333353</v>
      </c>
      <c r="K51" s="281">
        <v>557.11666666666679</v>
      </c>
      <c r="L51" s="281">
        <v>562.63333333333355</v>
      </c>
      <c r="M51" s="282">
        <v>551.6</v>
      </c>
      <c r="N51" s="282">
        <v>541.25</v>
      </c>
      <c r="O51" s="282">
        <v>8326000</v>
      </c>
      <c r="P51" s="283">
        <v>2.6380670611439842E-2</v>
      </c>
    </row>
    <row r="52" spans="1:16" ht="12.75" customHeight="1">
      <c r="A52" s="273">
        <v>42</v>
      </c>
      <c r="B52" s="287" t="s">
        <v>63</v>
      </c>
      <c r="C52" s="279" t="s">
        <v>89</v>
      </c>
      <c r="D52" s="280">
        <v>45225</v>
      </c>
      <c r="E52" s="279">
        <v>368.75</v>
      </c>
      <c r="F52" s="279">
        <v>369.56666666666666</v>
      </c>
      <c r="G52" s="281">
        <v>364.13333333333333</v>
      </c>
      <c r="H52" s="281">
        <v>359.51666666666665</v>
      </c>
      <c r="I52" s="281">
        <v>354.08333333333331</v>
      </c>
      <c r="J52" s="281">
        <v>374.18333333333334</v>
      </c>
      <c r="K52" s="281">
        <v>379.61666666666662</v>
      </c>
      <c r="L52" s="281">
        <v>384.23333333333335</v>
      </c>
      <c r="M52" s="282">
        <v>375</v>
      </c>
      <c r="N52" s="282">
        <v>364.95</v>
      </c>
      <c r="O52" s="282">
        <v>46796400</v>
      </c>
      <c r="P52" s="283">
        <v>-3.2974390448027677E-2</v>
      </c>
    </row>
    <row r="53" spans="1:16" ht="12.75" customHeight="1">
      <c r="A53" s="273">
        <v>43</v>
      </c>
      <c r="B53" s="287" t="s">
        <v>68</v>
      </c>
      <c r="C53" s="286" t="s">
        <v>90</v>
      </c>
      <c r="D53" s="280">
        <v>45225</v>
      </c>
      <c r="E53" s="279">
        <v>761</v>
      </c>
      <c r="F53" s="279">
        <v>767.05000000000007</v>
      </c>
      <c r="G53" s="281">
        <v>751.15000000000009</v>
      </c>
      <c r="H53" s="281">
        <v>741.30000000000007</v>
      </c>
      <c r="I53" s="281">
        <v>725.40000000000009</v>
      </c>
      <c r="J53" s="281">
        <v>776.90000000000009</v>
      </c>
      <c r="K53" s="281">
        <v>792.8</v>
      </c>
      <c r="L53" s="281">
        <v>802.65000000000009</v>
      </c>
      <c r="M53" s="282">
        <v>782.95</v>
      </c>
      <c r="N53" s="282">
        <v>757.2</v>
      </c>
      <c r="O53" s="282">
        <v>5283525</v>
      </c>
      <c r="P53" s="283">
        <v>-2.0957542908762422E-2</v>
      </c>
    </row>
    <row r="54" spans="1:16" ht="12.75" customHeight="1">
      <c r="A54" s="273">
        <v>44</v>
      </c>
      <c r="B54" s="287" t="s">
        <v>45</v>
      </c>
      <c r="C54" s="284" t="s">
        <v>91</v>
      </c>
      <c r="D54" s="280">
        <v>45225</v>
      </c>
      <c r="E54" s="279">
        <v>288.5</v>
      </c>
      <c r="F54" s="279">
        <v>291.2</v>
      </c>
      <c r="G54" s="281">
        <v>284.95</v>
      </c>
      <c r="H54" s="281">
        <v>281.39999999999998</v>
      </c>
      <c r="I54" s="281">
        <v>275.14999999999998</v>
      </c>
      <c r="J54" s="281">
        <v>294.75</v>
      </c>
      <c r="K54" s="281">
        <v>301</v>
      </c>
      <c r="L54" s="281">
        <v>304.55</v>
      </c>
      <c r="M54" s="282">
        <v>297.45</v>
      </c>
      <c r="N54" s="282">
        <v>287.64999999999998</v>
      </c>
      <c r="O54" s="282">
        <v>17495200</v>
      </c>
      <c r="P54" s="283">
        <v>3.1593855539819153E-3</v>
      </c>
    </row>
    <row r="55" spans="1:16" ht="12.75" customHeight="1">
      <c r="A55" s="273">
        <v>45</v>
      </c>
      <c r="B55" s="287" t="s">
        <v>68</v>
      </c>
      <c r="C55" s="279" t="s">
        <v>92</v>
      </c>
      <c r="D55" s="280">
        <v>45225</v>
      </c>
      <c r="E55" s="279">
        <v>1189.8499999999999</v>
      </c>
      <c r="F55" s="279">
        <v>1194.4499999999998</v>
      </c>
      <c r="G55" s="281">
        <v>1181.5999999999997</v>
      </c>
      <c r="H55" s="281">
        <v>1173.3499999999999</v>
      </c>
      <c r="I55" s="281">
        <v>1160.4999999999998</v>
      </c>
      <c r="J55" s="281">
        <v>1202.6999999999996</v>
      </c>
      <c r="K55" s="281">
        <v>1215.55</v>
      </c>
      <c r="L55" s="281">
        <v>1223.7999999999995</v>
      </c>
      <c r="M55" s="282">
        <v>1207.3</v>
      </c>
      <c r="N55" s="282">
        <v>1186.2</v>
      </c>
      <c r="O55" s="282">
        <v>13632500</v>
      </c>
      <c r="P55" s="283">
        <v>-3.7847375385972652E-2</v>
      </c>
    </row>
    <row r="56" spans="1:16" ht="12.75" customHeight="1">
      <c r="A56" s="273">
        <v>46</v>
      </c>
      <c r="B56" s="287" t="s">
        <v>43</v>
      </c>
      <c r="C56" s="279" t="s">
        <v>93</v>
      </c>
      <c r="D56" s="280">
        <v>45225</v>
      </c>
      <c r="E56" s="279">
        <v>1201.75</v>
      </c>
      <c r="F56" s="279">
        <v>1207.8999999999999</v>
      </c>
      <c r="G56" s="281">
        <v>1193.4499999999998</v>
      </c>
      <c r="H56" s="281">
        <v>1185.1499999999999</v>
      </c>
      <c r="I56" s="281">
        <v>1170.6999999999998</v>
      </c>
      <c r="J56" s="281">
        <v>1216.1999999999998</v>
      </c>
      <c r="K56" s="281">
        <v>1230.6500000000001</v>
      </c>
      <c r="L56" s="281">
        <v>1238.9499999999998</v>
      </c>
      <c r="M56" s="282">
        <v>1222.3499999999999</v>
      </c>
      <c r="N56" s="282">
        <v>1199.5999999999999</v>
      </c>
      <c r="O56" s="282">
        <v>11100700</v>
      </c>
      <c r="P56" s="283">
        <v>2.3427433524657375E-4</v>
      </c>
    </row>
    <row r="57" spans="1:16" ht="12.75" customHeight="1">
      <c r="A57" s="273">
        <v>47</v>
      </c>
      <c r="B57" s="287" t="s">
        <v>45</v>
      </c>
      <c r="C57" s="279" t="s">
        <v>94</v>
      </c>
      <c r="D57" s="280">
        <v>45225</v>
      </c>
      <c r="E57" s="279">
        <v>312.05</v>
      </c>
      <c r="F57" s="279">
        <v>312.81666666666666</v>
      </c>
      <c r="G57" s="281">
        <v>309.0333333333333</v>
      </c>
      <c r="H57" s="281">
        <v>306.01666666666665</v>
      </c>
      <c r="I57" s="281">
        <v>302.23333333333329</v>
      </c>
      <c r="J57" s="281">
        <v>315.83333333333331</v>
      </c>
      <c r="K57" s="281">
        <v>319.61666666666673</v>
      </c>
      <c r="L57" s="281">
        <v>322.63333333333333</v>
      </c>
      <c r="M57" s="282">
        <v>316.60000000000002</v>
      </c>
      <c r="N57" s="282">
        <v>309.8</v>
      </c>
      <c r="O57" s="282">
        <v>73579800</v>
      </c>
      <c r="P57" s="283">
        <v>1.9494878957169458E-2</v>
      </c>
    </row>
    <row r="58" spans="1:16" ht="12.75" customHeight="1">
      <c r="A58" s="273">
        <v>48</v>
      </c>
      <c r="B58" s="287" t="s">
        <v>87</v>
      </c>
      <c r="C58" s="279" t="s">
        <v>95</v>
      </c>
      <c r="D58" s="280">
        <v>45225</v>
      </c>
      <c r="E58" s="279">
        <v>4995.25</v>
      </c>
      <c r="F58" s="279">
        <v>5042.166666666667</v>
      </c>
      <c r="G58" s="281">
        <v>4919.3833333333341</v>
      </c>
      <c r="H58" s="281">
        <v>4843.5166666666673</v>
      </c>
      <c r="I58" s="281">
        <v>4720.7333333333345</v>
      </c>
      <c r="J58" s="281">
        <v>5118.0333333333338</v>
      </c>
      <c r="K58" s="281">
        <v>5240.8166666666666</v>
      </c>
      <c r="L58" s="281">
        <v>5316.6833333333334</v>
      </c>
      <c r="M58" s="282">
        <v>5164.95</v>
      </c>
      <c r="N58" s="282">
        <v>4966.3</v>
      </c>
      <c r="O58" s="282">
        <v>1356150</v>
      </c>
      <c r="P58" s="283">
        <v>-1.1588498961408112E-2</v>
      </c>
    </row>
    <row r="59" spans="1:16" ht="12.75" customHeight="1">
      <c r="A59" s="273">
        <v>49</v>
      </c>
      <c r="B59" s="287" t="s">
        <v>59</v>
      </c>
      <c r="C59" s="279" t="s">
        <v>96</v>
      </c>
      <c r="D59" s="280">
        <v>45225</v>
      </c>
      <c r="E59" s="279">
        <v>2111.35</v>
      </c>
      <c r="F59" s="279">
        <v>2102.6999999999998</v>
      </c>
      <c r="G59" s="281">
        <v>2077.5999999999995</v>
      </c>
      <c r="H59" s="281">
        <v>2043.8499999999995</v>
      </c>
      <c r="I59" s="281">
        <v>2018.7499999999991</v>
      </c>
      <c r="J59" s="281">
        <v>2136.4499999999998</v>
      </c>
      <c r="K59" s="281">
        <v>2161.5500000000002</v>
      </c>
      <c r="L59" s="281">
        <v>2195.3000000000002</v>
      </c>
      <c r="M59" s="282">
        <v>2127.8000000000002</v>
      </c>
      <c r="N59" s="282">
        <v>2068.9499999999998</v>
      </c>
      <c r="O59" s="282">
        <v>3309250</v>
      </c>
      <c r="P59" s="283">
        <v>2.5265669052266321E-2</v>
      </c>
    </row>
    <row r="60" spans="1:16" ht="12.75" customHeight="1">
      <c r="A60" s="273">
        <v>50</v>
      </c>
      <c r="B60" s="287" t="s">
        <v>45</v>
      </c>
      <c r="C60" s="279" t="s">
        <v>97</v>
      </c>
      <c r="D60" s="280">
        <v>45225</v>
      </c>
      <c r="E60" s="279">
        <v>708.05</v>
      </c>
      <c r="F60" s="279">
        <v>708.63333333333333</v>
      </c>
      <c r="G60" s="281">
        <v>702.31666666666661</v>
      </c>
      <c r="H60" s="281">
        <v>696.58333333333326</v>
      </c>
      <c r="I60" s="281">
        <v>690.26666666666654</v>
      </c>
      <c r="J60" s="281">
        <v>714.36666666666667</v>
      </c>
      <c r="K60" s="281">
        <v>720.68333333333351</v>
      </c>
      <c r="L60" s="281">
        <v>726.41666666666674</v>
      </c>
      <c r="M60" s="282">
        <v>714.95</v>
      </c>
      <c r="N60" s="282">
        <v>702.9</v>
      </c>
      <c r="O60" s="282">
        <v>5889000</v>
      </c>
      <c r="P60" s="283">
        <v>-3.4273532305673989E-2</v>
      </c>
    </row>
    <row r="61" spans="1:16" ht="12.75" customHeight="1">
      <c r="A61" s="273">
        <v>51</v>
      </c>
      <c r="B61" s="287" t="s">
        <v>45</v>
      </c>
      <c r="C61" s="286" t="s">
        <v>98</v>
      </c>
      <c r="D61" s="280">
        <v>45225</v>
      </c>
      <c r="E61" s="279">
        <v>1140.8</v>
      </c>
      <c r="F61" s="279">
        <v>1147.1000000000001</v>
      </c>
      <c r="G61" s="281">
        <v>1131.7000000000003</v>
      </c>
      <c r="H61" s="281">
        <v>1122.6000000000001</v>
      </c>
      <c r="I61" s="281">
        <v>1107.2000000000003</v>
      </c>
      <c r="J61" s="281">
        <v>1156.2000000000003</v>
      </c>
      <c r="K61" s="281">
        <v>1171.6000000000004</v>
      </c>
      <c r="L61" s="281">
        <v>1180.7000000000003</v>
      </c>
      <c r="M61" s="282">
        <v>1162.5</v>
      </c>
      <c r="N61" s="282">
        <v>1138</v>
      </c>
      <c r="O61" s="282">
        <v>1343300</v>
      </c>
      <c r="P61" s="283">
        <v>-1.4381099126861838E-2</v>
      </c>
    </row>
    <row r="62" spans="1:16" ht="12.75" customHeight="1">
      <c r="A62" s="273">
        <v>52</v>
      </c>
      <c r="B62" s="287" t="s">
        <v>41</v>
      </c>
      <c r="C62" s="284" t="s">
        <v>99</v>
      </c>
      <c r="D62" s="280">
        <v>45225</v>
      </c>
      <c r="E62" s="279">
        <v>285.10000000000002</v>
      </c>
      <c r="F62" s="279">
        <v>287.76666666666665</v>
      </c>
      <c r="G62" s="281">
        <v>279.13333333333333</v>
      </c>
      <c r="H62" s="281">
        <v>273.16666666666669</v>
      </c>
      <c r="I62" s="281">
        <v>264.53333333333336</v>
      </c>
      <c r="J62" s="281">
        <v>293.73333333333329</v>
      </c>
      <c r="K62" s="281">
        <v>302.36666666666662</v>
      </c>
      <c r="L62" s="281">
        <v>308.33333333333326</v>
      </c>
      <c r="M62" s="282">
        <v>296.39999999999998</v>
      </c>
      <c r="N62" s="282">
        <v>281.8</v>
      </c>
      <c r="O62" s="282">
        <v>13563000</v>
      </c>
      <c r="P62" s="283">
        <v>0.10305958132045089</v>
      </c>
    </row>
    <row r="63" spans="1:16" ht="12.75" customHeight="1">
      <c r="A63" s="273">
        <v>53</v>
      </c>
      <c r="B63" s="287" t="s">
        <v>63</v>
      </c>
      <c r="C63" s="279" t="s">
        <v>100</v>
      </c>
      <c r="D63" s="280">
        <v>45225</v>
      </c>
      <c r="E63" s="279">
        <v>136.6</v>
      </c>
      <c r="F63" s="279">
        <v>137.31666666666663</v>
      </c>
      <c r="G63" s="281">
        <v>135.43333333333328</v>
      </c>
      <c r="H63" s="281">
        <v>134.26666666666665</v>
      </c>
      <c r="I63" s="281">
        <v>132.3833333333333</v>
      </c>
      <c r="J63" s="281">
        <v>138.48333333333326</v>
      </c>
      <c r="K63" s="281">
        <v>140.36666666666665</v>
      </c>
      <c r="L63" s="281">
        <v>141.53333333333325</v>
      </c>
      <c r="M63" s="282">
        <v>139.19999999999999</v>
      </c>
      <c r="N63" s="282">
        <v>136.15</v>
      </c>
      <c r="O63" s="282">
        <v>46110000</v>
      </c>
      <c r="P63" s="283">
        <v>-8.3870967741935479E-3</v>
      </c>
    </row>
    <row r="64" spans="1:16" ht="12.75" customHeight="1">
      <c r="A64" s="273">
        <v>54</v>
      </c>
      <c r="B64" s="287" t="s">
        <v>41</v>
      </c>
      <c r="C64" s="279" t="s">
        <v>101</v>
      </c>
      <c r="D64" s="280">
        <v>45225</v>
      </c>
      <c r="E64" s="279">
        <v>1692.7</v>
      </c>
      <c r="F64" s="279">
        <v>1694.1833333333334</v>
      </c>
      <c r="G64" s="281">
        <v>1680.5666666666668</v>
      </c>
      <c r="H64" s="281">
        <v>1668.4333333333334</v>
      </c>
      <c r="I64" s="281">
        <v>1654.8166666666668</v>
      </c>
      <c r="J64" s="281">
        <v>1706.3166666666668</v>
      </c>
      <c r="K64" s="281">
        <v>1719.9333333333336</v>
      </c>
      <c r="L64" s="281">
        <v>1732.0666666666668</v>
      </c>
      <c r="M64" s="282">
        <v>1707.8</v>
      </c>
      <c r="N64" s="282">
        <v>1682.05</v>
      </c>
      <c r="O64" s="282">
        <v>4603200</v>
      </c>
      <c r="P64" s="283">
        <v>-3.7269418998619651E-2</v>
      </c>
    </row>
    <row r="65" spans="1:16" ht="12.75" customHeight="1">
      <c r="A65" s="273">
        <v>55</v>
      </c>
      <c r="B65" s="287" t="s">
        <v>59</v>
      </c>
      <c r="C65" s="279" t="s">
        <v>102</v>
      </c>
      <c r="D65" s="280">
        <v>45225</v>
      </c>
      <c r="E65" s="279">
        <v>524.70000000000005</v>
      </c>
      <c r="F65" s="279">
        <v>522.58333333333337</v>
      </c>
      <c r="G65" s="281">
        <v>519.11666666666679</v>
      </c>
      <c r="H65" s="281">
        <v>513.53333333333342</v>
      </c>
      <c r="I65" s="281">
        <v>510.06666666666683</v>
      </c>
      <c r="J65" s="281">
        <v>528.16666666666674</v>
      </c>
      <c r="K65" s="281">
        <v>531.63333333333321</v>
      </c>
      <c r="L65" s="281">
        <v>537.2166666666667</v>
      </c>
      <c r="M65" s="282">
        <v>526.04999999999995</v>
      </c>
      <c r="N65" s="282">
        <v>517</v>
      </c>
      <c r="O65" s="282">
        <v>21525000</v>
      </c>
      <c r="P65" s="283">
        <v>0.10229163999487902</v>
      </c>
    </row>
    <row r="66" spans="1:16" ht="12.75" customHeight="1">
      <c r="A66" s="273">
        <v>56</v>
      </c>
      <c r="B66" s="287" t="s">
        <v>49</v>
      </c>
      <c r="C66" s="284" t="s">
        <v>103</v>
      </c>
      <c r="D66" s="280">
        <v>45225</v>
      </c>
      <c r="E66" s="279">
        <v>2161.1</v>
      </c>
      <c r="F66" s="279">
        <v>2177.5499999999997</v>
      </c>
      <c r="G66" s="281">
        <v>2138.3999999999996</v>
      </c>
      <c r="H66" s="281">
        <v>2115.6999999999998</v>
      </c>
      <c r="I66" s="281">
        <v>2076.5499999999997</v>
      </c>
      <c r="J66" s="281">
        <v>2200.2499999999995</v>
      </c>
      <c r="K66" s="281">
        <v>2239.4</v>
      </c>
      <c r="L66" s="281">
        <v>2262.0999999999995</v>
      </c>
      <c r="M66" s="282">
        <v>2216.6999999999998</v>
      </c>
      <c r="N66" s="282">
        <v>2154.85</v>
      </c>
      <c r="O66" s="282">
        <v>2499500</v>
      </c>
      <c r="P66" s="283">
        <v>6.0374320788891128E-3</v>
      </c>
    </row>
    <row r="67" spans="1:16" ht="12.75" customHeight="1">
      <c r="A67" s="273">
        <v>57</v>
      </c>
      <c r="B67" s="287" t="s">
        <v>39</v>
      </c>
      <c r="C67" s="279" t="s">
        <v>104</v>
      </c>
      <c r="D67" s="280">
        <v>45225</v>
      </c>
      <c r="E67" s="279">
        <v>2081.65</v>
      </c>
      <c r="F67" s="279">
        <v>2082.8666666666663</v>
      </c>
      <c r="G67" s="281">
        <v>2072.2333333333327</v>
      </c>
      <c r="H67" s="281">
        <v>2062.8166666666662</v>
      </c>
      <c r="I67" s="281">
        <v>2052.1833333333325</v>
      </c>
      <c r="J67" s="281">
        <v>2092.2833333333328</v>
      </c>
      <c r="K67" s="281">
        <v>2102.916666666667</v>
      </c>
      <c r="L67" s="281">
        <v>2112.333333333333</v>
      </c>
      <c r="M67" s="282">
        <v>2093.5</v>
      </c>
      <c r="N67" s="282">
        <v>2073.4499999999998</v>
      </c>
      <c r="O67" s="282">
        <v>2736900</v>
      </c>
      <c r="P67" s="283">
        <v>-4.0895710681244743E-2</v>
      </c>
    </row>
    <row r="68" spans="1:16" ht="12.75" customHeight="1">
      <c r="A68" s="273">
        <v>58</v>
      </c>
      <c r="B68" s="287" t="s">
        <v>45</v>
      </c>
      <c r="C68" s="284" t="s">
        <v>105</v>
      </c>
      <c r="D68" s="280">
        <v>45225</v>
      </c>
      <c r="E68" s="279">
        <v>130.6</v>
      </c>
      <c r="F68" s="279">
        <v>129.6</v>
      </c>
      <c r="G68" s="281">
        <v>128.14999999999998</v>
      </c>
      <c r="H68" s="281">
        <v>125.69999999999999</v>
      </c>
      <c r="I68" s="281">
        <v>124.24999999999997</v>
      </c>
      <c r="J68" s="281">
        <v>132.04999999999998</v>
      </c>
      <c r="K68" s="281">
        <v>133.49999999999997</v>
      </c>
      <c r="L68" s="281">
        <v>135.94999999999999</v>
      </c>
      <c r="M68" s="282">
        <v>131.05000000000001</v>
      </c>
      <c r="N68" s="282">
        <v>127.15</v>
      </c>
      <c r="O68" s="282">
        <v>12600000</v>
      </c>
      <c r="P68" s="283">
        <v>-3.3089815212720239E-2</v>
      </c>
    </row>
    <row r="69" spans="1:16" ht="12.75" customHeight="1">
      <c r="A69" s="273">
        <v>59</v>
      </c>
      <c r="B69" s="287" t="s">
        <v>43</v>
      </c>
      <c r="C69" s="279" t="s">
        <v>106</v>
      </c>
      <c r="D69" s="280">
        <v>45225</v>
      </c>
      <c r="E69" s="279">
        <v>3564.6</v>
      </c>
      <c r="F69" s="279">
        <v>3582.0833333333335</v>
      </c>
      <c r="G69" s="281">
        <v>3527.5166666666669</v>
      </c>
      <c r="H69" s="281">
        <v>3490.4333333333334</v>
      </c>
      <c r="I69" s="281">
        <v>3435.8666666666668</v>
      </c>
      <c r="J69" s="281">
        <v>3619.166666666667</v>
      </c>
      <c r="K69" s="281">
        <v>3673.7333333333336</v>
      </c>
      <c r="L69" s="281">
        <v>3710.8166666666671</v>
      </c>
      <c r="M69" s="282">
        <v>3636.65</v>
      </c>
      <c r="N69" s="282">
        <v>3545</v>
      </c>
      <c r="O69" s="282">
        <v>2520400</v>
      </c>
      <c r="P69" s="283">
        <v>7.4346470541210331E-3</v>
      </c>
    </row>
    <row r="70" spans="1:16" ht="12.75" customHeight="1">
      <c r="A70" s="273">
        <v>60</v>
      </c>
      <c r="B70" s="287" t="s">
        <v>45</v>
      </c>
      <c r="C70" s="286" t="s">
        <v>107</v>
      </c>
      <c r="D70" s="280">
        <v>45225</v>
      </c>
      <c r="E70" s="279">
        <v>5514.15</v>
      </c>
      <c r="F70" s="279">
        <v>5505.916666666667</v>
      </c>
      <c r="G70" s="281">
        <v>5480.2833333333338</v>
      </c>
      <c r="H70" s="281">
        <v>5446.416666666667</v>
      </c>
      <c r="I70" s="281">
        <v>5420.7833333333338</v>
      </c>
      <c r="J70" s="281">
        <v>5539.7833333333338</v>
      </c>
      <c r="K70" s="281">
        <v>5565.416666666667</v>
      </c>
      <c r="L70" s="281">
        <v>5599.2833333333338</v>
      </c>
      <c r="M70" s="282">
        <v>5531.55</v>
      </c>
      <c r="N70" s="282">
        <v>5472.05</v>
      </c>
      <c r="O70" s="282">
        <v>1590800</v>
      </c>
      <c r="P70" s="283">
        <v>0.10257831993346271</v>
      </c>
    </row>
    <row r="71" spans="1:16" ht="12.75" customHeight="1">
      <c r="A71" s="273">
        <v>61</v>
      </c>
      <c r="B71" s="287" t="s">
        <v>108</v>
      </c>
      <c r="C71" s="279" t="s">
        <v>109</v>
      </c>
      <c r="D71" s="280">
        <v>45225</v>
      </c>
      <c r="E71" s="279">
        <v>553.65</v>
      </c>
      <c r="F71" s="279">
        <v>556.28333333333342</v>
      </c>
      <c r="G71" s="281">
        <v>546.31666666666683</v>
      </c>
      <c r="H71" s="281">
        <v>538.98333333333346</v>
      </c>
      <c r="I71" s="281">
        <v>529.01666666666688</v>
      </c>
      <c r="J71" s="281">
        <v>563.61666666666679</v>
      </c>
      <c r="K71" s="281">
        <v>573.58333333333326</v>
      </c>
      <c r="L71" s="281">
        <v>580.91666666666674</v>
      </c>
      <c r="M71" s="282">
        <v>566.25</v>
      </c>
      <c r="N71" s="282">
        <v>548.95000000000005</v>
      </c>
      <c r="O71" s="282">
        <v>32811900</v>
      </c>
      <c r="P71" s="283">
        <v>2.1366204417051875E-2</v>
      </c>
    </row>
    <row r="72" spans="1:16" ht="12.75" customHeight="1">
      <c r="A72" s="273">
        <v>62</v>
      </c>
      <c r="B72" s="287" t="s">
        <v>43</v>
      </c>
      <c r="C72" s="279" t="s">
        <v>110</v>
      </c>
      <c r="D72" s="280">
        <v>45225</v>
      </c>
      <c r="E72" s="279">
        <v>5567.05</v>
      </c>
      <c r="F72" s="279">
        <v>5584.1833333333334</v>
      </c>
      <c r="G72" s="281">
        <v>5538.3166666666666</v>
      </c>
      <c r="H72" s="281">
        <v>5509.583333333333</v>
      </c>
      <c r="I72" s="281">
        <v>5463.7166666666662</v>
      </c>
      <c r="J72" s="281">
        <v>5612.916666666667</v>
      </c>
      <c r="K72" s="281">
        <v>5658.7833333333338</v>
      </c>
      <c r="L72" s="281">
        <v>5687.5166666666673</v>
      </c>
      <c r="M72" s="282">
        <v>5630.05</v>
      </c>
      <c r="N72" s="282">
        <v>5555.45</v>
      </c>
      <c r="O72" s="282">
        <v>2789125</v>
      </c>
      <c r="P72" s="283">
        <v>3.8691681288522965E-3</v>
      </c>
    </row>
    <row r="73" spans="1:16" ht="12.75" customHeight="1">
      <c r="A73" s="273">
        <v>63</v>
      </c>
      <c r="B73" s="287" t="s">
        <v>56</v>
      </c>
      <c r="C73" s="279" t="s">
        <v>111</v>
      </c>
      <c r="D73" s="280">
        <v>45225</v>
      </c>
      <c r="E73" s="279">
        <v>3479.85</v>
      </c>
      <c r="F73" s="279">
        <v>3485.4166666666665</v>
      </c>
      <c r="G73" s="281">
        <v>3467.2333333333331</v>
      </c>
      <c r="H73" s="281">
        <v>3454.6166666666668</v>
      </c>
      <c r="I73" s="281">
        <v>3436.4333333333334</v>
      </c>
      <c r="J73" s="281">
        <v>3498.0333333333328</v>
      </c>
      <c r="K73" s="281">
        <v>3516.2166666666662</v>
      </c>
      <c r="L73" s="281">
        <v>3528.8333333333326</v>
      </c>
      <c r="M73" s="282">
        <v>3503.6</v>
      </c>
      <c r="N73" s="282">
        <v>3472.8</v>
      </c>
      <c r="O73" s="282">
        <v>3331825</v>
      </c>
      <c r="P73" s="283">
        <v>1.8417175331509157E-3</v>
      </c>
    </row>
    <row r="74" spans="1:16" ht="12.75" customHeight="1">
      <c r="A74" s="273">
        <v>64</v>
      </c>
      <c r="B74" s="287" t="s">
        <v>56</v>
      </c>
      <c r="C74" s="279" t="s">
        <v>112</v>
      </c>
      <c r="D74" s="280">
        <v>45225</v>
      </c>
      <c r="E74" s="279">
        <v>3239.05</v>
      </c>
      <c r="F74" s="279">
        <v>3257.9333333333329</v>
      </c>
      <c r="G74" s="281">
        <v>3211.1166666666659</v>
      </c>
      <c r="H74" s="281">
        <v>3183.1833333333329</v>
      </c>
      <c r="I74" s="281">
        <v>3136.3666666666659</v>
      </c>
      <c r="J74" s="281">
        <v>3285.8666666666659</v>
      </c>
      <c r="K74" s="281">
        <v>3332.6833333333325</v>
      </c>
      <c r="L74" s="281">
        <v>3360.6166666666659</v>
      </c>
      <c r="M74" s="282">
        <v>3304.75</v>
      </c>
      <c r="N74" s="282">
        <v>3230</v>
      </c>
      <c r="O74" s="282">
        <v>1951125</v>
      </c>
      <c r="P74" s="283">
        <v>4.1041607698839517E-3</v>
      </c>
    </row>
    <row r="75" spans="1:16" ht="12.75" customHeight="1">
      <c r="A75" s="273">
        <v>65</v>
      </c>
      <c r="B75" s="287" t="s">
        <v>56</v>
      </c>
      <c r="C75" s="279" t="s">
        <v>113</v>
      </c>
      <c r="D75" s="280">
        <v>45225</v>
      </c>
      <c r="E75" s="279">
        <v>257.89999999999998</v>
      </c>
      <c r="F75" s="279">
        <v>260.16666666666669</v>
      </c>
      <c r="G75" s="281">
        <v>254.53333333333336</v>
      </c>
      <c r="H75" s="281">
        <v>251.16666666666669</v>
      </c>
      <c r="I75" s="281">
        <v>245.53333333333336</v>
      </c>
      <c r="J75" s="281">
        <v>263.53333333333336</v>
      </c>
      <c r="K75" s="281">
        <v>269.16666666666669</v>
      </c>
      <c r="L75" s="281">
        <v>272.53333333333336</v>
      </c>
      <c r="M75" s="282">
        <v>265.8</v>
      </c>
      <c r="N75" s="282">
        <v>256.8</v>
      </c>
      <c r="O75" s="282">
        <v>17859600</v>
      </c>
      <c r="P75" s="283">
        <v>-1.7234548335974643E-2</v>
      </c>
    </row>
    <row r="76" spans="1:16" ht="12.75" customHeight="1">
      <c r="A76" s="273">
        <v>66</v>
      </c>
      <c r="B76" s="287" t="s">
        <v>63</v>
      </c>
      <c r="C76" s="279" t="s">
        <v>114</v>
      </c>
      <c r="D76" s="280">
        <v>45225</v>
      </c>
      <c r="E76" s="279">
        <v>145.75</v>
      </c>
      <c r="F76" s="279">
        <v>146.25</v>
      </c>
      <c r="G76" s="281">
        <v>144.6</v>
      </c>
      <c r="H76" s="281">
        <v>143.44999999999999</v>
      </c>
      <c r="I76" s="281">
        <v>141.79999999999998</v>
      </c>
      <c r="J76" s="281">
        <v>147.4</v>
      </c>
      <c r="K76" s="281">
        <v>149.04999999999998</v>
      </c>
      <c r="L76" s="281">
        <v>150.20000000000002</v>
      </c>
      <c r="M76" s="282">
        <v>147.9</v>
      </c>
      <c r="N76" s="282">
        <v>145.1</v>
      </c>
      <c r="O76" s="282">
        <v>125850000</v>
      </c>
      <c r="P76" s="283">
        <v>-4.2456060260214562E-2</v>
      </c>
    </row>
    <row r="77" spans="1:16" ht="12.75" customHeight="1">
      <c r="A77" s="273">
        <v>67</v>
      </c>
      <c r="B77" s="287" t="s">
        <v>84</v>
      </c>
      <c r="C77" s="279" t="s">
        <v>115</v>
      </c>
      <c r="D77" s="280">
        <v>45225</v>
      </c>
      <c r="E77" s="279">
        <v>125.1</v>
      </c>
      <c r="F77" s="279">
        <v>125.83333333333333</v>
      </c>
      <c r="G77" s="281">
        <v>122.36666666666665</v>
      </c>
      <c r="H77" s="281">
        <v>119.63333333333331</v>
      </c>
      <c r="I77" s="281">
        <v>116.16666666666663</v>
      </c>
      <c r="J77" s="281">
        <v>128.56666666666666</v>
      </c>
      <c r="K77" s="281">
        <v>132.03333333333333</v>
      </c>
      <c r="L77" s="281">
        <v>134.76666666666668</v>
      </c>
      <c r="M77" s="282">
        <v>129.30000000000001</v>
      </c>
      <c r="N77" s="282">
        <v>123.1</v>
      </c>
      <c r="O77" s="282">
        <v>168360000</v>
      </c>
      <c r="P77" s="283">
        <v>-1.6988994550699861E-2</v>
      </c>
    </row>
    <row r="78" spans="1:16" ht="12.75" customHeight="1">
      <c r="A78" s="273">
        <v>68</v>
      </c>
      <c r="B78" s="287" t="s">
        <v>43</v>
      </c>
      <c r="C78" s="279" t="s">
        <v>116</v>
      </c>
      <c r="D78" s="280">
        <v>45225</v>
      </c>
      <c r="E78" s="279">
        <v>782.8</v>
      </c>
      <c r="F78" s="279">
        <v>783.84999999999991</v>
      </c>
      <c r="G78" s="281">
        <v>775.04999999999984</v>
      </c>
      <c r="H78" s="281">
        <v>767.3</v>
      </c>
      <c r="I78" s="281">
        <v>758.49999999999989</v>
      </c>
      <c r="J78" s="281">
        <v>791.5999999999998</v>
      </c>
      <c r="K78" s="281">
        <v>800.4</v>
      </c>
      <c r="L78" s="281">
        <v>808.14999999999975</v>
      </c>
      <c r="M78" s="282">
        <v>792.65</v>
      </c>
      <c r="N78" s="282">
        <v>776.1</v>
      </c>
      <c r="O78" s="282">
        <v>8781200</v>
      </c>
      <c r="P78" s="283">
        <v>-2.4327372321572418E-2</v>
      </c>
    </row>
    <row r="79" spans="1:16" ht="12.75" customHeight="1">
      <c r="A79" s="273">
        <v>69</v>
      </c>
      <c r="B79" s="287" t="s">
        <v>117</v>
      </c>
      <c r="C79" s="279" t="s">
        <v>118</v>
      </c>
      <c r="D79" s="280">
        <v>45225</v>
      </c>
      <c r="E79" s="279">
        <v>55.95</v>
      </c>
      <c r="F79" s="279">
        <v>55.833333333333336</v>
      </c>
      <c r="G79" s="281">
        <v>55.06666666666667</v>
      </c>
      <c r="H79" s="281">
        <v>54.183333333333337</v>
      </c>
      <c r="I79" s="281">
        <v>53.416666666666671</v>
      </c>
      <c r="J79" s="281">
        <v>56.716666666666669</v>
      </c>
      <c r="K79" s="281">
        <v>57.483333333333334</v>
      </c>
      <c r="L79" s="281">
        <v>58.366666666666667</v>
      </c>
      <c r="M79" s="282">
        <v>56.6</v>
      </c>
      <c r="N79" s="282">
        <v>54.95</v>
      </c>
      <c r="O79" s="282">
        <v>160852500</v>
      </c>
      <c r="P79" s="283">
        <v>6.2100727975040855E-2</v>
      </c>
    </row>
    <row r="80" spans="1:16" ht="12.75" customHeight="1">
      <c r="A80" s="273">
        <v>70</v>
      </c>
      <c r="B80" s="287" t="s">
        <v>45</v>
      </c>
      <c r="C80" s="285" t="s">
        <v>119</v>
      </c>
      <c r="D80" s="280">
        <v>45225</v>
      </c>
      <c r="E80" s="279">
        <v>658.9</v>
      </c>
      <c r="F80" s="279">
        <v>661.7833333333333</v>
      </c>
      <c r="G80" s="281">
        <v>647.11666666666656</v>
      </c>
      <c r="H80" s="281">
        <v>635.33333333333326</v>
      </c>
      <c r="I80" s="281">
        <v>620.66666666666652</v>
      </c>
      <c r="J80" s="281">
        <v>673.56666666666661</v>
      </c>
      <c r="K80" s="281">
        <v>688.23333333333335</v>
      </c>
      <c r="L80" s="281">
        <v>700.01666666666665</v>
      </c>
      <c r="M80" s="282">
        <v>676.45</v>
      </c>
      <c r="N80" s="282">
        <v>650</v>
      </c>
      <c r="O80" s="282">
        <v>9006400</v>
      </c>
      <c r="P80" s="283">
        <v>-5.3939642223132599E-2</v>
      </c>
    </row>
    <row r="81" spans="1:16" ht="12.75" customHeight="1">
      <c r="A81" s="273">
        <v>71</v>
      </c>
      <c r="B81" s="287" t="s">
        <v>59</v>
      </c>
      <c r="C81" s="279" t="s">
        <v>120</v>
      </c>
      <c r="D81" s="280">
        <v>45225</v>
      </c>
      <c r="E81" s="279">
        <v>989.9</v>
      </c>
      <c r="F81" s="279">
        <v>988.51666666666654</v>
      </c>
      <c r="G81" s="281">
        <v>982.48333333333312</v>
      </c>
      <c r="H81" s="281">
        <v>975.06666666666661</v>
      </c>
      <c r="I81" s="281">
        <v>969.03333333333319</v>
      </c>
      <c r="J81" s="281">
        <v>995.93333333333305</v>
      </c>
      <c r="K81" s="281">
        <v>1001.9666666666666</v>
      </c>
      <c r="L81" s="281">
        <v>1009.383333333333</v>
      </c>
      <c r="M81" s="282">
        <v>994.55</v>
      </c>
      <c r="N81" s="282">
        <v>981.1</v>
      </c>
      <c r="O81" s="282">
        <v>9158000</v>
      </c>
      <c r="P81" s="283">
        <v>1.7555555555555557E-2</v>
      </c>
    </row>
    <row r="82" spans="1:16" ht="12.75" customHeight="1">
      <c r="A82" s="273">
        <v>72</v>
      </c>
      <c r="B82" s="287" t="s">
        <v>108</v>
      </c>
      <c r="C82" s="279" t="s">
        <v>121</v>
      </c>
      <c r="D82" s="280">
        <v>45225</v>
      </c>
      <c r="E82" s="279">
        <v>1652.15</v>
      </c>
      <c r="F82" s="279">
        <v>1658.5333333333335</v>
      </c>
      <c r="G82" s="281">
        <v>1634.616666666667</v>
      </c>
      <c r="H82" s="281">
        <v>1617.0833333333335</v>
      </c>
      <c r="I82" s="281">
        <v>1593.166666666667</v>
      </c>
      <c r="J82" s="281">
        <v>1676.0666666666671</v>
      </c>
      <c r="K82" s="281">
        <v>1699.9833333333336</v>
      </c>
      <c r="L82" s="281">
        <v>1717.5166666666671</v>
      </c>
      <c r="M82" s="282">
        <v>1682.45</v>
      </c>
      <c r="N82" s="282">
        <v>1641</v>
      </c>
      <c r="O82" s="282">
        <v>4339600</v>
      </c>
      <c r="P82" s="283">
        <v>4.9270701734236824E-2</v>
      </c>
    </row>
    <row r="83" spans="1:16" ht="12.75" customHeight="1">
      <c r="A83" s="273">
        <v>73</v>
      </c>
      <c r="B83" s="287" t="s">
        <v>43</v>
      </c>
      <c r="C83" s="279" t="s">
        <v>122</v>
      </c>
      <c r="D83" s="280">
        <v>45225</v>
      </c>
      <c r="E83" s="279">
        <v>345.1</v>
      </c>
      <c r="F83" s="279">
        <v>347.40000000000003</v>
      </c>
      <c r="G83" s="281">
        <v>341.40000000000009</v>
      </c>
      <c r="H83" s="281">
        <v>337.70000000000005</v>
      </c>
      <c r="I83" s="281">
        <v>331.7000000000001</v>
      </c>
      <c r="J83" s="281">
        <v>351.10000000000008</v>
      </c>
      <c r="K83" s="281">
        <v>357.09999999999997</v>
      </c>
      <c r="L83" s="281">
        <v>360.80000000000007</v>
      </c>
      <c r="M83" s="282">
        <v>353.4</v>
      </c>
      <c r="N83" s="282">
        <v>343.7</v>
      </c>
      <c r="O83" s="282">
        <v>9288000</v>
      </c>
      <c r="P83" s="283">
        <v>-3.9503619441571873E-2</v>
      </c>
    </row>
    <row r="84" spans="1:16" ht="12.75" customHeight="1">
      <c r="A84" s="273">
        <v>74</v>
      </c>
      <c r="B84" s="287" t="s">
        <v>49</v>
      </c>
      <c r="C84" s="279" t="s">
        <v>123</v>
      </c>
      <c r="D84" s="280">
        <v>45225</v>
      </c>
      <c r="E84" s="279">
        <v>1943.5</v>
      </c>
      <c r="F84" s="279">
        <v>1953.0166666666667</v>
      </c>
      <c r="G84" s="281">
        <v>1927.8833333333332</v>
      </c>
      <c r="H84" s="281">
        <v>1912.2666666666667</v>
      </c>
      <c r="I84" s="281">
        <v>1887.1333333333332</v>
      </c>
      <c r="J84" s="281">
        <v>1968.6333333333332</v>
      </c>
      <c r="K84" s="281">
        <v>1993.7666666666669</v>
      </c>
      <c r="L84" s="281">
        <v>2009.3833333333332</v>
      </c>
      <c r="M84" s="282">
        <v>1978.15</v>
      </c>
      <c r="N84" s="282">
        <v>1937.4</v>
      </c>
      <c r="O84" s="282">
        <v>11255125</v>
      </c>
      <c r="P84" s="283">
        <v>3.6001694197373992E-3</v>
      </c>
    </row>
    <row r="85" spans="1:16" ht="12.75" customHeight="1">
      <c r="A85" s="273">
        <v>75</v>
      </c>
      <c r="B85" s="287" t="s">
        <v>84</v>
      </c>
      <c r="C85" s="279" t="s">
        <v>124</v>
      </c>
      <c r="D85" s="280">
        <v>45225</v>
      </c>
      <c r="E85" s="279">
        <v>413.15</v>
      </c>
      <c r="F85" s="279">
        <v>413.91666666666669</v>
      </c>
      <c r="G85" s="281">
        <v>409.33333333333337</v>
      </c>
      <c r="H85" s="281">
        <v>405.51666666666671</v>
      </c>
      <c r="I85" s="281">
        <v>400.93333333333339</v>
      </c>
      <c r="J85" s="281">
        <v>417.73333333333335</v>
      </c>
      <c r="K85" s="281">
        <v>422.31666666666672</v>
      </c>
      <c r="L85" s="281">
        <v>426.13333333333333</v>
      </c>
      <c r="M85" s="282">
        <v>418.5</v>
      </c>
      <c r="N85" s="282">
        <v>410.1</v>
      </c>
      <c r="O85" s="282">
        <v>12508750</v>
      </c>
      <c r="P85" s="283">
        <v>-8.5366968284434699E-2</v>
      </c>
    </row>
    <row r="86" spans="1:16" ht="12.75" customHeight="1">
      <c r="A86" s="273">
        <v>76</v>
      </c>
      <c r="B86" s="287" t="s">
        <v>45</v>
      </c>
      <c r="C86" s="286" t="s">
        <v>125</v>
      </c>
      <c r="D86" s="280">
        <v>45225</v>
      </c>
      <c r="E86" s="279">
        <v>1910.85</v>
      </c>
      <c r="F86" s="279">
        <v>1924.5166666666667</v>
      </c>
      <c r="G86" s="281">
        <v>1891.3833333333332</v>
      </c>
      <c r="H86" s="281">
        <v>1871.9166666666665</v>
      </c>
      <c r="I86" s="281">
        <v>1838.7833333333331</v>
      </c>
      <c r="J86" s="281">
        <v>1943.9833333333333</v>
      </c>
      <c r="K86" s="281">
        <v>1977.116666666667</v>
      </c>
      <c r="L86" s="281">
        <v>1996.5833333333335</v>
      </c>
      <c r="M86" s="282">
        <v>1957.65</v>
      </c>
      <c r="N86" s="282">
        <v>1905.05</v>
      </c>
      <c r="O86" s="282">
        <v>9034200</v>
      </c>
      <c r="P86" s="283">
        <v>-2.7816411682892906E-3</v>
      </c>
    </row>
    <row r="87" spans="1:16" ht="12.75" customHeight="1">
      <c r="A87" s="273">
        <v>77</v>
      </c>
      <c r="B87" s="287" t="s">
        <v>41</v>
      </c>
      <c r="C87" s="279" t="s">
        <v>126</v>
      </c>
      <c r="D87" s="280">
        <v>45225</v>
      </c>
      <c r="E87" s="279">
        <v>1295.3</v>
      </c>
      <c r="F87" s="279">
        <v>1322.5833333333333</v>
      </c>
      <c r="G87" s="281">
        <v>1265.2666666666664</v>
      </c>
      <c r="H87" s="281">
        <v>1235.2333333333331</v>
      </c>
      <c r="I87" s="281">
        <v>1177.9166666666663</v>
      </c>
      <c r="J87" s="281">
        <v>1352.6166666666666</v>
      </c>
      <c r="K87" s="281">
        <v>1409.9333333333336</v>
      </c>
      <c r="L87" s="281">
        <v>1439.9666666666667</v>
      </c>
      <c r="M87" s="282">
        <v>1379.9</v>
      </c>
      <c r="N87" s="282">
        <v>1292.55</v>
      </c>
      <c r="O87" s="282">
        <v>6733000</v>
      </c>
      <c r="P87" s="283">
        <v>5.8481370853639365E-2</v>
      </c>
    </row>
    <row r="88" spans="1:16" ht="12.75" customHeight="1">
      <c r="A88" s="273">
        <v>78</v>
      </c>
      <c r="B88" s="287" t="s">
        <v>87</v>
      </c>
      <c r="C88" s="279" t="s">
        <v>127</v>
      </c>
      <c r="D88" s="280">
        <v>45225</v>
      </c>
      <c r="E88" s="279">
        <v>1257.05</v>
      </c>
      <c r="F88" s="279">
        <v>1253.6499999999999</v>
      </c>
      <c r="G88" s="281">
        <v>1248.3999999999996</v>
      </c>
      <c r="H88" s="281">
        <v>1239.7499999999998</v>
      </c>
      <c r="I88" s="281">
        <v>1234.4999999999995</v>
      </c>
      <c r="J88" s="281">
        <v>1262.2999999999997</v>
      </c>
      <c r="K88" s="281">
        <v>1267.5500000000002</v>
      </c>
      <c r="L88" s="281">
        <v>1276.1999999999998</v>
      </c>
      <c r="M88" s="282">
        <v>1258.9000000000001</v>
      </c>
      <c r="N88" s="282">
        <v>1245</v>
      </c>
      <c r="O88" s="282">
        <v>12133100</v>
      </c>
      <c r="P88" s="283">
        <v>-3.9078213895753118E-3</v>
      </c>
    </row>
    <row r="89" spans="1:16" ht="12.75" customHeight="1">
      <c r="A89" s="273">
        <v>79</v>
      </c>
      <c r="B89" s="287" t="s">
        <v>68</v>
      </c>
      <c r="C89" s="279" t="s">
        <v>128</v>
      </c>
      <c r="D89" s="280">
        <v>45225</v>
      </c>
      <c r="E89" s="279">
        <v>2882.9</v>
      </c>
      <c r="F89" s="279">
        <v>2878.1166666666668</v>
      </c>
      <c r="G89" s="281">
        <v>2862.4333333333334</v>
      </c>
      <c r="H89" s="281">
        <v>2841.9666666666667</v>
      </c>
      <c r="I89" s="281">
        <v>2826.2833333333333</v>
      </c>
      <c r="J89" s="281">
        <v>2898.5833333333335</v>
      </c>
      <c r="K89" s="281">
        <v>2914.2666666666669</v>
      </c>
      <c r="L89" s="281">
        <v>2934.7333333333336</v>
      </c>
      <c r="M89" s="282">
        <v>2893.8</v>
      </c>
      <c r="N89" s="282">
        <v>2857.65</v>
      </c>
      <c r="O89" s="282">
        <v>3945900</v>
      </c>
      <c r="P89" s="283">
        <v>-7.170893719806763E-3</v>
      </c>
    </row>
    <row r="90" spans="1:16" ht="12.75" customHeight="1">
      <c r="A90" s="273">
        <v>80</v>
      </c>
      <c r="B90" s="287" t="s">
        <v>63</v>
      </c>
      <c r="C90" s="279" t="s">
        <v>129</v>
      </c>
      <c r="D90" s="280">
        <v>45225</v>
      </c>
      <c r="E90" s="279">
        <v>1521.3</v>
      </c>
      <c r="F90" s="279">
        <v>1517.4333333333334</v>
      </c>
      <c r="G90" s="281">
        <v>1509.0666666666668</v>
      </c>
      <c r="H90" s="281">
        <v>1496.8333333333335</v>
      </c>
      <c r="I90" s="281">
        <v>1488.4666666666669</v>
      </c>
      <c r="J90" s="281">
        <v>1529.6666666666667</v>
      </c>
      <c r="K90" s="281">
        <v>1538.0333333333335</v>
      </c>
      <c r="L90" s="281">
        <v>1550.2666666666667</v>
      </c>
      <c r="M90" s="282">
        <v>1525.8</v>
      </c>
      <c r="N90" s="282">
        <v>1505.2</v>
      </c>
      <c r="O90" s="282">
        <v>151961150</v>
      </c>
      <c r="P90" s="283">
        <v>-3.0248042371126421E-2</v>
      </c>
    </row>
    <row r="91" spans="1:16" ht="12.75" customHeight="1">
      <c r="A91" s="273">
        <v>81</v>
      </c>
      <c r="B91" s="287" t="s">
        <v>68</v>
      </c>
      <c r="C91" s="279" t="s">
        <v>130</v>
      </c>
      <c r="D91" s="280">
        <v>45225</v>
      </c>
      <c r="E91" s="279">
        <v>639.45000000000005</v>
      </c>
      <c r="F91" s="279">
        <v>636.91666666666674</v>
      </c>
      <c r="G91" s="281">
        <v>632.23333333333346</v>
      </c>
      <c r="H91" s="281">
        <v>625.01666666666677</v>
      </c>
      <c r="I91" s="281">
        <v>620.33333333333348</v>
      </c>
      <c r="J91" s="281">
        <v>644.13333333333344</v>
      </c>
      <c r="K91" s="281">
        <v>648.81666666666683</v>
      </c>
      <c r="L91" s="281">
        <v>656.03333333333342</v>
      </c>
      <c r="M91" s="282">
        <v>641.6</v>
      </c>
      <c r="N91" s="282">
        <v>629.70000000000005</v>
      </c>
      <c r="O91" s="282">
        <v>15167900</v>
      </c>
      <c r="P91" s="283">
        <v>-3.0377610575908869E-2</v>
      </c>
    </row>
    <row r="92" spans="1:16" ht="12.75" customHeight="1">
      <c r="A92" s="273">
        <v>82</v>
      </c>
      <c r="B92" s="287" t="s">
        <v>56</v>
      </c>
      <c r="C92" s="279" t="s">
        <v>131</v>
      </c>
      <c r="D92" s="280">
        <v>45225</v>
      </c>
      <c r="E92" s="279">
        <v>3218.05</v>
      </c>
      <c r="F92" s="279">
        <v>3234.2666666666664</v>
      </c>
      <c r="G92" s="281">
        <v>3196.2833333333328</v>
      </c>
      <c r="H92" s="281">
        <v>3174.5166666666664</v>
      </c>
      <c r="I92" s="281">
        <v>3136.5333333333328</v>
      </c>
      <c r="J92" s="281">
        <v>3256.0333333333328</v>
      </c>
      <c r="K92" s="281">
        <v>3294.0166666666664</v>
      </c>
      <c r="L92" s="281">
        <v>3315.7833333333328</v>
      </c>
      <c r="M92" s="282">
        <v>3272.25</v>
      </c>
      <c r="N92" s="282">
        <v>3212.5</v>
      </c>
      <c r="O92" s="282">
        <v>4036200</v>
      </c>
      <c r="P92" s="283">
        <v>-2.2380467955239063E-2</v>
      </c>
    </row>
    <row r="93" spans="1:16" ht="12.75" customHeight="1">
      <c r="A93" s="273">
        <v>83</v>
      </c>
      <c r="B93" s="287" t="s">
        <v>132</v>
      </c>
      <c r="C93" s="279" t="s">
        <v>133</v>
      </c>
      <c r="D93" s="280">
        <v>45225</v>
      </c>
      <c r="E93" s="279">
        <v>471.95</v>
      </c>
      <c r="F93" s="279">
        <v>474.13333333333338</v>
      </c>
      <c r="G93" s="281">
        <v>467.81666666666678</v>
      </c>
      <c r="H93" s="281">
        <v>463.68333333333339</v>
      </c>
      <c r="I93" s="281">
        <v>457.36666666666679</v>
      </c>
      <c r="J93" s="281">
        <v>478.26666666666677</v>
      </c>
      <c r="K93" s="281">
        <v>484.58333333333337</v>
      </c>
      <c r="L93" s="281">
        <v>488.71666666666675</v>
      </c>
      <c r="M93" s="282">
        <v>480.45</v>
      </c>
      <c r="N93" s="282">
        <v>470</v>
      </c>
      <c r="O93" s="282">
        <v>27606600</v>
      </c>
      <c r="P93" s="283">
        <v>2.8853177501826151E-2</v>
      </c>
    </row>
    <row r="94" spans="1:16" ht="12.75" customHeight="1">
      <c r="A94" s="273">
        <v>84</v>
      </c>
      <c r="B94" s="287" t="s">
        <v>132</v>
      </c>
      <c r="C94" s="285" t="s">
        <v>134</v>
      </c>
      <c r="D94" s="280">
        <v>45225</v>
      </c>
      <c r="E94" s="279">
        <v>154.1</v>
      </c>
      <c r="F94" s="279">
        <v>155.33333333333334</v>
      </c>
      <c r="G94" s="281">
        <v>151.16666666666669</v>
      </c>
      <c r="H94" s="281">
        <v>148.23333333333335</v>
      </c>
      <c r="I94" s="281">
        <v>144.06666666666669</v>
      </c>
      <c r="J94" s="281">
        <v>158.26666666666668</v>
      </c>
      <c r="K94" s="281">
        <v>162.43333333333337</v>
      </c>
      <c r="L94" s="281">
        <v>165.36666666666667</v>
      </c>
      <c r="M94" s="282">
        <v>159.5</v>
      </c>
      <c r="N94" s="282">
        <v>152.4</v>
      </c>
      <c r="O94" s="282">
        <v>33543700</v>
      </c>
      <c r="P94" s="283">
        <v>2.0148291424887169E-2</v>
      </c>
    </row>
    <row r="95" spans="1:16" ht="12.75" customHeight="1">
      <c r="A95" s="273">
        <v>85</v>
      </c>
      <c r="B95" s="287" t="s">
        <v>84</v>
      </c>
      <c r="C95" s="279" t="s">
        <v>135</v>
      </c>
      <c r="D95" s="280">
        <v>45225</v>
      </c>
      <c r="E95" s="279">
        <v>252.35</v>
      </c>
      <c r="F95" s="279">
        <v>254.38333333333335</v>
      </c>
      <c r="G95" s="281">
        <v>248.41666666666669</v>
      </c>
      <c r="H95" s="281">
        <v>244.48333333333332</v>
      </c>
      <c r="I95" s="281">
        <v>238.51666666666665</v>
      </c>
      <c r="J95" s="281">
        <v>258.31666666666672</v>
      </c>
      <c r="K95" s="281">
        <v>264.28333333333336</v>
      </c>
      <c r="L95" s="281">
        <v>268.21666666666675</v>
      </c>
      <c r="M95" s="282">
        <v>260.35000000000002</v>
      </c>
      <c r="N95" s="282">
        <v>250.45</v>
      </c>
      <c r="O95" s="282">
        <v>50031000</v>
      </c>
      <c r="P95" s="283">
        <v>-1.0730873952271635E-2</v>
      </c>
    </row>
    <row r="96" spans="1:16" ht="12.75" customHeight="1">
      <c r="A96" s="273">
        <v>86</v>
      </c>
      <c r="B96" s="287" t="s">
        <v>59</v>
      </c>
      <c r="C96" s="279" t="s">
        <v>136</v>
      </c>
      <c r="D96" s="280">
        <v>45225</v>
      </c>
      <c r="E96" s="279">
        <v>2489.85</v>
      </c>
      <c r="F96" s="279">
        <v>2501.7999999999997</v>
      </c>
      <c r="G96" s="281">
        <v>2471.1499999999996</v>
      </c>
      <c r="H96" s="281">
        <v>2452.4499999999998</v>
      </c>
      <c r="I96" s="281">
        <v>2421.7999999999997</v>
      </c>
      <c r="J96" s="281">
        <v>2520.4999999999995</v>
      </c>
      <c r="K96" s="281">
        <v>2551.15</v>
      </c>
      <c r="L96" s="281">
        <v>2569.8499999999995</v>
      </c>
      <c r="M96" s="282">
        <v>2532.4499999999998</v>
      </c>
      <c r="N96" s="282">
        <v>2483.1</v>
      </c>
      <c r="O96" s="282">
        <v>8777400</v>
      </c>
      <c r="P96" s="283">
        <v>-8.7074368964933091E-3</v>
      </c>
    </row>
    <row r="97" spans="1:16" ht="12.75" customHeight="1">
      <c r="A97" s="273">
        <v>87</v>
      </c>
      <c r="B97" s="287" t="s">
        <v>68</v>
      </c>
      <c r="C97" s="279" t="s">
        <v>137</v>
      </c>
      <c r="D97" s="280">
        <v>45225</v>
      </c>
      <c r="E97" s="279">
        <v>173.6</v>
      </c>
      <c r="F97" s="279">
        <v>172.86666666666667</v>
      </c>
      <c r="G97" s="281">
        <v>170.48333333333335</v>
      </c>
      <c r="H97" s="281">
        <v>167.36666666666667</v>
      </c>
      <c r="I97" s="281">
        <v>164.98333333333335</v>
      </c>
      <c r="J97" s="281">
        <v>175.98333333333335</v>
      </c>
      <c r="K97" s="281">
        <v>178.36666666666667</v>
      </c>
      <c r="L97" s="281">
        <v>181.48333333333335</v>
      </c>
      <c r="M97" s="282">
        <v>175.25</v>
      </c>
      <c r="N97" s="282">
        <v>169.75</v>
      </c>
      <c r="O97" s="282">
        <v>55860300</v>
      </c>
      <c r="P97" s="283">
        <v>-7.4309016764839151E-3</v>
      </c>
    </row>
    <row r="98" spans="1:16" ht="12.75" customHeight="1">
      <c r="A98" s="273">
        <v>88</v>
      </c>
      <c r="B98" s="287" t="s">
        <v>63</v>
      </c>
      <c r="C98" s="279" t="s">
        <v>138</v>
      </c>
      <c r="D98" s="280">
        <v>45225</v>
      </c>
      <c r="E98" s="279">
        <v>933.4</v>
      </c>
      <c r="F98" s="279">
        <v>935.26666666666654</v>
      </c>
      <c r="G98" s="281">
        <v>929.23333333333312</v>
      </c>
      <c r="H98" s="281">
        <v>925.06666666666661</v>
      </c>
      <c r="I98" s="281">
        <v>919.03333333333319</v>
      </c>
      <c r="J98" s="281">
        <v>939.43333333333305</v>
      </c>
      <c r="K98" s="281">
        <v>945.46666666666658</v>
      </c>
      <c r="L98" s="281">
        <v>949.63333333333298</v>
      </c>
      <c r="M98" s="282">
        <v>941.3</v>
      </c>
      <c r="N98" s="282">
        <v>931.1</v>
      </c>
      <c r="O98" s="282">
        <v>92176700</v>
      </c>
      <c r="P98" s="283">
        <v>-6.8332491119038816E-3</v>
      </c>
    </row>
    <row r="99" spans="1:16" ht="12.75" customHeight="1">
      <c r="A99" s="273">
        <v>89</v>
      </c>
      <c r="B99" s="287" t="s">
        <v>68</v>
      </c>
      <c r="C99" s="279" t="s">
        <v>139</v>
      </c>
      <c r="D99" s="280">
        <v>45225</v>
      </c>
      <c r="E99" s="279">
        <v>1387.15</v>
      </c>
      <c r="F99" s="279">
        <v>1382.6499999999999</v>
      </c>
      <c r="G99" s="281">
        <v>1367.4999999999998</v>
      </c>
      <c r="H99" s="281">
        <v>1347.85</v>
      </c>
      <c r="I99" s="281">
        <v>1332.6999999999998</v>
      </c>
      <c r="J99" s="281">
        <v>1402.2999999999997</v>
      </c>
      <c r="K99" s="281">
        <v>1417.4499999999998</v>
      </c>
      <c r="L99" s="281">
        <v>1437.0999999999997</v>
      </c>
      <c r="M99" s="282">
        <v>1397.8</v>
      </c>
      <c r="N99" s="282">
        <v>1363</v>
      </c>
      <c r="O99" s="282">
        <v>3055000</v>
      </c>
      <c r="P99" s="283">
        <v>-2.0833333333333332E-2</v>
      </c>
    </row>
    <row r="100" spans="1:16" ht="12.75" customHeight="1">
      <c r="A100" s="273">
        <v>90</v>
      </c>
      <c r="B100" s="287" t="s">
        <v>68</v>
      </c>
      <c r="C100" s="279" t="s">
        <v>140</v>
      </c>
      <c r="D100" s="280">
        <v>45225</v>
      </c>
      <c r="E100" s="279">
        <v>526.65</v>
      </c>
      <c r="F100" s="279">
        <v>524.88333333333333</v>
      </c>
      <c r="G100" s="281">
        <v>520.51666666666665</v>
      </c>
      <c r="H100" s="281">
        <v>514.38333333333333</v>
      </c>
      <c r="I100" s="281">
        <v>510.01666666666665</v>
      </c>
      <c r="J100" s="281">
        <v>531.01666666666665</v>
      </c>
      <c r="K100" s="281">
        <v>535.38333333333321</v>
      </c>
      <c r="L100" s="281">
        <v>541.51666666666665</v>
      </c>
      <c r="M100" s="282">
        <v>529.25</v>
      </c>
      <c r="N100" s="282">
        <v>518.75</v>
      </c>
      <c r="O100" s="282">
        <v>10329000</v>
      </c>
      <c r="P100" s="283">
        <v>-2.2985244040862655E-2</v>
      </c>
    </row>
    <row r="101" spans="1:16" ht="12.75" customHeight="1">
      <c r="A101" s="273">
        <v>91</v>
      </c>
      <c r="B101" s="287" t="s">
        <v>79</v>
      </c>
      <c r="C101" s="279" t="s">
        <v>141</v>
      </c>
      <c r="D101" s="280">
        <v>45225</v>
      </c>
      <c r="E101" s="279">
        <v>11.8</v>
      </c>
      <c r="F101" s="279">
        <v>11.866666666666665</v>
      </c>
      <c r="G101" s="281">
        <v>11.633333333333331</v>
      </c>
      <c r="H101" s="281">
        <v>11.466666666666665</v>
      </c>
      <c r="I101" s="281">
        <v>11.233333333333331</v>
      </c>
      <c r="J101" s="281">
        <v>12.033333333333331</v>
      </c>
      <c r="K101" s="281">
        <v>12.266666666666666</v>
      </c>
      <c r="L101" s="281">
        <v>12.433333333333332</v>
      </c>
      <c r="M101" s="282">
        <v>12.1</v>
      </c>
      <c r="N101" s="282">
        <v>11.7</v>
      </c>
      <c r="O101" s="282">
        <v>1660240000</v>
      </c>
      <c r="P101" s="283">
        <v>9.3990511333684759E-2</v>
      </c>
    </row>
    <row r="102" spans="1:16" ht="12.75" customHeight="1">
      <c r="A102" s="273">
        <v>92</v>
      </c>
      <c r="B102" s="287" t="s">
        <v>68</v>
      </c>
      <c r="C102" s="285" t="s">
        <v>142</v>
      </c>
      <c r="D102" s="280">
        <v>45225</v>
      </c>
      <c r="E102" s="279">
        <v>124.25</v>
      </c>
      <c r="F102" s="279">
        <v>124.7</v>
      </c>
      <c r="G102" s="281">
        <v>123.15</v>
      </c>
      <c r="H102" s="281">
        <v>122.05</v>
      </c>
      <c r="I102" s="281">
        <v>120.5</v>
      </c>
      <c r="J102" s="281">
        <v>125.80000000000001</v>
      </c>
      <c r="K102" s="281">
        <v>127.35</v>
      </c>
      <c r="L102" s="281">
        <v>128.45000000000002</v>
      </c>
      <c r="M102" s="282">
        <v>126.25</v>
      </c>
      <c r="N102" s="282">
        <v>123.6</v>
      </c>
      <c r="O102" s="282">
        <v>80120000</v>
      </c>
      <c r="P102" s="283">
        <v>-4.4370229007633585E-2</v>
      </c>
    </row>
    <row r="103" spans="1:16" ht="12.75" customHeight="1">
      <c r="A103" s="273">
        <v>93</v>
      </c>
      <c r="B103" s="287" t="s">
        <v>63</v>
      </c>
      <c r="C103" s="279" t="s">
        <v>143</v>
      </c>
      <c r="D103" s="280">
        <v>45225</v>
      </c>
      <c r="E103" s="279">
        <v>89.05</v>
      </c>
      <c r="F103" s="279">
        <v>89.666666666666671</v>
      </c>
      <c r="G103" s="281">
        <v>87.933333333333337</v>
      </c>
      <c r="H103" s="281">
        <v>86.816666666666663</v>
      </c>
      <c r="I103" s="281">
        <v>85.083333333333329</v>
      </c>
      <c r="J103" s="281">
        <v>90.783333333333346</v>
      </c>
      <c r="K103" s="281">
        <v>92.516666666666666</v>
      </c>
      <c r="L103" s="281">
        <v>93.633333333333354</v>
      </c>
      <c r="M103" s="282">
        <v>91.4</v>
      </c>
      <c r="N103" s="282">
        <v>88.55</v>
      </c>
      <c r="O103" s="282">
        <v>323550000</v>
      </c>
      <c r="P103" s="283">
        <v>5.7350678416561761E-3</v>
      </c>
    </row>
    <row r="104" spans="1:16" ht="12.75" customHeight="1">
      <c r="A104" s="273">
        <v>94</v>
      </c>
      <c r="B104" s="287" t="s">
        <v>45</v>
      </c>
      <c r="C104" s="286" t="s">
        <v>144</v>
      </c>
      <c r="D104" s="280">
        <v>45225</v>
      </c>
      <c r="E104" s="279">
        <v>131</v>
      </c>
      <c r="F104" s="279">
        <v>131.88333333333335</v>
      </c>
      <c r="G104" s="281">
        <v>129.66666666666671</v>
      </c>
      <c r="H104" s="281">
        <v>128.33333333333337</v>
      </c>
      <c r="I104" s="281">
        <v>126.11666666666673</v>
      </c>
      <c r="J104" s="281">
        <v>133.2166666666667</v>
      </c>
      <c r="K104" s="281">
        <v>135.43333333333334</v>
      </c>
      <c r="L104" s="281">
        <v>136.76666666666668</v>
      </c>
      <c r="M104" s="282">
        <v>134.1</v>
      </c>
      <c r="N104" s="282">
        <v>130.55000000000001</v>
      </c>
      <c r="O104" s="282">
        <v>56763750</v>
      </c>
      <c r="P104" s="283">
        <v>-3.5547363570535184E-3</v>
      </c>
    </row>
    <row r="105" spans="1:16" ht="12.75" customHeight="1">
      <c r="A105" s="273">
        <v>95</v>
      </c>
      <c r="B105" s="287" t="s">
        <v>84</v>
      </c>
      <c r="C105" s="279" t="s">
        <v>145</v>
      </c>
      <c r="D105" s="280">
        <v>45225</v>
      </c>
      <c r="E105" s="279">
        <v>404.15</v>
      </c>
      <c r="F105" s="279">
        <v>419.5</v>
      </c>
      <c r="G105" s="281">
        <v>386.05</v>
      </c>
      <c r="H105" s="281">
        <v>367.95</v>
      </c>
      <c r="I105" s="281">
        <v>334.5</v>
      </c>
      <c r="J105" s="281">
        <v>437.6</v>
      </c>
      <c r="K105" s="281">
        <v>471.05000000000007</v>
      </c>
      <c r="L105" s="281">
        <v>489.15000000000003</v>
      </c>
      <c r="M105" s="282">
        <v>452.95</v>
      </c>
      <c r="N105" s="282">
        <v>401.4</v>
      </c>
      <c r="O105" s="282">
        <v>19009375</v>
      </c>
      <c r="P105" s="283">
        <v>0.35632296674188169</v>
      </c>
    </row>
    <row r="106" spans="1:16" ht="12.75" customHeight="1">
      <c r="A106" s="273">
        <v>96</v>
      </c>
      <c r="B106" s="287" t="s">
        <v>117</v>
      </c>
      <c r="C106" s="286" t="s">
        <v>146</v>
      </c>
      <c r="D106" s="280">
        <v>45225</v>
      </c>
      <c r="E106" s="279">
        <v>404.3</v>
      </c>
      <c r="F106" s="279">
        <v>406.58333333333331</v>
      </c>
      <c r="G106" s="281">
        <v>400.61666666666662</v>
      </c>
      <c r="H106" s="281">
        <v>396.93333333333328</v>
      </c>
      <c r="I106" s="281">
        <v>390.96666666666658</v>
      </c>
      <c r="J106" s="281">
        <v>410.26666666666665</v>
      </c>
      <c r="K106" s="281">
        <v>416.23333333333335</v>
      </c>
      <c r="L106" s="281">
        <v>419.91666666666669</v>
      </c>
      <c r="M106" s="282">
        <v>412.55</v>
      </c>
      <c r="N106" s="282">
        <v>402.9</v>
      </c>
      <c r="O106" s="282">
        <v>22806000</v>
      </c>
      <c r="P106" s="283">
        <v>-4.1048034934497817E-3</v>
      </c>
    </row>
    <row r="107" spans="1:16" ht="12.75" customHeight="1">
      <c r="A107" s="273">
        <v>97</v>
      </c>
      <c r="B107" s="287" t="s">
        <v>49</v>
      </c>
      <c r="C107" s="284" t="s">
        <v>147</v>
      </c>
      <c r="D107" s="280">
        <v>45225</v>
      </c>
      <c r="E107" s="279">
        <v>226.55</v>
      </c>
      <c r="F107" s="279">
        <v>225.91666666666666</v>
      </c>
      <c r="G107" s="281">
        <v>222.63333333333333</v>
      </c>
      <c r="H107" s="281">
        <v>218.71666666666667</v>
      </c>
      <c r="I107" s="281">
        <v>215.43333333333334</v>
      </c>
      <c r="J107" s="281">
        <v>229.83333333333331</v>
      </c>
      <c r="K107" s="281">
        <v>233.11666666666667</v>
      </c>
      <c r="L107" s="281">
        <v>237.0333333333333</v>
      </c>
      <c r="M107" s="282">
        <v>229.2</v>
      </c>
      <c r="N107" s="282">
        <v>222</v>
      </c>
      <c r="O107" s="282">
        <v>21593400</v>
      </c>
      <c r="P107" s="283">
        <v>-5.5435747811746795E-2</v>
      </c>
    </row>
    <row r="108" spans="1:16" ht="12.75" customHeight="1">
      <c r="A108" s="273">
        <v>98</v>
      </c>
      <c r="B108" s="287" t="s">
        <v>45</v>
      </c>
      <c r="C108" s="286" t="s">
        <v>148</v>
      </c>
      <c r="D108" s="280">
        <v>45225</v>
      </c>
      <c r="E108" s="279">
        <v>2731.25</v>
      </c>
      <c r="F108" s="279">
        <v>2732.8166666666671</v>
      </c>
      <c r="G108" s="281">
        <v>2703.5333333333342</v>
      </c>
      <c r="H108" s="281">
        <v>2675.8166666666671</v>
      </c>
      <c r="I108" s="281">
        <v>2646.5333333333342</v>
      </c>
      <c r="J108" s="281">
        <v>2760.5333333333342</v>
      </c>
      <c r="K108" s="281">
        <v>2789.8166666666671</v>
      </c>
      <c r="L108" s="281">
        <v>2817.5333333333342</v>
      </c>
      <c r="M108" s="282">
        <v>2762.1</v>
      </c>
      <c r="N108" s="282">
        <v>2705.1</v>
      </c>
      <c r="O108" s="282">
        <v>741600</v>
      </c>
      <c r="P108" s="283">
        <v>1.4361920393926959E-2</v>
      </c>
    </row>
    <row r="109" spans="1:16" ht="12.75" customHeight="1">
      <c r="A109" s="273">
        <v>99</v>
      </c>
      <c r="B109" s="287" t="s">
        <v>45</v>
      </c>
      <c r="C109" s="279" t="s">
        <v>149</v>
      </c>
      <c r="D109" s="280">
        <v>45225</v>
      </c>
      <c r="E109" s="279">
        <v>2438.25</v>
      </c>
      <c r="F109" s="279">
        <v>2465.0166666666669</v>
      </c>
      <c r="G109" s="281">
        <v>2404.7833333333338</v>
      </c>
      <c r="H109" s="281">
        <v>2371.3166666666671</v>
      </c>
      <c r="I109" s="281">
        <v>2311.0833333333339</v>
      </c>
      <c r="J109" s="281">
        <v>2498.4833333333336</v>
      </c>
      <c r="K109" s="281">
        <v>2558.7166666666662</v>
      </c>
      <c r="L109" s="281">
        <v>2592.1833333333334</v>
      </c>
      <c r="M109" s="282">
        <v>2525.25</v>
      </c>
      <c r="N109" s="282">
        <v>2431.5500000000002</v>
      </c>
      <c r="O109" s="282">
        <v>5921700</v>
      </c>
      <c r="P109" s="283">
        <v>1.5641883200411627E-2</v>
      </c>
    </row>
    <row r="110" spans="1:16" ht="12.75" customHeight="1">
      <c r="A110" s="273">
        <v>100</v>
      </c>
      <c r="B110" s="287" t="s">
        <v>63</v>
      </c>
      <c r="C110" s="279" t="s">
        <v>150</v>
      </c>
      <c r="D110" s="280">
        <v>45225</v>
      </c>
      <c r="E110" s="279">
        <v>1466.4</v>
      </c>
      <c r="F110" s="279">
        <v>1459.6499999999999</v>
      </c>
      <c r="G110" s="281">
        <v>1450.7999999999997</v>
      </c>
      <c r="H110" s="281">
        <v>1435.1999999999998</v>
      </c>
      <c r="I110" s="281">
        <v>1426.3499999999997</v>
      </c>
      <c r="J110" s="281">
        <v>1475.2499999999998</v>
      </c>
      <c r="K110" s="281">
        <v>1484.0999999999997</v>
      </c>
      <c r="L110" s="281">
        <v>1499.6999999999998</v>
      </c>
      <c r="M110" s="282">
        <v>1468.5</v>
      </c>
      <c r="N110" s="282">
        <v>1444.05</v>
      </c>
      <c r="O110" s="282">
        <v>24270500</v>
      </c>
      <c r="P110" s="283">
        <v>-7.4835913059480234E-3</v>
      </c>
    </row>
    <row r="111" spans="1:16" ht="12.75" customHeight="1">
      <c r="A111" s="273">
        <v>101</v>
      </c>
      <c r="B111" s="287" t="s">
        <v>79</v>
      </c>
      <c r="C111" s="279" t="s">
        <v>151</v>
      </c>
      <c r="D111" s="280">
        <v>45225</v>
      </c>
      <c r="E111" s="279">
        <v>184.2</v>
      </c>
      <c r="F111" s="279">
        <v>185.6</v>
      </c>
      <c r="G111" s="281">
        <v>181.5</v>
      </c>
      <c r="H111" s="281">
        <v>178.8</v>
      </c>
      <c r="I111" s="281">
        <v>174.70000000000002</v>
      </c>
      <c r="J111" s="281">
        <v>188.29999999999998</v>
      </c>
      <c r="K111" s="281">
        <v>192.39999999999995</v>
      </c>
      <c r="L111" s="281">
        <v>195.09999999999997</v>
      </c>
      <c r="M111" s="282">
        <v>189.7</v>
      </c>
      <c r="N111" s="282">
        <v>182.9</v>
      </c>
      <c r="O111" s="282">
        <v>78842600</v>
      </c>
      <c r="P111" s="283">
        <v>-2.32328012735017E-3</v>
      </c>
    </row>
    <row r="112" spans="1:16" ht="12.75" customHeight="1">
      <c r="A112" s="273">
        <v>102</v>
      </c>
      <c r="B112" s="287" t="s">
        <v>87</v>
      </c>
      <c r="C112" s="279" t="s">
        <v>152</v>
      </c>
      <c r="D112" s="280">
        <v>45225</v>
      </c>
      <c r="E112" s="279">
        <v>1412.9</v>
      </c>
      <c r="F112" s="279">
        <v>1414.6333333333334</v>
      </c>
      <c r="G112" s="281">
        <v>1406.8166666666668</v>
      </c>
      <c r="H112" s="281">
        <v>1400.7333333333333</v>
      </c>
      <c r="I112" s="281">
        <v>1392.9166666666667</v>
      </c>
      <c r="J112" s="281">
        <v>1420.7166666666669</v>
      </c>
      <c r="K112" s="281">
        <v>1428.5333333333335</v>
      </c>
      <c r="L112" s="281">
        <v>1434.616666666667</v>
      </c>
      <c r="M112" s="282">
        <v>1422.45</v>
      </c>
      <c r="N112" s="282">
        <v>1408.55</v>
      </c>
      <c r="O112" s="282">
        <v>26501600</v>
      </c>
      <c r="P112" s="283">
        <v>-1.7615135968684203E-2</v>
      </c>
    </row>
    <row r="113" spans="1:16" ht="12.75" customHeight="1">
      <c r="A113" s="273">
        <v>103</v>
      </c>
      <c r="B113" s="287" t="s">
        <v>84</v>
      </c>
      <c r="C113" s="279" t="s">
        <v>154</v>
      </c>
      <c r="D113" s="280">
        <v>45225</v>
      </c>
      <c r="E113" s="279">
        <v>90.15</v>
      </c>
      <c r="F113" s="279">
        <v>90.083333333333329</v>
      </c>
      <c r="G113" s="281">
        <v>89.466666666666654</v>
      </c>
      <c r="H113" s="281">
        <v>88.783333333333331</v>
      </c>
      <c r="I113" s="281">
        <v>88.166666666666657</v>
      </c>
      <c r="J113" s="281">
        <v>90.766666666666652</v>
      </c>
      <c r="K113" s="281">
        <v>91.383333333333326</v>
      </c>
      <c r="L113" s="281">
        <v>92.066666666666649</v>
      </c>
      <c r="M113" s="282">
        <v>90.7</v>
      </c>
      <c r="N113" s="282">
        <v>89.4</v>
      </c>
      <c r="O113" s="282">
        <v>115927500</v>
      </c>
      <c r="P113" s="283">
        <v>8.0542602797795682E-3</v>
      </c>
    </row>
    <row r="114" spans="1:16" ht="12.75" customHeight="1">
      <c r="A114" s="273">
        <v>104</v>
      </c>
      <c r="B114" s="287" t="s">
        <v>43</v>
      </c>
      <c r="C114" s="286" t="s">
        <v>155</v>
      </c>
      <c r="D114" s="280">
        <v>45225</v>
      </c>
      <c r="E114" s="279">
        <v>938.35</v>
      </c>
      <c r="F114" s="279">
        <v>940.73333333333323</v>
      </c>
      <c r="G114" s="281">
        <v>933.61666666666645</v>
      </c>
      <c r="H114" s="281">
        <v>928.88333333333321</v>
      </c>
      <c r="I114" s="281">
        <v>921.76666666666642</v>
      </c>
      <c r="J114" s="281">
        <v>945.46666666666647</v>
      </c>
      <c r="K114" s="281">
        <v>952.58333333333326</v>
      </c>
      <c r="L114" s="281">
        <v>957.31666666666649</v>
      </c>
      <c r="M114" s="282">
        <v>947.85</v>
      </c>
      <c r="N114" s="282">
        <v>936</v>
      </c>
      <c r="O114" s="282">
        <v>2681250</v>
      </c>
      <c r="P114" s="283">
        <v>-6.0150375939849621E-2</v>
      </c>
    </row>
    <row r="115" spans="1:16" ht="12.75" customHeight="1">
      <c r="A115" s="273">
        <v>105</v>
      </c>
      <c r="B115" s="287" t="s">
        <v>45</v>
      </c>
      <c r="C115" s="279" t="s">
        <v>156</v>
      </c>
      <c r="D115" s="280">
        <v>45225</v>
      </c>
      <c r="E115" s="279">
        <v>691</v>
      </c>
      <c r="F115" s="279">
        <v>694.2833333333333</v>
      </c>
      <c r="G115" s="281">
        <v>685.61666666666656</v>
      </c>
      <c r="H115" s="281">
        <v>680.23333333333323</v>
      </c>
      <c r="I115" s="281">
        <v>671.56666666666649</v>
      </c>
      <c r="J115" s="281">
        <v>699.66666666666663</v>
      </c>
      <c r="K115" s="281">
        <v>708.33333333333337</v>
      </c>
      <c r="L115" s="281">
        <v>713.7166666666667</v>
      </c>
      <c r="M115" s="282">
        <v>702.95</v>
      </c>
      <c r="N115" s="282">
        <v>688.9</v>
      </c>
      <c r="O115" s="282">
        <v>14011375</v>
      </c>
      <c r="P115" s="283">
        <v>-1.7547088778452666E-2</v>
      </c>
    </row>
    <row r="116" spans="1:16" ht="12.75" customHeight="1">
      <c r="A116" s="273">
        <v>106</v>
      </c>
      <c r="B116" s="287" t="s">
        <v>59</v>
      </c>
      <c r="C116" s="279" t="s">
        <v>157</v>
      </c>
      <c r="D116" s="280">
        <v>45225</v>
      </c>
      <c r="E116" s="279">
        <v>438.3</v>
      </c>
      <c r="F116" s="279">
        <v>441.51666666666665</v>
      </c>
      <c r="G116" s="281">
        <v>434.0333333333333</v>
      </c>
      <c r="H116" s="281">
        <v>429.76666666666665</v>
      </c>
      <c r="I116" s="281">
        <v>422.2833333333333</v>
      </c>
      <c r="J116" s="281">
        <v>445.7833333333333</v>
      </c>
      <c r="K116" s="281">
        <v>453.26666666666665</v>
      </c>
      <c r="L116" s="281">
        <v>457.5333333333333</v>
      </c>
      <c r="M116" s="282">
        <v>449</v>
      </c>
      <c r="N116" s="282">
        <v>437.25</v>
      </c>
      <c r="O116" s="282">
        <v>56764800</v>
      </c>
      <c r="P116" s="283">
        <v>4.2275037457034578E-2</v>
      </c>
    </row>
    <row r="117" spans="1:16" ht="12.75" customHeight="1">
      <c r="A117" s="273">
        <v>107</v>
      </c>
      <c r="B117" s="287" t="s">
        <v>132</v>
      </c>
      <c r="C117" s="279" t="s">
        <v>158</v>
      </c>
      <c r="D117" s="280">
        <v>45225</v>
      </c>
      <c r="E117" s="279">
        <v>661.85</v>
      </c>
      <c r="F117" s="279">
        <v>665.76666666666677</v>
      </c>
      <c r="G117" s="281">
        <v>656.08333333333348</v>
      </c>
      <c r="H117" s="281">
        <v>650.31666666666672</v>
      </c>
      <c r="I117" s="281">
        <v>640.63333333333344</v>
      </c>
      <c r="J117" s="281">
        <v>671.53333333333353</v>
      </c>
      <c r="K117" s="281">
        <v>681.2166666666667</v>
      </c>
      <c r="L117" s="281">
        <v>686.98333333333358</v>
      </c>
      <c r="M117" s="282">
        <v>675.45</v>
      </c>
      <c r="N117" s="282">
        <v>660</v>
      </c>
      <c r="O117" s="282">
        <v>26238750</v>
      </c>
      <c r="P117" s="283">
        <v>-4.5053590059755287E-3</v>
      </c>
    </row>
    <row r="118" spans="1:16" ht="12.75" customHeight="1">
      <c r="A118" s="273">
        <v>108</v>
      </c>
      <c r="B118" s="287" t="s">
        <v>49</v>
      </c>
      <c r="C118" s="284" t="s">
        <v>159</v>
      </c>
      <c r="D118" s="280">
        <v>45225</v>
      </c>
      <c r="E118" s="279">
        <v>3306</v>
      </c>
      <c r="F118" s="279">
        <v>3322.35</v>
      </c>
      <c r="G118" s="281">
        <v>3274.7</v>
      </c>
      <c r="H118" s="281">
        <v>3243.4</v>
      </c>
      <c r="I118" s="281">
        <v>3195.75</v>
      </c>
      <c r="J118" s="281">
        <v>3353.6499999999996</v>
      </c>
      <c r="K118" s="281">
        <v>3401.3</v>
      </c>
      <c r="L118" s="281">
        <v>3432.5999999999995</v>
      </c>
      <c r="M118" s="282">
        <v>3370</v>
      </c>
      <c r="N118" s="282">
        <v>3291.05</v>
      </c>
      <c r="O118" s="282">
        <v>685250</v>
      </c>
      <c r="P118" s="283">
        <v>-2.1770164168451105E-2</v>
      </c>
    </row>
    <row r="119" spans="1:16" ht="12.75" customHeight="1">
      <c r="A119" s="273">
        <v>109</v>
      </c>
      <c r="B119" s="287" t="s">
        <v>132</v>
      </c>
      <c r="C119" s="279" t="s">
        <v>160</v>
      </c>
      <c r="D119" s="280">
        <v>45225</v>
      </c>
      <c r="E119" s="279">
        <v>770.9</v>
      </c>
      <c r="F119" s="279">
        <v>770.73333333333323</v>
      </c>
      <c r="G119" s="281">
        <v>762.66666666666652</v>
      </c>
      <c r="H119" s="281">
        <v>754.43333333333328</v>
      </c>
      <c r="I119" s="281">
        <v>746.36666666666656</v>
      </c>
      <c r="J119" s="281">
        <v>778.96666666666647</v>
      </c>
      <c r="K119" s="281">
        <v>787.0333333333333</v>
      </c>
      <c r="L119" s="281">
        <v>795.26666666666642</v>
      </c>
      <c r="M119" s="282">
        <v>778.8</v>
      </c>
      <c r="N119" s="282">
        <v>762.5</v>
      </c>
      <c r="O119" s="282">
        <v>18754200</v>
      </c>
      <c r="P119" s="283">
        <v>4.6478342749529188E-2</v>
      </c>
    </row>
    <row r="120" spans="1:16" ht="12.75" customHeight="1">
      <c r="A120" s="273">
        <v>110</v>
      </c>
      <c r="B120" s="287" t="s">
        <v>45</v>
      </c>
      <c r="C120" s="279" t="s">
        <v>161</v>
      </c>
      <c r="D120" s="280">
        <v>45225</v>
      </c>
      <c r="E120" s="279">
        <v>526.45000000000005</v>
      </c>
      <c r="F120" s="279">
        <v>528.43333333333339</v>
      </c>
      <c r="G120" s="281">
        <v>523.36666666666679</v>
      </c>
      <c r="H120" s="281">
        <v>520.28333333333342</v>
      </c>
      <c r="I120" s="281">
        <v>515.21666666666681</v>
      </c>
      <c r="J120" s="281">
        <v>531.51666666666677</v>
      </c>
      <c r="K120" s="281">
        <v>536.58333333333337</v>
      </c>
      <c r="L120" s="281">
        <v>539.66666666666674</v>
      </c>
      <c r="M120" s="282">
        <v>533.5</v>
      </c>
      <c r="N120" s="282">
        <v>525.35</v>
      </c>
      <c r="O120" s="282">
        <v>24143750</v>
      </c>
      <c r="P120" s="283">
        <v>-1.7848062646191397E-2</v>
      </c>
    </row>
    <row r="121" spans="1:16" ht="12.75" customHeight="1">
      <c r="A121" s="273">
        <v>111</v>
      </c>
      <c r="B121" s="287" t="s">
        <v>63</v>
      </c>
      <c r="C121" s="279" t="s">
        <v>162</v>
      </c>
      <c r="D121" s="280">
        <v>45225</v>
      </c>
      <c r="E121" s="279">
        <v>1768.1</v>
      </c>
      <c r="F121" s="279">
        <v>1757.45</v>
      </c>
      <c r="G121" s="281">
        <v>1743.65</v>
      </c>
      <c r="H121" s="281">
        <v>1719.2</v>
      </c>
      <c r="I121" s="281">
        <v>1705.4</v>
      </c>
      <c r="J121" s="281">
        <v>1781.9</v>
      </c>
      <c r="K121" s="281">
        <v>1795.6999999999998</v>
      </c>
      <c r="L121" s="281">
        <v>1820.15</v>
      </c>
      <c r="M121" s="282">
        <v>1771.25</v>
      </c>
      <c r="N121" s="282">
        <v>1733</v>
      </c>
      <c r="O121" s="282">
        <v>28796800</v>
      </c>
      <c r="P121" s="283">
        <v>-7.8584958787692616E-2</v>
      </c>
    </row>
    <row r="122" spans="1:16" ht="12.75" customHeight="1">
      <c r="A122" s="273">
        <v>112</v>
      </c>
      <c r="B122" s="287" t="s">
        <v>68</v>
      </c>
      <c r="C122" s="279" t="s">
        <v>163</v>
      </c>
      <c r="D122" s="280">
        <v>45225</v>
      </c>
      <c r="E122" s="279">
        <v>137.75</v>
      </c>
      <c r="F122" s="279">
        <v>137.36666666666667</v>
      </c>
      <c r="G122" s="281">
        <v>135.48333333333335</v>
      </c>
      <c r="H122" s="281">
        <v>133.21666666666667</v>
      </c>
      <c r="I122" s="281">
        <v>131.33333333333334</v>
      </c>
      <c r="J122" s="281">
        <v>139.63333333333335</v>
      </c>
      <c r="K122" s="281">
        <v>141.51666666666668</v>
      </c>
      <c r="L122" s="281">
        <v>143.78333333333336</v>
      </c>
      <c r="M122" s="282">
        <v>139.25</v>
      </c>
      <c r="N122" s="282">
        <v>135.1</v>
      </c>
      <c r="O122" s="282">
        <v>69598276</v>
      </c>
      <c r="P122" s="283">
        <v>-3.3101909248698241E-2</v>
      </c>
    </row>
    <row r="123" spans="1:16" ht="12.75" customHeight="1">
      <c r="A123" s="273">
        <v>113</v>
      </c>
      <c r="B123" s="287" t="s">
        <v>45</v>
      </c>
      <c r="C123" s="279" t="s">
        <v>164</v>
      </c>
      <c r="D123" s="280">
        <v>45225</v>
      </c>
      <c r="E123" s="279">
        <v>2517</v>
      </c>
      <c r="F123" s="279">
        <v>2519.2666666666669</v>
      </c>
      <c r="G123" s="281">
        <v>2471.1833333333338</v>
      </c>
      <c r="H123" s="281">
        <v>2425.3666666666668</v>
      </c>
      <c r="I123" s="281">
        <v>2377.2833333333338</v>
      </c>
      <c r="J123" s="281">
        <v>2565.0833333333339</v>
      </c>
      <c r="K123" s="281">
        <v>2613.166666666667</v>
      </c>
      <c r="L123" s="281">
        <v>2658.983333333334</v>
      </c>
      <c r="M123" s="282">
        <v>2567.35</v>
      </c>
      <c r="N123" s="282">
        <v>2473.4499999999998</v>
      </c>
      <c r="O123" s="282">
        <v>1324200</v>
      </c>
      <c r="P123" s="283">
        <v>0.11408379606259465</v>
      </c>
    </row>
    <row r="124" spans="1:16" ht="12.75" customHeight="1">
      <c r="A124" s="273">
        <v>114</v>
      </c>
      <c r="B124" s="287" t="s">
        <v>43</v>
      </c>
      <c r="C124" s="284" t="s">
        <v>165</v>
      </c>
      <c r="D124" s="280">
        <v>45225</v>
      </c>
      <c r="E124" s="279">
        <v>392.4</v>
      </c>
      <c r="F124" s="279">
        <v>391.86666666666662</v>
      </c>
      <c r="G124" s="281">
        <v>383.03333333333325</v>
      </c>
      <c r="H124" s="281">
        <v>373.66666666666663</v>
      </c>
      <c r="I124" s="281">
        <v>364.83333333333326</v>
      </c>
      <c r="J124" s="281">
        <v>401.23333333333323</v>
      </c>
      <c r="K124" s="281">
        <v>410.06666666666661</v>
      </c>
      <c r="L124" s="281">
        <v>419.43333333333322</v>
      </c>
      <c r="M124" s="282">
        <v>400.7</v>
      </c>
      <c r="N124" s="282">
        <v>382.5</v>
      </c>
      <c r="O124" s="282">
        <v>20938900</v>
      </c>
      <c r="P124" s="283">
        <v>-2.2460317460317462E-2</v>
      </c>
    </row>
    <row r="125" spans="1:16" ht="12.75" customHeight="1">
      <c r="A125" s="273">
        <v>115</v>
      </c>
      <c r="B125" s="287" t="s">
        <v>68</v>
      </c>
      <c r="C125" s="279" t="s">
        <v>166</v>
      </c>
      <c r="D125" s="280">
        <v>45225</v>
      </c>
      <c r="E125" s="279">
        <v>459.75</v>
      </c>
      <c r="F125" s="279">
        <v>461.65000000000003</v>
      </c>
      <c r="G125" s="281">
        <v>456.10000000000008</v>
      </c>
      <c r="H125" s="281">
        <v>452.45000000000005</v>
      </c>
      <c r="I125" s="281">
        <v>446.90000000000009</v>
      </c>
      <c r="J125" s="281">
        <v>465.30000000000007</v>
      </c>
      <c r="K125" s="281">
        <v>470.85</v>
      </c>
      <c r="L125" s="281">
        <v>474.50000000000006</v>
      </c>
      <c r="M125" s="282">
        <v>467.2</v>
      </c>
      <c r="N125" s="282">
        <v>458</v>
      </c>
      <c r="O125" s="282">
        <v>22744000</v>
      </c>
      <c r="P125" s="283">
        <v>1.7719706461428317E-2</v>
      </c>
    </row>
    <row r="126" spans="1:16" ht="12.75" customHeight="1">
      <c r="A126" s="273">
        <v>116</v>
      </c>
      <c r="B126" s="287" t="s">
        <v>41</v>
      </c>
      <c r="C126" s="279" t="s">
        <v>167</v>
      </c>
      <c r="D126" s="280">
        <v>45225</v>
      </c>
      <c r="E126" s="279">
        <v>3015.9</v>
      </c>
      <c r="F126" s="279">
        <v>3019.0666666666671</v>
      </c>
      <c r="G126" s="281">
        <v>2978.1333333333341</v>
      </c>
      <c r="H126" s="281">
        <v>2940.3666666666672</v>
      </c>
      <c r="I126" s="281">
        <v>2899.4333333333343</v>
      </c>
      <c r="J126" s="281">
        <v>3056.8333333333339</v>
      </c>
      <c r="K126" s="281">
        <v>3097.7666666666673</v>
      </c>
      <c r="L126" s="281">
        <v>3135.5333333333338</v>
      </c>
      <c r="M126" s="282">
        <v>3060</v>
      </c>
      <c r="N126" s="282">
        <v>2981.3</v>
      </c>
      <c r="O126" s="282">
        <v>9183000</v>
      </c>
      <c r="P126" s="283">
        <v>-1.3376309427880741E-2</v>
      </c>
    </row>
    <row r="127" spans="1:16" ht="12.75" customHeight="1">
      <c r="A127" s="273">
        <v>117</v>
      </c>
      <c r="B127" s="287" t="s">
        <v>87</v>
      </c>
      <c r="C127" s="279" t="s">
        <v>168</v>
      </c>
      <c r="D127" s="280">
        <v>45225</v>
      </c>
      <c r="E127" s="279">
        <v>5427.3</v>
      </c>
      <c r="F127" s="279">
        <v>5450.583333333333</v>
      </c>
      <c r="G127" s="281">
        <v>5376.9166666666661</v>
      </c>
      <c r="H127" s="281">
        <v>5326.5333333333328</v>
      </c>
      <c r="I127" s="281">
        <v>5252.8666666666659</v>
      </c>
      <c r="J127" s="281">
        <v>5500.9666666666662</v>
      </c>
      <c r="K127" s="281">
        <v>5574.6333333333323</v>
      </c>
      <c r="L127" s="281">
        <v>5625.0166666666664</v>
      </c>
      <c r="M127" s="282">
        <v>5524.25</v>
      </c>
      <c r="N127" s="282">
        <v>5400.2</v>
      </c>
      <c r="O127" s="282">
        <v>1692900</v>
      </c>
      <c r="P127" s="283">
        <v>-0.13517241379310344</v>
      </c>
    </row>
    <row r="128" spans="1:16" ht="12.75" customHeight="1">
      <c r="A128" s="273">
        <v>118</v>
      </c>
      <c r="B128" s="287" t="s">
        <v>87</v>
      </c>
      <c r="C128" s="279" t="s">
        <v>169</v>
      </c>
      <c r="D128" s="280">
        <v>45225</v>
      </c>
      <c r="E128" s="279">
        <v>4321.95</v>
      </c>
      <c r="F128" s="279">
        <v>4332.9833333333336</v>
      </c>
      <c r="G128" s="281">
        <v>4290.9666666666672</v>
      </c>
      <c r="H128" s="281">
        <v>4259.9833333333336</v>
      </c>
      <c r="I128" s="281">
        <v>4217.9666666666672</v>
      </c>
      <c r="J128" s="281">
        <v>4363.9666666666672</v>
      </c>
      <c r="K128" s="281">
        <v>4405.9833333333336</v>
      </c>
      <c r="L128" s="281">
        <v>4436.9666666666672</v>
      </c>
      <c r="M128" s="282">
        <v>4375</v>
      </c>
      <c r="N128" s="282">
        <v>4302</v>
      </c>
      <c r="O128" s="282">
        <v>1253000</v>
      </c>
      <c r="P128" s="283">
        <v>-2.8230184581976112E-2</v>
      </c>
    </row>
    <row r="129" spans="1:16" ht="12.75" customHeight="1">
      <c r="A129" s="273">
        <v>119</v>
      </c>
      <c r="B129" s="287" t="s">
        <v>43</v>
      </c>
      <c r="C129" s="279" t="s">
        <v>170</v>
      </c>
      <c r="D129" s="280">
        <v>45225</v>
      </c>
      <c r="E129" s="279">
        <v>1181.55</v>
      </c>
      <c r="F129" s="279">
        <v>1184.05</v>
      </c>
      <c r="G129" s="281">
        <v>1170.5999999999999</v>
      </c>
      <c r="H129" s="281">
        <v>1159.6499999999999</v>
      </c>
      <c r="I129" s="281">
        <v>1146.1999999999998</v>
      </c>
      <c r="J129" s="281">
        <v>1195</v>
      </c>
      <c r="K129" s="281">
        <v>1208.4500000000003</v>
      </c>
      <c r="L129" s="281">
        <v>1219.4000000000001</v>
      </c>
      <c r="M129" s="282">
        <v>1197.5</v>
      </c>
      <c r="N129" s="282">
        <v>1173.0999999999999</v>
      </c>
      <c r="O129" s="282">
        <v>6035850</v>
      </c>
      <c r="P129" s="283">
        <v>-6.9920290868410008E-3</v>
      </c>
    </row>
    <row r="130" spans="1:16" ht="12.75" customHeight="1">
      <c r="A130" s="273">
        <v>120</v>
      </c>
      <c r="B130" s="287" t="s">
        <v>56</v>
      </c>
      <c r="C130" s="279" t="s">
        <v>171</v>
      </c>
      <c r="D130" s="280">
        <v>45225</v>
      </c>
      <c r="E130" s="279">
        <v>1557.4</v>
      </c>
      <c r="F130" s="279">
        <v>1559.4333333333334</v>
      </c>
      <c r="G130" s="281">
        <v>1543.8666666666668</v>
      </c>
      <c r="H130" s="281">
        <v>1530.3333333333335</v>
      </c>
      <c r="I130" s="281">
        <v>1514.7666666666669</v>
      </c>
      <c r="J130" s="281">
        <v>1572.9666666666667</v>
      </c>
      <c r="K130" s="281">
        <v>1588.5333333333333</v>
      </c>
      <c r="L130" s="281">
        <v>1602.0666666666666</v>
      </c>
      <c r="M130" s="282">
        <v>1575</v>
      </c>
      <c r="N130" s="282">
        <v>1545.9</v>
      </c>
      <c r="O130" s="282">
        <v>15355900</v>
      </c>
      <c r="P130" s="283">
        <v>1.2087658592848905E-2</v>
      </c>
    </row>
    <row r="131" spans="1:16" ht="12.75" customHeight="1">
      <c r="A131" s="273">
        <v>121</v>
      </c>
      <c r="B131" s="287" t="s">
        <v>68</v>
      </c>
      <c r="C131" s="279" t="s">
        <v>172</v>
      </c>
      <c r="D131" s="280">
        <v>45225</v>
      </c>
      <c r="E131" s="279">
        <v>278.60000000000002</v>
      </c>
      <c r="F131" s="279">
        <v>278.48333333333335</v>
      </c>
      <c r="G131" s="281">
        <v>274.86666666666667</v>
      </c>
      <c r="H131" s="281">
        <v>271.13333333333333</v>
      </c>
      <c r="I131" s="281">
        <v>267.51666666666665</v>
      </c>
      <c r="J131" s="281">
        <v>282.2166666666667</v>
      </c>
      <c r="K131" s="281">
        <v>285.83333333333337</v>
      </c>
      <c r="L131" s="281">
        <v>289.56666666666672</v>
      </c>
      <c r="M131" s="282">
        <v>282.10000000000002</v>
      </c>
      <c r="N131" s="282">
        <v>274.75</v>
      </c>
      <c r="O131" s="282">
        <v>49716000</v>
      </c>
      <c r="P131" s="283">
        <v>-5.5331762559854072E-2</v>
      </c>
    </row>
    <row r="132" spans="1:16" ht="12.75" customHeight="1">
      <c r="A132" s="273">
        <v>122</v>
      </c>
      <c r="B132" s="287" t="s">
        <v>68</v>
      </c>
      <c r="C132" s="279" t="s">
        <v>173</v>
      </c>
      <c r="D132" s="280">
        <v>45225</v>
      </c>
      <c r="E132" s="279">
        <v>141.6</v>
      </c>
      <c r="F132" s="279">
        <v>141.29999999999998</v>
      </c>
      <c r="G132" s="281">
        <v>139.24999999999997</v>
      </c>
      <c r="H132" s="281">
        <v>136.89999999999998</v>
      </c>
      <c r="I132" s="281">
        <v>134.84999999999997</v>
      </c>
      <c r="J132" s="281">
        <v>143.64999999999998</v>
      </c>
      <c r="K132" s="281">
        <v>145.69999999999999</v>
      </c>
      <c r="L132" s="281">
        <v>148.04999999999998</v>
      </c>
      <c r="M132" s="282">
        <v>143.35</v>
      </c>
      <c r="N132" s="282">
        <v>138.94999999999999</v>
      </c>
      <c r="O132" s="282">
        <v>65640000</v>
      </c>
      <c r="P132" s="283">
        <v>-1.9273868220528911E-2</v>
      </c>
    </row>
    <row r="133" spans="1:16" ht="12.75" customHeight="1">
      <c r="A133" s="273">
        <v>123</v>
      </c>
      <c r="B133" s="287" t="s">
        <v>59</v>
      </c>
      <c r="C133" s="279" t="s">
        <v>174</v>
      </c>
      <c r="D133" s="280">
        <v>45225</v>
      </c>
      <c r="E133" s="279">
        <v>542.85</v>
      </c>
      <c r="F133" s="279">
        <v>542.69999999999993</v>
      </c>
      <c r="G133" s="281">
        <v>538.14999999999986</v>
      </c>
      <c r="H133" s="281">
        <v>533.44999999999993</v>
      </c>
      <c r="I133" s="281">
        <v>528.89999999999986</v>
      </c>
      <c r="J133" s="281">
        <v>547.39999999999986</v>
      </c>
      <c r="K133" s="281">
        <v>551.94999999999982</v>
      </c>
      <c r="L133" s="281">
        <v>556.64999999999986</v>
      </c>
      <c r="M133" s="282">
        <v>547.25</v>
      </c>
      <c r="N133" s="282">
        <v>538</v>
      </c>
      <c r="O133" s="282">
        <v>11978400</v>
      </c>
      <c r="P133" s="283">
        <v>-1.4999013222814288E-2</v>
      </c>
    </row>
    <row r="134" spans="1:16" ht="12.75" customHeight="1">
      <c r="A134" s="273">
        <v>124</v>
      </c>
      <c r="B134" s="287" t="s">
        <v>56</v>
      </c>
      <c r="C134" s="279" t="s">
        <v>175</v>
      </c>
      <c r="D134" s="280">
        <v>45225</v>
      </c>
      <c r="E134" s="279">
        <v>10727.1</v>
      </c>
      <c r="F134" s="279">
        <v>10751.133333333333</v>
      </c>
      <c r="G134" s="281">
        <v>10686.266666666666</v>
      </c>
      <c r="H134" s="281">
        <v>10645.433333333332</v>
      </c>
      <c r="I134" s="281">
        <v>10580.566666666666</v>
      </c>
      <c r="J134" s="281">
        <v>10791.966666666667</v>
      </c>
      <c r="K134" s="281">
        <v>10856.833333333332</v>
      </c>
      <c r="L134" s="281">
        <v>10897.666666666668</v>
      </c>
      <c r="M134" s="282">
        <v>10816</v>
      </c>
      <c r="N134" s="282">
        <v>10710.3</v>
      </c>
      <c r="O134" s="282">
        <v>3340500</v>
      </c>
      <c r="P134" s="283">
        <v>-1.5385975771509417E-2</v>
      </c>
    </row>
    <row r="135" spans="1:16" ht="12.75" customHeight="1">
      <c r="A135" s="273">
        <v>125</v>
      </c>
      <c r="B135" s="287" t="s">
        <v>59</v>
      </c>
      <c r="C135" s="279" t="s">
        <v>176</v>
      </c>
      <c r="D135" s="280">
        <v>45225</v>
      </c>
      <c r="E135" s="279">
        <v>1038.7</v>
      </c>
      <c r="F135" s="279">
        <v>1040.7666666666667</v>
      </c>
      <c r="G135" s="281">
        <v>1033.0833333333333</v>
      </c>
      <c r="H135" s="281">
        <v>1027.4666666666667</v>
      </c>
      <c r="I135" s="281">
        <v>1019.7833333333333</v>
      </c>
      <c r="J135" s="281">
        <v>1046.3833333333332</v>
      </c>
      <c r="K135" s="281">
        <v>1054.0666666666666</v>
      </c>
      <c r="L135" s="281">
        <v>1059.6833333333332</v>
      </c>
      <c r="M135" s="282">
        <v>1048.45</v>
      </c>
      <c r="N135" s="282">
        <v>1035.1500000000001</v>
      </c>
      <c r="O135" s="282">
        <v>9363900</v>
      </c>
      <c r="P135" s="283">
        <v>-3.8722168441432721E-3</v>
      </c>
    </row>
    <row r="136" spans="1:16" ht="12.75" customHeight="1">
      <c r="A136" s="273">
        <v>126</v>
      </c>
      <c r="B136" s="287" t="s">
        <v>45</v>
      </c>
      <c r="C136" s="286" t="s">
        <v>177</v>
      </c>
      <c r="D136" s="280">
        <v>45225</v>
      </c>
      <c r="E136" s="279">
        <v>2269.6999999999998</v>
      </c>
      <c r="F136" s="279">
        <v>2236.5666666666666</v>
      </c>
      <c r="G136" s="281">
        <v>2193.1333333333332</v>
      </c>
      <c r="H136" s="281">
        <v>2116.5666666666666</v>
      </c>
      <c r="I136" s="281">
        <v>2073.1333333333332</v>
      </c>
      <c r="J136" s="281">
        <v>2313.1333333333332</v>
      </c>
      <c r="K136" s="281">
        <v>2356.5666666666666</v>
      </c>
      <c r="L136" s="281">
        <v>2433.1333333333332</v>
      </c>
      <c r="M136" s="282">
        <v>2280</v>
      </c>
      <c r="N136" s="282">
        <v>2160</v>
      </c>
      <c r="O136" s="282">
        <v>2171600</v>
      </c>
      <c r="P136" s="283">
        <v>-0.12899085512594258</v>
      </c>
    </row>
    <row r="137" spans="1:16" ht="12.75" customHeight="1">
      <c r="A137" s="273">
        <v>127</v>
      </c>
      <c r="B137" s="287" t="s">
        <v>43</v>
      </c>
      <c r="C137" s="286" t="s">
        <v>178</v>
      </c>
      <c r="D137" s="280">
        <v>45225</v>
      </c>
      <c r="E137" s="279">
        <v>1511.7</v>
      </c>
      <c r="F137" s="279">
        <v>1512.75</v>
      </c>
      <c r="G137" s="281">
        <v>1489.95</v>
      </c>
      <c r="H137" s="281">
        <v>1468.2</v>
      </c>
      <c r="I137" s="281">
        <v>1445.4</v>
      </c>
      <c r="J137" s="281">
        <v>1534.5</v>
      </c>
      <c r="K137" s="281">
        <v>1557.3000000000002</v>
      </c>
      <c r="L137" s="281">
        <v>1579.05</v>
      </c>
      <c r="M137" s="282">
        <v>1535.55</v>
      </c>
      <c r="N137" s="282">
        <v>1491</v>
      </c>
      <c r="O137" s="282">
        <v>2196400</v>
      </c>
      <c r="P137" s="283">
        <v>0.13614732050486242</v>
      </c>
    </row>
    <row r="138" spans="1:16" ht="12.75" customHeight="1">
      <c r="A138" s="273">
        <v>128</v>
      </c>
      <c r="B138" s="287" t="s">
        <v>68</v>
      </c>
      <c r="C138" s="279" t="s">
        <v>179</v>
      </c>
      <c r="D138" s="280">
        <v>45225</v>
      </c>
      <c r="E138" s="279">
        <v>925.9</v>
      </c>
      <c r="F138" s="279">
        <v>927.73333333333323</v>
      </c>
      <c r="G138" s="281">
        <v>919.66666666666652</v>
      </c>
      <c r="H138" s="281">
        <v>913.43333333333328</v>
      </c>
      <c r="I138" s="281">
        <v>905.36666666666656</v>
      </c>
      <c r="J138" s="281">
        <v>933.96666666666647</v>
      </c>
      <c r="K138" s="281">
        <v>942.0333333333333</v>
      </c>
      <c r="L138" s="281">
        <v>948.26666666666642</v>
      </c>
      <c r="M138" s="282">
        <v>935.8</v>
      </c>
      <c r="N138" s="282">
        <v>921.5</v>
      </c>
      <c r="O138" s="282">
        <v>7483200</v>
      </c>
      <c r="P138" s="283">
        <v>-5.9615964612445962E-2</v>
      </c>
    </row>
    <row r="139" spans="1:16" ht="12.75" customHeight="1">
      <c r="A139" s="273">
        <v>129</v>
      </c>
      <c r="B139" s="287" t="s">
        <v>84</v>
      </c>
      <c r="C139" s="279" t="s">
        <v>180</v>
      </c>
      <c r="D139" s="280">
        <v>45225</v>
      </c>
      <c r="E139" s="279">
        <v>1033.55</v>
      </c>
      <c r="F139" s="279">
        <v>1059.4333333333334</v>
      </c>
      <c r="G139" s="281">
        <v>995.86666666666679</v>
      </c>
      <c r="H139" s="281">
        <v>958.18333333333339</v>
      </c>
      <c r="I139" s="281">
        <v>894.61666666666679</v>
      </c>
      <c r="J139" s="281">
        <v>1097.1166666666668</v>
      </c>
      <c r="K139" s="281">
        <v>1160.6833333333334</v>
      </c>
      <c r="L139" s="281">
        <v>1198.3666666666668</v>
      </c>
      <c r="M139" s="282">
        <v>1123</v>
      </c>
      <c r="N139" s="282">
        <v>1021.75</v>
      </c>
      <c r="O139" s="282">
        <v>3469600</v>
      </c>
      <c r="P139" s="283">
        <v>0.43752071594298975</v>
      </c>
    </row>
    <row r="140" spans="1:16" ht="12.75" customHeight="1">
      <c r="A140" s="273">
        <v>130</v>
      </c>
      <c r="B140" s="287" t="s">
        <v>56</v>
      </c>
      <c r="C140" s="284" t="s">
        <v>181</v>
      </c>
      <c r="D140" s="280">
        <v>45225</v>
      </c>
      <c r="E140" s="279">
        <v>93.4</v>
      </c>
      <c r="F140" s="279">
        <v>94.266666666666666</v>
      </c>
      <c r="G140" s="281">
        <v>92.033333333333331</v>
      </c>
      <c r="H140" s="281">
        <v>90.666666666666671</v>
      </c>
      <c r="I140" s="281">
        <v>88.433333333333337</v>
      </c>
      <c r="J140" s="281">
        <v>95.633333333333326</v>
      </c>
      <c r="K140" s="281">
        <v>97.866666666666646</v>
      </c>
      <c r="L140" s="281">
        <v>99.23333333333332</v>
      </c>
      <c r="M140" s="282">
        <v>96.5</v>
      </c>
      <c r="N140" s="282">
        <v>92.9</v>
      </c>
      <c r="O140" s="282">
        <v>85043800</v>
      </c>
      <c r="P140" s="283">
        <v>7.8321930140439325E-2</v>
      </c>
    </row>
    <row r="141" spans="1:16" ht="12.75" customHeight="1">
      <c r="A141" s="273">
        <v>131</v>
      </c>
      <c r="B141" s="287" t="s">
        <v>87</v>
      </c>
      <c r="C141" s="279" t="s">
        <v>182</v>
      </c>
      <c r="D141" s="280">
        <v>45225</v>
      </c>
      <c r="E141" s="279">
        <v>2170.3000000000002</v>
      </c>
      <c r="F141" s="279">
        <v>2209.3500000000004</v>
      </c>
      <c r="G141" s="281">
        <v>2094.5500000000006</v>
      </c>
      <c r="H141" s="281">
        <v>2018.8000000000002</v>
      </c>
      <c r="I141" s="281">
        <v>1904.0000000000005</v>
      </c>
      <c r="J141" s="281">
        <v>2285.1000000000008</v>
      </c>
      <c r="K141" s="281">
        <v>2399.9</v>
      </c>
      <c r="L141" s="281">
        <v>2475.650000000001</v>
      </c>
      <c r="M141" s="282">
        <v>2324.15</v>
      </c>
      <c r="N141" s="282">
        <v>2133.6</v>
      </c>
      <c r="O141" s="282">
        <v>3022525</v>
      </c>
      <c r="P141" s="283">
        <v>5.7650073206442169E-3</v>
      </c>
    </row>
    <row r="142" spans="1:16" ht="12.75" customHeight="1">
      <c r="A142" s="273">
        <v>132</v>
      </c>
      <c r="B142" s="287" t="s">
        <v>56</v>
      </c>
      <c r="C142" s="279" t="s">
        <v>183</v>
      </c>
      <c r="D142" s="280">
        <v>45225</v>
      </c>
      <c r="E142" s="279">
        <v>109263.65</v>
      </c>
      <c r="F142" s="279">
        <v>109372.79999999999</v>
      </c>
      <c r="G142" s="281">
        <v>108656.39999999998</v>
      </c>
      <c r="H142" s="281">
        <v>108049.15</v>
      </c>
      <c r="I142" s="281">
        <v>107332.74999999999</v>
      </c>
      <c r="J142" s="281">
        <v>109980.04999999997</v>
      </c>
      <c r="K142" s="281">
        <v>110696.45</v>
      </c>
      <c r="L142" s="281">
        <v>111303.69999999997</v>
      </c>
      <c r="M142" s="282">
        <v>110089.2</v>
      </c>
      <c r="N142" s="282">
        <v>108765.55</v>
      </c>
      <c r="O142" s="282">
        <v>46280</v>
      </c>
      <c r="P142" s="283">
        <v>6.3057186344857574E-3</v>
      </c>
    </row>
    <row r="143" spans="1:16" ht="12.75" customHeight="1">
      <c r="A143" s="273">
        <v>133</v>
      </c>
      <c r="B143" s="287" t="s">
        <v>68</v>
      </c>
      <c r="C143" s="279" t="s">
        <v>184</v>
      </c>
      <c r="D143" s="280">
        <v>45225</v>
      </c>
      <c r="E143" s="279">
        <v>1275.8</v>
      </c>
      <c r="F143" s="279">
        <v>1272.5166666666667</v>
      </c>
      <c r="G143" s="281">
        <v>1253.0333333333333</v>
      </c>
      <c r="H143" s="281">
        <v>1230.2666666666667</v>
      </c>
      <c r="I143" s="281">
        <v>1210.7833333333333</v>
      </c>
      <c r="J143" s="281">
        <v>1295.2833333333333</v>
      </c>
      <c r="K143" s="281">
        <v>1314.7666666666664</v>
      </c>
      <c r="L143" s="281">
        <v>1337.5333333333333</v>
      </c>
      <c r="M143" s="282">
        <v>1292</v>
      </c>
      <c r="N143" s="282">
        <v>1249.75</v>
      </c>
      <c r="O143" s="282">
        <v>6459750</v>
      </c>
      <c r="P143" s="283">
        <v>-8.9817110973341593E-2</v>
      </c>
    </row>
    <row r="144" spans="1:16" ht="12.75" customHeight="1">
      <c r="A144" s="273">
        <v>134</v>
      </c>
      <c r="B144" s="287" t="s">
        <v>132</v>
      </c>
      <c r="C144" s="279" t="s">
        <v>185</v>
      </c>
      <c r="D144" s="280">
        <v>45225</v>
      </c>
      <c r="E144" s="279">
        <v>94.5</v>
      </c>
      <c r="F144" s="279">
        <v>95.55</v>
      </c>
      <c r="G144" s="281">
        <v>93.1</v>
      </c>
      <c r="H144" s="281">
        <v>91.7</v>
      </c>
      <c r="I144" s="281">
        <v>89.25</v>
      </c>
      <c r="J144" s="281">
        <v>96.949999999999989</v>
      </c>
      <c r="K144" s="281">
        <v>99.4</v>
      </c>
      <c r="L144" s="281">
        <v>100.79999999999998</v>
      </c>
      <c r="M144" s="282">
        <v>98</v>
      </c>
      <c r="N144" s="282">
        <v>94.15</v>
      </c>
      <c r="O144" s="282">
        <v>73395000</v>
      </c>
      <c r="P144" s="283">
        <v>1.356809943034697E-2</v>
      </c>
    </row>
    <row r="145" spans="1:16" ht="12.75" customHeight="1">
      <c r="A145" s="273">
        <v>135</v>
      </c>
      <c r="B145" s="287" t="s">
        <v>45</v>
      </c>
      <c r="C145" s="279" t="s">
        <v>186</v>
      </c>
      <c r="D145" s="280">
        <v>45225</v>
      </c>
      <c r="E145" s="279">
        <v>4206.8999999999996</v>
      </c>
      <c r="F145" s="279">
        <v>4204.5166666666664</v>
      </c>
      <c r="G145" s="281">
        <v>4167.083333333333</v>
      </c>
      <c r="H145" s="281">
        <v>4127.2666666666664</v>
      </c>
      <c r="I145" s="281">
        <v>4089.833333333333</v>
      </c>
      <c r="J145" s="281">
        <v>4244.333333333333</v>
      </c>
      <c r="K145" s="281">
        <v>4281.7666666666673</v>
      </c>
      <c r="L145" s="281">
        <v>4321.583333333333</v>
      </c>
      <c r="M145" s="282">
        <v>4241.95</v>
      </c>
      <c r="N145" s="282">
        <v>4164.7</v>
      </c>
      <c r="O145" s="282">
        <v>1607550</v>
      </c>
      <c r="P145" s="283">
        <v>-7.6851851851851855E-3</v>
      </c>
    </row>
    <row r="146" spans="1:16" ht="12.75" customHeight="1">
      <c r="A146" s="273">
        <v>136</v>
      </c>
      <c r="B146" s="287" t="s">
        <v>39</v>
      </c>
      <c r="C146" s="279" t="s">
        <v>187</v>
      </c>
      <c r="D146" s="280">
        <v>45225</v>
      </c>
      <c r="E146" s="279">
        <v>3601.05</v>
      </c>
      <c r="F146" s="279">
        <v>3631.3666666666668</v>
      </c>
      <c r="G146" s="281">
        <v>3565.6833333333334</v>
      </c>
      <c r="H146" s="281">
        <v>3530.3166666666666</v>
      </c>
      <c r="I146" s="281">
        <v>3464.6333333333332</v>
      </c>
      <c r="J146" s="281">
        <v>3666.7333333333336</v>
      </c>
      <c r="K146" s="281">
        <v>3732.416666666667</v>
      </c>
      <c r="L146" s="281">
        <v>3767.7833333333338</v>
      </c>
      <c r="M146" s="282">
        <v>3697.05</v>
      </c>
      <c r="N146" s="282">
        <v>3596</v>
      </c>
      <c r="O146" s="282">
        <v>1306950</v>
      </c>
      <c r="P146" s="283">
        <v>-8.1957882754695507E-3</v>
      </c>
    </row>
    <row r="147" spans="1:16" ht="12.75" customHeight="1">
      <c r="A147" s="273">
        <v>137</v>
      </c>
      <c r="B147" s="287" t="s">
        <v>59</v>
      </c>
      <c r="C147" s="279" t="s">
        <v>188</v>
      </c>
      <c r="D147" s="280">
        <v>45225</v>
      </c>
      <c r="E147" s="279">
        <v>24256.6</v>
      </c>
      <c r="F147" s="279">
        <v>24309.983333333334</v>
      </c>
      <c r="G147" s="281">
        <v>23886.716666666667</v>
      </c>
      <c r="H147" s="281">
        <v>23516.833333333332</v>
      </c>
      <c r="I147" s="281">
        <v>23093.566666666666</v>
      </c>
      <c r="J147" s="281">
        <v>24679.866666666669</v>
      </c>
      <c r="K147" s="281">
        <v>25103.133333333339</v>
      </c>
      <c r="L147" s="281">
        <v>25473.01666666667</v>
      </c>
      <c r="M147" s="282">
        <v>24733.25</v>
      </c>
      <c r="N147" s="282">
        <v>23940.1</v>
      </c>
      <c r="O147" s="282">
        <v>348360</v>
      </c>
      <c r="P147" s="283">
        <v>2.086508029539327E-2</v>
      </c>
    </row>
    <row r="148" spans="1:16" ht="12.75" customHeight="1">
      <c r="A148" s="273">
        <v>138</v>
      </c>
      <c r="B148" s="287" t="s">
        <v>132</v>
      </c>
      <c r="C148" s="279" t="s">
        <v>189</v>
      </c>
      <c r="D148" s="280">
        <v>45225</v>
      </c>
      <c r="E148" s="279">
        <v>158.25</v>
      </c>
      <c r="F148" s="279">
        <v>158.96666666666667</v>
      </c>
      <c r="G148" s="281">
        <v>155.53333333333333</v>
      </c>
      <c r="H148" s="281">
        <v>152.81666666666666</v>
      </c>
      <c r="I148" s="281">
        <v>149.38333333333333</v>
      </c>
      <c r="J148" s="281">
        <v>161.68333333333334</v>
      </c>
      <c r="K148" s="281">
        <v>165.11666666666667</v>
      </c>
      <c r="L148" s="281">
        <v>167.83333333333334</v>
      </c>
      <c r="M148" s="282">
        <v>162.4</v>
      </c>
      <c r="N148" s="282">
        <v>156.25</v>
      </c>
      <c r="O148" s="282">
        <v>111838500</v>
      </c>
      <c r="P148" s="283">
        <v>1.8690822642128131E-2</v>
      </c>
    </row>
    <row r="149" spans="1:16" ht="12.75" customHeight="1">
      <c r="A149" s="273">
        <v>139</v>
      </c>
      <c r="B149" s="287" t="s">
        <v>190</v>
      </c>
      <c r="C149" s="279" t="s">
        <v>191</v>
      </c>
      <c r="D149" s="280">
        <v>45225</v>
      </c>
      <c r="E149" s="279">
        <v>240.45</v>
      </c>
      <c r="F149" s="279">
        <v>239.9</v>
      </c>
      <c r="G149" s="281">
        <v>238.05</v>
      </c>
      <c r="H149" s="281">
        <v>235.65</v>
      </c>
      <c r="I149" s="281">
        <v>233.8</v>
      </c>
      <c r="J149" s="281">
        <v>242.3</v>
      </c>
      <c r="K149" s="281">
        <v>244.14999999999998</v>
      </c>
      <c r="L149" s="281">
        <v>246.55</v>
      </c>
      <c r="M149" s="282">
        <v>241.75</v>
      </c>
      <c r="N149" s="282">
        <v>237.5</v>
      </c>
      <c r="O149" s="282">
        <v>80373000</v>
      </c>
      <c r="P149" s="283">
        <v>-3.6446130387890957E-3</v>
      </c>
    </row>
    <row r="150" spans="1:16" ht="12.75" customHeight="1">
      <c r="A150" s="273">
        <v>140</v>
      </c>
      <c r="B150" s="287" t="s">
        <v>108</v>
      </c>
      <c r="C150" s="284" t="s">
        <v>192</v>
      </c>
      <c r="D150" s="280">
        <v>45225</v>
      </c>
      <c r="E150" s="279">
        <v>1103.3</v>
      </c>
      <c r="F150" s="279">
        <v>1108.6500000000001</v>
      </c>
      <c r="G150" s="281">
        <v>1090.5500000000002</v>
      </c>
      <c r="H150" s="281">
        <v>1077.8000000000002</v>
      </c>
      <c r="I150" s="281">
        <v>1059.7000000000003</v>
      </c>
      <c r="J150" s="281">
        <v>1121.4000000000001</v>
      </c>
      <c r="K150" s="281">
        <v>1139.5</v>
      </c>
      <c r="L150" s="281">
        <v>1152.25</v>
      </c>
      <c r="M150" s="282">
        <v>1126.75</v>
      </c>
      <c r="N150" s="282">
        <v>1095.9000000000001</v>
      </c>
      <c r="O150" s="282">
        <v>7886200</v>
      </c>
      <c r="P150" s="283">
        <v>2.40234896343091E-3</v>
      </c>
    </row>
    <row r="151" spans="1:16" ht="12.75" customHeight="1">
      <c r="A151" s="273">
        <v>141</v>
      </c>
      <c r="B151" s="287" t="s">
        <v>87</v>
      </c>
      <c r="C151" s="286" t="s">
        <v>193</v>
      </c>
      <c r="D151" s="280">
        <v>45225</v>
      </c>
      <c r="E151" s="279">
        <v>3940.25</v>
      </c>
      <c r="F151" s="279">
        <v>3954.9</v>
      </c>
      <c r="G151" s="281">
        <v>3885.3500000000004</v>
      </c>
      <c r="H151" s="281">
        <v>3830.4500000000003</v>
      </c>
      <c r="I151" s="281">
        <v>3760.9000000000005</v>
      </c>
      <c r="J151" s="281">
        <v>4009.8</v>
      </c>
      <c r="K151" s="281">
        <v>4079.3500000000004</v>
      </c>
      <c r="L151" s="281">
        <v>4134.25</v>
      </c>
      <c r="M151" s="282">
        <v>4024.45</v>
      </c>
      <c r="N151" s="282">
        <v>3900</v>
      </c>
      <c r="O151" s="282">
        <v>352400</v>
      </c>
      <c r="P151" s="283">
        <v>6.4009661835748799E-2</v>
      </c>
    </row>
    <row r="152" spans="1:16" ht="12.75" customHeight="1">
      <c r="A152" s="273">
        <v>142</v>
      </c>
      <c r="B152" s="287" t="s">
        <v>84</v>
      </c>
      <c r="C152" s="279" t="s">
        <v>194</v>
      </c>
      <c r="D152" s="280">
        <v>45225</v>
      </c>
      <c r="E152" s="279">
        <v>185.75</v>
      </c>
      <c r="F152" s="279">
        <v>186.31666666666669</v>
      </c>
      <c r="G152" s="281">
        <v>184.73333333333338</v>
      </c>
      <c r="H152" s="281">
        <v>183.7166666666667</v>
      </c>
      <c r="I152" s="281">
        <v>182.13333333333338</v>
      </c>
      <c r="J152" s="281">
        <v>187.33333333333337</v>
      </c>
      <c r="K152" s="281">
        <v>188.91666666666669</v>
      </c>
      <c r="L152" s="281">
        <v>189.93333333333337</v>
      </c>
      <c r="M152" s="282">
        <v>187.9</v>
      </c>
      <c r="N152" s="282">
        <v>185.3</v>
      </c>
      <c r="O152" s="282">
        <v>48540800</v>
      </c>
      <c r="P152" s="283">
        <v>2.5374105400130124E-2</v>
      </c>
    </row>
    <row r="153" spans="1:16" ht="12.75" customHeight="1">
      <c r="A153" s="273">
        <v>143</v>
      </c>
      <c r="B153" s="287" t="s">
        <v>47</v>
      </c>
      <c r="C153" s="279" t="s">
        <v>195</v>
      </c>
      <c r="D153" s="280">
        <v>45225</v>
      </c>
      <c r="E153" s="279">
        <v>37603.550000000003</v>
      </c>
      <c r="F153" s="279">
        <v>37893.933333333342</v>
      </c>
      <c r="G153" s="281">
        <v>37114.466666666682</v>
      </c>
      <c r="H153" s="281">
        <v>36625.383333333339</v>
      </c>
      <c r="I153" s="281">
        <v>35845.916666666679</v>
      </c>
      <c r="J153" s="281">
        <v>38383.016666666685</v>
      </c>
      <c r="K153" s="281">
        <v>39162.483333333344</v>
      </c>
      <c r="L153" s="281">
        <v>39651.566666666688</v>
      </c>
      <c r="M153" s="282">
        <v>38673.4</v>
      </c>
      <c r="N153" s="282">
        <v>37404.85</v>
      </c>
      <c r="O153" s="282">
        <v>173670</v>
      </c>
      <c r="P153" s="283">
        <v>-1.0173548773189706E-2</v>
      </c>
    </row>
    <row r="154" spans="1:16" ht="12.75" customHeight="1">
      <c r="A154" s="273">
        <v>144</v>
      </c>
      <c r="B154" s="287" t="s">
        <v>43</v>
      </c>
      <c r="C154" s="279" t="s">
        <v>196</v>
      </c>
      <c r="D154" s="280">
        <v>45225</v>
      </c>
      <c r="E154" s="279">
        <v>1015.55</v>
      </c>
      <c r="F154" s="279">
        <v>1018.5166666666668</v>
      </c>
      <c r="G154" s="281">
        <v>1006.3333333333335</v>
      </c>
      <c r="H154" s="281">
        <v>997.11666666666667</v>
      </c>
      <c r="I154" s="281">
        <v>984.93333333333339</v>
      </c>
      <c r="J154" s="281">
        <v>1027.7333333333336</v>
      </c>
      <c r="K154" s="281">
        <v>1039.9166666666667</v>
      </c>
      <c r="L154" s="281">
        <v>1049.1333333333337</v>
      </c>
      <c r="M154" s="282">
        <v>1030.7</v>
      </c>
      <c r="N154" s="282">
        <v>1009.3</v>
      </c>
      <c r="O154" s="282">
        <v>10669500</v>
      </c>
      <c r="P154" s="283">
        <v>3.116845462452885E-2</v>
      </c>
    </row>
    <row r="155" spans="1:16" ht="12.75" customHeight="1">
      <c r="A155" s="273">
        <v>145</v>
      </c>
      <c r="B155" s="287" t="s">
        <v>87</v>
      </c>
      <c r="C155" s="284" t="s">
        <v>197</v>
      </c>
      <c r="D155" s="280">
        <v>45225</v>
      </c>
      <c r="E155" s="279">
        <v>5900.2</v>
      </c>
      <c r="F155" s="279">
        <v>5882.75</v>
      </c>
      <c r="G155" s="281">
        <v>5825.5</v>
      </c>
      <c r="H155" s="281">
        <v>5750.8</v>
      </c>
      <c r="I155" s="281">
        <v>5693.55</v>
      </c>
      <c r="J155" s="281">
        <v>5957.45</v>
      </c>
      <c r="K155" s="281">
        <v>6014.7</v>
      </c>
      <c r="L155" s="281">
        <v>6089.4</v>
      </c>
      <c r="M155" s="282">
        <v>5940</v>
      </c>
      <c r="N155" s="282">
        <v>5808.05</v>
      </c>
      <c r="O155" s="282">
        <v>1283100</v>
      </c>
      <c r="P155" s="283">
        <v>3.064380095586168E-2</v>
      </c>
    </row>
    <row r="156" spans="1:16" ht="12.75" customHeight="1">
      <c r="A156" s="273">
        <v>146</v>
      </c>
      <c r="B156" s="287" t="s">
        <v>84</v>
      </c>
      <c r="C156" s="279" t="s">
        <v>198</v>
      </c>
      <c r="D156" s="280">
        <v>45225</v>
      </c>
      <c r="E156" s="279">
        <v>226.05</v>
      </c>
      <c r="F156" s="279">
        <v>227.38333333333333</v>
      </c>
      <c r="G156" s="281">
        <v>223.16666666666666</v>
      </c>
      <c r="H156" s="281">
        <v>220.28333333333333</v>
      </c>
      <c r="I156" s="281">
        <v>216.06666666666666</v>
      </c>
      <c r="J156" s="281">
        <v>230.26666666666665</v>
      </c>
      <c r="K156" s="281">
        <v>234.48333333333335</v>
      </c>
      <c r="L156" s="281">
        <v>237.36666666666665</v>
      </c>
      <c r="M156" s="282">
        <v>231.6</v>
      </c>
      <c r="N156" s="282">
        <v>224.5</v>
      </c>
      <c r="O156" s="282">
        <v>26709000</v>
      </c>
      <c r="P156" s="283">
        <v>-4.1554526859726555E-2</v>
      </c>
    </row>
    <row r="157" spans="1:16" ht="12.75" customHeight="1">
      <c r="A157" s="273">
        <v>147</v>
      </c>
      <c r="B157" s="287" t="s">
        <v>68</v>
      </c>
      <c r="C157" s="279" t="s">
        <v>199</v>
      </c>
      <c r="D157" s="280">
        <v>45225</v>
      </c>
      <c r="E157" s="279">
        <v>247.15</v>
      </c>
      <c r="F157" s="279">
        <v>247.23333333333335</v>
      </c>
      <c r="G157" s="281">
        <v>244.1166666666667</v>
      </c>
      <c r="H157" s="281">
        <v>241.08333333333334</v>
      </c>
      <c r="I157" s="281">
        <v>237.9666666666667</v>
      </c>
      <c r="J157" s="281">
        <v>250.26666666666671</v>
      </c>
      <c r="K157" s="281">
        <v>253.38333333333338</v>
      </c>
      <c r="L157" s="281">
        <v>256.41666666666674</v>
      </c>
      <c r="M157" s="282">
        <v>250.35</v>
      </c>
      <c r="N157" s="282">
        <v>244.2</v>
      </c>
      <c r="O157" s="282">
        <v>74369000</v>
      </c>
      <c r="P157" s="283">
        <v>-5.2866176013268377E-3</v>
      </c>
    </row>
    <row r="158" spans="1:16" ht="12.75" customHeight="1">
      <c r="A158" s="273">
        <v>148</v>
      </c>
      <c r="B158" s="287" t="s">
        <v>59</v>
      </c>
      <c r="C158" s="279" t="s">
        <v>200</v>
      </c>
      <c r="D158" s="280">
        <v>45225</v>
      </c>
      <c r="E158" s="279">
        <v>2376.1999999999998</v>
      </c>
      <c r="F158" s="279">
        <v>2374.7166666666667</v>
      </c>
      <c r="G158" s="281">
        <v>2362.4833333333336</v>
      </c>
      <c r="H158" s="281">
        <v>2348.7666666666669</v>
      </c>
      <c r="I158" s="281">
        <v>2336.5333333333338</v>
      </c>
      <c r="J158" s="281">
        <v>2388.4333333333334</v>
      </c>
      <c r="K158" s="281">
        <v>2400.6666666666661</v>
      </c>
      <c r="L158" s="281">
        <v>2414.3833333333332</v>
      </c>
      <c r="M158" s="282">
        <v>2386.9499999999998</v>
      </c>
      <c r="N158" s="282">
        <v>2361</v>
      </c>
      <c r="O158" s="282">
        <v>2412500</v>
      </c>
      <c r="P158" s="283">
        <v>3.3079970024622631E-2</v>
      </c>
    </row>
    <row r="159" spans="1:16" ht="12.75" customHeight="1">
      <c r="A159" s="273">
        <v>149</v>
      </c>
      <c r="B159" s="287" t="s">
        <v>39</v>
      </c>
      <c r="C159" s="279" t="s">
        <v>201</v>
      </c>
      <c r="D159" s="280">
        <v>45225</v>
      </c>
      <c r="E159" s="279">
        <v>3462.3</v>
      </c>
      <c r="F159" s="279">
        <v>3472.4333333333329</v>
      </c>
      <c r="G159" s="281">
        <v>3433.8666666666659</v>
      </c>
      <c r="H159" s="281">
        <v>3405.4333333333329</v>
      </c>
      <c r="I159" s="281">
        <v>3366.8666666666659</v>
      </c>
      <c r="J159" s="281">
        <v>3500.8666666666659</v>
      </c>
      <c r="K159" s="281">
        <v>3539.4333333333325</v>
      </c>
      <c r="L159" s="281">
        <v>3567.8666666666659</v>
      </c>
      <c r="M159" s="282">
        <v>3511</v>
      </c>
      <c r="N159" s="282">
        <v>3444</v>
      </c>
      <c r="O159" s="282">
        <v>2627250</v>
      </c>
      <c r="P159" s="283">
        <v>1.1648055448594532E-2</v>
      </c>
    </row>
    <row r="160" spans="1:16" ht="12.75" customHeight="1">
      <c r="A160" s="273">
        <v>150</v>
      </c>
      <c r="B160" s="287" t="s">
        <v>63</v>
      </c>
      <c r="C160" s="279" t="s">
        <v>202</v>
      </c>
      <c r="D160" s="280">
        <v>45225</v>
      </c>
      <c r="E160" s="279">
        <v>72.349999999999994</v>
      </c>
      <c r="F160" s="279">
        <v>72.916666666666657</v>
      </c>
      <c r="G160" s="281">
        <v>71.283333333333317</v>
      </c>
      <c r="H160" s="281">
        <v>70.216666666666654</v>
      </c>
      <c r="I160" s="281">
        <v>68.583333333333314</v>
      </c>
      <c r="J160" s="281">
        <v>73.98333333333332</v>
      </c>
      <c r="K160" s="281">
        <v>75.616666666666646</v>
      </c>
      <c r="L160" s="281">
        <v>76.683333333333323</v>
      </c>
      <c r="M160" s="282">
        <v>74.55</v>
      </c>
      <c r="N160" s="282">
        <v>71.849999999999994</v>
      </c>
      <c r="O160" s="282">
        <v>283824000</v>
      </c>
      <c r="P160" s="283">
        <v>2.6565679403120052E-3</v>
      </c>
    </row>
    <row r="161" spans="1:16" ht="12.75" customHeight="1">
      <c r="A161" s="273">
        <v>151</v>
      </c>
      <c r="B161" s="287" t="s">
        <v>45</v>
      </c>
      <c r="C161" s="286" t="s">
        <v>203</v>
      </c>
      <c r="D161" s="280">
        <v>45225</v>
      </c>
      <c r="E161" s="279">
        <v>5219.55</v>
      </c>
      <c r="F161" s="279">
        <v>5260.2166666666662</v>
      </c>
      <c r="G161" s="281">
        <v>5149.4333333333325</v>
      </c>
      <c r="H161" s="281">
        <v>5079.3166666666666</v>
      </c>
      <c r="I161" s="281">
        <v>4968.5333333333328</v>
      </c>
      <c r="J161" s="281">
        <v>5330.3333333333321</v>
      </c>
      <c r="K161" s="281">
        <v>5441.1166666666668</v>
      </c>
      <c r="L161" s="281">
        <v>5511.2333333333318</v>
      </c>
      <c r="M161" s="282">
        <v>5371</v>
      </c>
      <c r="N161" s="282">
        <v>5190.1000000000004</v>
      </c>
      <c r="O161" s="282">
        <v>3091800</v>
      </c>
      <c r="P161" s="283">
        <v>-2.8285875919290968E-2</v>
      </c>
    </row>
    <row r="162" spans="1:16" ht="12.75" customHeight="1">
      <c r="A162" s="273">
        <v>152</v>
      </c>
      <c r="B162" s="287" t="s">
        <v>190</v>
      </c>
      <c r="C162" s="279" t="s">
        <v>204</v>
      </c>
      <c r="D162" s="280">
        <v>45225</v>
      </c>
      <c r="E162" s="279">
        <v>203.2</v>
      </c>
      <c r="F162" s="279">
        <v>203.35</v>
      </c>
      <c r="G162" s="281">
        <v>201.14999999999998</v>
      </c>
      <c r="H162" s="281">
        <v>199.1</v>
      </c>
      <c r="I162" s="281">
        <v>196.89999999999998</v>
      </c>
      <c r="J162" s="281">
        <v>205.39999999999998</v>
      </c>
      <c r="K162" s="281">
        <v>207.59999999999997</v>
      </c>
      <c r="L162" s="281">
        <v>209.64999999999998</v>
      </c>
      <c r="M162" s="282">
        <v>205.55</v>
      </c>
      <c r="N162" s="282">
        <v>201.3</v>
      </c>
      <c r="O162" s="282">
        <v>58917600</v>
      </c>
      <c r="P162" s="283">
        <v>-1.468994581577363E-2</v>
      </c>
    </row>
    <row r="163" spans="1:16" ht="12.75" customHeight="1">
      <c r="A163" s="273">
        <v>153</v>
      </c>
      <c r="B163" s="287" t="s">
        <v>205</v>
      </c>
      <c r="C163" s="279" t="s">
        <v>206</v>
      </c>
      <c r="D163" s="280">
        <v>45225</v>
      </c>
      <c r="E163" s="279">
        <v>1691.3</v>
      </c>
      <c r="F163" s="279">
        <v>1712.5166666666667</v>
      </c>
      <c r="G163" s="281">
        <v>1662.2833333333333</v>
      </c>
      <c r="H163" s="281">
        <v>1633.2666666666667</v>
      </c>
      <c r="I163" s="281">
        <v>1583.0333333333333</v>
      </c>
      <c r="J163" s="281">
        <v>1741.5333333333333</v>
      </c>
      <c r="K163" s="281">
        <v>1791.7666666666664</v>
      </c>
      <c r="L163" s="281">
        <v>1820.7833333333333</v>
      </c>
      <c r="M163" s="282">
        <v>1762.75</v>
      </c>
      <c r="N163" s="282">
        <v>1683.5</v>
      </c>
      <c r="O163" s="282">
        <v>6844112</v>
      </c>
      <c r="P163" s="283">
        <v>2.051219808229154E-2</v>
      </c>
    </row>
    <row r="164" spans="1:16" ht="12.75" customHeight="1">
      <c r="A164" s="273">
        <v>154</v>
      </c>
      <c r="B164" s="287" t="s">
        <v>49</v>
      </c>
      <c r="C164" s="279" t="s">
        <v>208</v>
      </c>
      <c r="D164" s="280">
        <v>45225</v>
      </c>
      <c r="E164" s="279">
        <v>995.45</v>
      </c>
      <c r="F164" s="279">
        <v>999.93333333333339</v>
      </c>
      <c r="G164" s="281">
        <v>985.46666666666681</v>
      </c>
      <c r="H164" s="281">
        <v>975.48333333333346</v>
      </c>
      <c r="I164" s="281">
        <v>961.01666666666688</v>
      </c>
      <c r="J164" s="281">
        <v>1009.9166666666667</v>
      </c>
      <c r="K164" s="281">
        <v>1024.3833333333334</v>
      </c>
      <c r="L164" s="281">
        <v>1034.3666666666668</v>
      </c>
      <c r="M164" s="282">
        <v>1014.4</v>
      </c>
      <c r="N164" s="282">
        <v>989.95</v>
      </c>
      <c r="O164" s="282">
        <v>4045150</v>
      </c>
      <c r="P164" s="283">
        <v>-5.8555885262116719E-2</v>
      </c>
    </row>
    <row r="165" spans="1:16" ht="12.75" customHeight="1">
      <c r="A165" s="273">
        <v>155</v>
      </c>
      <c r="B165" s="287" t="s">
        <v>63</v>
      </c>
      <c r="C165" s="279" t="s">
        <v>209</v>
      </c>
      <c r="D165" s="280">
        <v>45225</v>
      </c>
      <c r="E165" s="279">
        <v>244.65</v>
      </c>
      <c r="F165" s="279">
        <v>244.26666666666665</v>
      </c>
      <c r="G165" s="281">
        <v>240.5333333333333</v>
      </c>
      <c r="H165" s="281">
        <v>236.41666666666666</v>
      </c>
      <c r="I165" s="281">
        <v>232.68333333333331</v>
      </c>
      <c r="J165" s="281">
        <v>248.3833333333333</v>
      </c>
      <c r="K165" s="281">
        <v>252.11666666666665</v>
      </c>
      <c r="L165" s="281">
        <v>256.23333333333329</v>
      </c>
      <c r="M165" s="282">
        <v>248</v>
      </c>
      <c r="N165" s="282">
        <v>240.15</v>
      </c>
      <c r="O165" s="282">
        <v>61045000</v>
      </c>
      <c r="P165" s="283">
        <v>2.3214884344619512E-2</v>
      </c>
    </row>
    <row r="166" spans="1:16" ht="12.75" customHeight="1">
      <c r="A166" s="273">
        <v>156</v>
      </c>
      <c r="B166" s="287" t="s">
        <v>190</v>
      </c>
      <c r="C166" s="279" t="s">
        <v>210</v>
      </c>
      <c r="D166" s="280">
        <v>45225</v>
      </c>
      <c r="E166" s="279">
        <v>288.60000000000002</v>
      </c>
      <c r="F166" s="279">
        <v>289.90000000000003</v>
      </c>
      <c r="G166" s="281">
        <v>284.00000000000006</v>
      </c>
      <c r="H166" s="281">
        <v>279.40000000000003</v>
      </c>
      <c r="I166" s="281">
        <v>273.50000000000006</v>
      </c>
      <c r="J166" s="281">
        <v>294.50000000000006</v>
      </c>
      <c r="K166" s="281">
        <v>300.40000000000003</v>
      </c>
      <c r="L166" s="281">
        <v>305.00000000000006</v>
      </c>
      <c r="M166" s="282">
        <v>295.8</v>
      </c>
      <c r="N166" s="282">
        <v>285.3</v>
      </c>
      <c r="O166" s="282">
        <v>64240000</v>
      </c>
      <c r="P166" s="283">
        <v>1.761500443543277E-2</v>
      </c>
    </row>
    <row r="167" spans="1:16" ht="12.75" customHeight="1">
      <c r="A167" s="273">
        <v>157</v>
      </c>
      <c r="B167" s="287" t="s">
        <v>84</v>
      </c>
      <c r="C167" s="279" t="s">
        <v>211</v>
      </c>
      <c r="D167" s="280">
        <v>45225</v>
      </c>
      <c r="E167" s="279">
        <v>2297.15</v>
      </c>
      <c r="F167" s="279">
        <v>2302.9166666666665</v>
      </c>
      <c r="G167" s="281">
        <v>2286.2333333333331</v>
      </c>
      <c r="H167" s="281">
        <v>2275.3166666666666</v>
      </c>
      <c r="I167" s="281">
        <v>2258.6333333333332</v>
      </c>
      <c r="J167" s="281">
        <v>2313.833333333333</v>
      </c>
      <c r="K167" s="281">
        <v>2330.5166666666664</v>
      </c>
      <c r="L167" s="281">
        <v>2341.4333333333329</v>
      </c>
      <c r="M167" s="282">
        <v>2319.6</v>
      </c>
      <c r="N167" s="282">
        <v>2292</v>
      </c>
      <c r="O167" s="282">
        <v>54964500</v>
      </c>
      <c r="P167" s="283">
        <v>-1.0858848598572447E-3</v>
      </c>
    </row>
    <row r="168" spans="1:16" ht="12.75" customHeight="1">
      <c r="A168" s="273">
        <v>158</v>
      </c>
      <c r="B168" s="287" t="s">
        <v>132</v>
      </c>
      <c r="C168" s="279" t="s">
        <v>212</v>
      </c>
      <c r="D168" s="280">
        <v>45225</v>
      </c>
      <c r="E168" s="279">
        <v>86.9</v>
      </c>
      <c r="F168" s="279">
        <v>87.416666666666671</v>
      </c>
      <c r="G168" s="281">
        <v>85.88333333333334</v>
      </c>
      <c r="H168" s="281">
        <v>84.866666666666674</v>
      </c>
      <c r="I168" s="281">
        <v>83.333333333333343</v>
      </c>
      <c r="J168" s="281">
        <v>88.433333333333337</v>
      </c>
      <c r="K168" s="281">
        <v>89.966666666666669</v>
      </c>
      <c r="L168" s="281">
        <v>90.983333333333334</v>
      </c>
      <c r="M168" s="282">
        <v>88.95</v>
      </c>
      <c r="N168" s="282">
        <v>86.4</v>
      </c>
      <c r="O168" s="282">
        <v>137784000</v>
      </c>
      <c r="P168" s="283">
        <v>6.9419434958087556E-2</v>
      </c>
    </row>
    <row r="169" spans="1:16" ht="12.75" customHeight="1">
      <c r="A169" s="273">
        <v>159</v>
      </c>
      <c r="B169" s="287" t="s">
        <v>63</v>
      </c>
      <c r="C169" s="284" t="s">
        <v>213</v>
      </c>
      <c r="D169" s="280">
        <v>45225</v>
      </c>
      <c r="E169" s="279">
        <v>787.4</v>
      </c>
      <c r="F169" s="279">
        <v>788.15</v>
      </c>
      <c r="G169" s="281">
        <v>783.25</v>
      </c>
      <c r="H169" s="281">
        <v>779.1</v>
      </c>
      <c r="I169" s="281">
        <v>774.2</v>
      </c>
      <c r="J169" s="281">
        <v>792.3</v>
      </c>
      <c r="K169" s="281">
        <v>797.19999999999982</v>
      </c>
      <c r="L169" s="281">
        <v>801.34999999999991</v>
      </c>
      <c r="M169" s="282">
        <v>793.05</v>
      </c>
      <c r="N169" s="282">
        <v>784</v>
      </c>
      <c r="O169" s="282">
        <v>10298400</v>
      </c>
      <c r="P169" s="283">
        <v>-4.7925449301087199E-2</v>
      </c>
    </row>
    <row r="170" spans="1:16" ht="12.75" customHeight="1">
      <c r="A170" s="273">
        <v>160</v>
      </c>
      <c r="B170" s="287" t="s">
        <v>68</v>
      </c>
      <c r="C170" s="279" t="s">
        <v>214</v>
      </c>
      <c r="D170" s="280">
        <v>45225</v>
      </c>
      <c r="E170" s="279">
        <v>1364.05</v>
      </c>
      <c r="F170" s="279">
        <v>1357.0833333333333</v>
      </c>
      <c r="G170" s="281">
        <v>1344.1666666666665</v>
      </c>
      <c r="H170" s="281">
        <v>1324.2833333333333</v>
      </c>
      <c r="I170" s="281">
        <v>1311.3666666666666</v>
      </c>
      <c r="J170" s="281">
        <v>1376.9666666666665</v>
      </c>
      <c r="K170" s="281">
        <v>1389.883333333333</v>
      </c>
      <c r="L170" s="281">
        <v>1409.7666666666664</v>
      </c>
      <c r="M170" s="282">
        <v>1370</v>
      </c>
      <c r="N170" s="282">
        <v>1337.2</v>
      </c>
      <c r="O170" s="282">
        <v>7047000</v>
      </c>
      <c r="P170" s="283">
        <v>0.13973799126637554</v>
      </c>
    </row>
    <row r="171" spans="1:16" ht="12.75" customHeight="1">
      <c r="A171" s="273">
        <v>161</v>
      </c>
      <c r="B171" s="287" t="s">
        <v>63</v>
      </c>
      <c r="C171" s="279" t="s">
        <v>215</v>
      </c>
      <c r="D171" s="280">
        <v>45225</v>
      </c>
      <c r="E171" s="279">
        <v>564.5</v>
      </c>
      <c r="F171" s="279">
        <v>566.2833333333333</v>
      </c>
      <c r="G171" s="281">
        <v>561.11666666666656</v>
      </c>
      <c r="H171" s="281">
        <v>557.73333333333323</v>
      </c>
      <c r="I171" s="281">
        <v>552.56666666666649</v>
      </c>
      <c r="J171" s="281">
        <v>569.66666666666663</v>
      </c>
      <c r="K171" s="281">
        <v>574.83333333333337</v>
      </c>
      <c r="L171" s="281">
        <v>578.2166666666667</v>
      </c>
      <c r="M171" s="282">
        <v>571.45000000000005</v>
      </c>
      <c r="N171" s="282">
        <v>562.9</v>
      </c>
      <c r="O171" s="282">
        <v>101935500</v>
      </c>
      <c r="P171" s="283">
        <v>-5.8516318738388168E-3</v>
      </c>
    </row>
    <row r="172" spans="1:16" ht="12.75" customHeight="1">
      <c r="A172" s="273">
        <v>162</v>
      </c>
      <c r="B172" s="287" t="s">
        <v>49</v>
      </c>
      <c r="C172" s="279" t="s">
        <v>216</v>
      </c>
      <c r="D172" s="280">
        <v>45225</v>
      </c>
      <c r="E172" s="279">
        <v>26051.45</v>
      </c>
      <c r="F172" s="279">
        <v>26083.850000000002</v>
      </c>
      <c r="G172" s="281">
        <v>25817.600000000006</v>
      </c>
      <c r="H172" s="281">
        <v>25583.750000000004</v>
      </c>
      <c r="I172" s="281">
        <v>25317.500000000007</v>
      </c>
      <c r="J172" s="281">
        <v>26317.700000000004</v>
      </c>
      <c r="K172" s="281">
        <v>26583.949999999997</v>
      </c>
      <c r="L172" s="281">
        <v>26817.800000000003</v>
      </c>
      <c r="M172" s="282">
        <v>26350.1</v>
      </c>
      <c r="N172" s="282">
        <v>25850</v>
      </c>
      <c r="O172" s="282">
        <v>204775</v>
      </c>
      <c r="P172" s="283">
        <v>1.0112220989024541E-2</v>
      </c>
    </row>
    <row r="173" spans="1:16" ht="12.75" customHeight="1">
      <c r="A173" s="273">
        <v>163</v>
      </c>
      <c r="B173" s="287" t="s">
        <v>41</v>
      </c>
      <c r="C173" s="279" t="s">
        <v>217</v>
      </c>
      <c r="D173" s="280">
        <v>45225</v>
      </c>
      <c r="E173" s="279">
        <v>3447.5</v>
      </c>
      <c r="F173" s="279">
        <v>3444.9833333333336</v>
      </c>
      <c r="G173" s="281">
        <v>3420.2166666666672</v>
      </c>
      <c r="H173" s="281">
        <v>3392.9333333333334</v>
      </c>
      <c r="I173" s="281">
        <v>3368.166666666667</v>
      </c>
      <c r="J173" s="281">
        <v>3472.2666666666673</v>
      </c>
      <c r="K173" s="281">
        <v>3497.0333333333338</v>
      </c>
      <c r="L173" s="281">
        <v>3524.3166666666675</v>
      </c>
      <c r="M173" s="282">
        <v>3469.75</v>
      </c>
      <c r="N173" s="282">
        <v>3417.7</v>
      </c>
      <c r="O173" s="282">
        <v>2666400</v>
      </c>
      <c r="P173" s="283">
        <v>-1.363173957273652E-2</v>
      </c>
    </row>
    <row r="174" spans="1:16" ht="12.75" customHeight="1">
      <c r="A174" s="273">
        <v>164</v>
      </c>
      <c r="B174" s="287" t="s">
        <v>47</v>
      </c>
      <c r="C174" s="279" t="s">
        <v>218</v>
      </c>
      <c r="D174" s="280">
        <v>45225</v>
      </c>
      <c r="E174" s="279">
        <v>2231.15</v>
      </c>
      <c r="F174" s="279">
        <v>2237.0333333333333</v>
      </c>
      <c r="G174" s="281">
        <v>2220.1666666666665</v>
      </c>
      <c r="H174" s="281">
        <v>2209.1833333333334</v>
      </c>
      <c r="I174" s="281">
        <v>2192.3166666666666</v>
      </c>
      <c r="J174" s="281">
        <v>2248.0166666666664</v>
      </c>
      <c r="K174" s="281">
        <v>2264.8833333333332</v>
      </c>
      <c r="L174" s="281">
        <v>2275.8666666666663</v>
      </c>
      <c r="M174" s="282">
        <v>2253.9</v>
      </c>
      <c r="N174" s="282">
        <v>2226.0500000000002</v>
      </c>
      <c r="O174" s="282">
        <v>4357125</v>
      </c>
      <c r="P174" s="283">
        <v>-3.4084296283980381E-2</v>
      </c>
    </row>
    <row r="175" spans="1:16" ht="12.75" customHeight="1">
      <c r="A175" s="273">
        <v>165</v>
      </c>
      <c r="B175" s="287" t="s">
        <v>68</v>
      </c>
      <c r="C175" s="279" t="s">
        <v>219</v>
      </c>
      <c r="D175" s="280">
        <v>45225</v>
      </c>
      <c r="E175" s="279">
        <v>1873.55</v>
      </c>
      <c r="F175" s="279">
        <v>1873.4166666666667</v>
      </c>
      <c r="G175" s="281">
        <v>1863.8333333333335</v>
      </c>
      <c r="H175" s="281">
        <v>1854.1166666666668</v>
      </c>
      <c r="I175" s="281">
        <v>1844.5333333333335</v>
      </c>
      <c r="J175" s="281">
        <v>1883.1333333333334</v>
      </c>
      <c r="K175" s="281">
        <v>1892.7166666666669</v>
      </c>
      <c r="L175" s="281">
        <v>1902.4333333333334</v>
      </c>
      <c r="M175" s="282">
        <v>1883</v>
      </c>
      <c r="N175" s="282">
        <v>1863.7</v>
      </c>
      <c r="O175" s="282">
        <v>8397000</v>
      </c>
      <c r="P175" s="283">
        <v>1.2296564195298372E-2</v>
      </c>
    </row>
    <row r="176" spans="1:16" ht="12.75" customHeight="1">
      <c r="A176" s="273">
        <v>166</v>
      </c>
      <c r="B176" s="287" t="s">
        <v>43</v>
      </c>
      <c r="C176" s="279" t="s">
        <v>220</v>
      </c>
      <c r="D176" s="280">
        <v>45225</v>
      </c>
      <c r="E176" s="279">
        <v>1140.45</v>
      </c>
      <c r="F176" s="279">
        <v>1139.75</v>
      </c>
      <c r="G176" s="281">
        <v>1134.8</v>
      </c>
      <c r="H176" s="281">
        <v>1129.1499999999999</v>
      </c>
      <c r="I176" s="281">
        <v>1124.1999999999998</v>
      </c>
      <c r="J176" s="281">
        <v>1145.4000000000001</v>
      </c>
      <c r="K176" s="281">
        <v>1150.3499999999999</v>
      </c>
      <c r="L176" s="281">
        <v>1156.0000000000002</v>
      </c>
      <c r="M176" s="282">
        <v>1144.7</v>
      </c>
      <c r="N176" s="282">
        <v>1134.0999999999999</v>
      </c>
      <c r="O176" s="282">
        <v>22092000</v>
      </c>
      <c r="P176" s="283">
        <v>1.4366984861633401E-2</v>
      </c>
    </row>
    <row r="177" spans="1:16" ht="12.75" customHeight="1">
      <c r="A177" s="273">
        <v>167</v>
      </c>
      <c r="B177" s="287" t="s">
        <v>205</v>
      </c>
      <c r="C177" s="279" t="s">
        <v>221</v>
      </c>
      <c r="D177" s="280">
        <v>45225</v>
      </c>
      <c r="E177" s="279">
        <v>650.9</v>
      </c>
      <c r="F177" s="279">
        <v>653.33333333333337</v>
      </c>
      <c r="G177" s="281">
        <v>645.76666666666677</v>
      </c>
      <c r="H177" s="281">
        <v>640.63333333333344</v>
      </c>
      <c r="I177" s="281">
        <v>633.06666666666683</v>
      </c>
      <c r="J177" s="281">
        <v>658.4666666666667</v>
      </c>
      <c r="K177" s="281">
        <v>666.0333333333333</v>
      </c>
      <c r="L177" s="281">
        <v>671.16666666666663</v>
      </c>
      <c r="M177" s="282">
        <v>660.9</v>
      </c>
      <c r="N177" s="282">
        <v>648.20000000000005</v>
      </c>
      <c r="O177" s="282">
        <v>9154500</v>
      </c>
      <c r="P177" s="283">
        <v>1.581225033288948E-2</v>
      </c>
    </row>
    <row r="178" spans="1:16" ht="12.75" customHeight="1">
      <c r="A178" s="273">
        <v>168</v>
      </c>
      <c r="B178" s="287" t="s">
        <v>43</v>
      </c>
      <c r="C178" s="286" t="s">
        <v>222</v>
      </c>
      <c r="D178" s="280">
        <v>45225</v>
      </c>
      <c r="E178" s="279">
        <v>709.6</v>
      </c>
      <c r="F178" s="279">
        <v>710.18333333333339</v>
      </c>
      <c r="G178" s="281">
        <v>702.56666666666683</v>
      </c>
      <c r="H178" s="281">
        <v>695.53333333333342</v>
      </c>
      <c r="I178" s="281">
        <v>687.91666666666686</v>
      </c>
      <c r="J178" s="281">
        <v>717.21666666666681</v>
      </c>
      <c r="K178" s="281">
        <v>724.83333333333337</v>
      </c>
      <c r="L178" s="281">
        <v>731.86666666666679</v>
      </c>
      <c r="M178" s="282">
        <v>717.8</v>
      </c>
      <c r="N178" s="282">
        <v>703.15</v>
      </c>
      <c r="O178" s="282">
        <v>4990000</v>
      </c>
      <c r="P178" s="283">
        <v>0</v>
      </c>
    </row>
    <row r="179" spans="1:16" ht="12.75" customHeight="1">
      <c r="A179" s="273">
        <v>169</v>
      </c>
      <c r="B179" s="287" t="s">
        <v>39</v>
      </c>
      <c r="C179" s="279" t="s">
        <v>223</v>
      </c>
      <c r="D179" s="280">
        <v>45225</v>
      </c>
      <c r="E179" s="279">
        <v>1009.8</v>
      </c>
      <c r="F179" s="279">
        <v>1016.5</v>
      </c>
      <c r="G179" s="281">
        <v>1000.5999999999999</v>
      </c>
      <c r="H179" s="281">
        <v>991.39999999999986</v>
      </c>
      <c r="I179" s="281">
        <v>975.49999999999977</v>
      </c>
      <c r="J179" s="281">
        <v>1025.7</v>
      </c>
      <c r="K179" s="281">
        <v>1041.6000000000001</v>
      </c>
      <c r="L179" s="281">
        <v>1050.8000000000002</v>
      </c>
      <c r="M179" s="282">
        <v>1032.4000000000001</v>
      </c>
      <c r="N179" s="282">
        <v>1007.3</v>
      </c>
      <c r="O179" s="282">
        <v>8825300</v>
      </c>
      <c r="P179" s="283">
        <v>-3.0745998187858652E-2</v>
      </c>
    </row>
    <row r="180" spans="1:16" ht="12.75" customHeight="1">
      <c r="A180" s="273">
        <v>170</v>
      </c>
      <c r="B180" s="287" t="s">
        <v>79</v>
      </c>
      <c r="C180" s="285" t="s">
        <v>224</v>
      </c>
      <c r="D180" s="280">
        <v>45225</v>
      </c>
      <c r="E180" s="279">
        <v>1706.85</v>
      </c>
      <c r="F180" s="279">
        <v>1719.2666666666667</v>
      </c>
      <c r="G180" s="281">
        <v>1679.3333333333333</v>
      </c>
      <c r="H180" s="281">
        <v>1651.8166666666666</v>
      </c>
      <c r="I180" s="281">
        <v>1611.8833333333332</v>
      </c>
      <c r="J180" s="281">
        <v>1746.7833333333333</v>
      </c>
      <c r="K180" s="281">
        <v>1786.7166666666667</v>
      </c>
      <c r="L180" s="281">
        <v>1814.2333333333333</v>
      </c>
      <c r="M180" s="282">
        <v>1759.2</v>
      </c>
      <c r="N180" s="282">
        <v>1691.75</v>
      </c>
      <c r="O180" s="282">
        <v>7164500</v>
      </c>
      <c r="P180" s="283">
        <v>-8.5795336608316605E-3</v>
      </c>
    </row>
    <row r="181" spans="1:16" ht="12.75" customHeight="1">
      <c r="A181" s="273">
        <v>171</v>
      </c>
      <c r="B181" s="287" t="s">
        <v>59</v>
      </c>
      <c r="C181" s="279" t="s">
        <v>225</v>
      </c>
      <c r="D181" s="280">
        <v>45225</v>
      </c>
      <c r="E181" s="279">
        <v>897.25</v>
      </c>
      <c r="F181" s="279">
        <v>894.93333333333339</v>
      </c>
      <c r="G181" s="281">
        <v>890.31666666666683</v>
      </c>
      <c r="H181" s="281">
        <v>883.38333333333344</v>
      </c>
      <c r="I181" s="281">
        <v>878.76666666666688</v>
      </c>
      <c r="J181" s="281">
        <v>901.86666666666679</v>
      </c>
      <c r="K181" s="281">
        <v>906.48333333333335</v>
      </c>
      <c r="L181" s="281">
        <v>913.41666666666674</v>
      </c>
      <c r="M181" s="282">
        <v>899.55</v>
      </c>
      <c r="N181" s="282">
        <v>888</v>
      </c>
      <c r="O181" s="282">
        <v>10039500</v>
      </c>
      <c r="P181" s="283">
        <v>-1.0643015521064302E-2</v>
      </c>
    </row>
    <row r="182" spans="1:16" ht="12.75" customHeight="1">
      <c r="A182" s="273">
        <v>172</v>
      </c>
      <c r="B182" s="287" t="s">
        <v>56</v>
      </c>
      <c r="C182" s="279" t="s">
        <v>226</v>
      </c>
      <c r="D182" s="280">
        <v>45225</v>
      </c>
      <c r="E182" s="279">
        <v>662.6</v>
      </c>
      <c r="F182" s="279">
        <v>666.25</v>
      </c>
      <c r="G182" s="281">
        <v>656.5</v>
      </c>
      <c r="H182" s="281">
        <v>650.4</v>
      </c>
      <c r="I182" s="281">
        <v>640.65</v>
      </c>
      <c r="J182" s="281">
        <v>672.35</v>
      </c>
      <c r="K182" s="281">
        <v>682.1</v>
      </c>
      <c r="L182" s="281">
        <v>688.2</v>
      </c>
      <c r="M182" s="282">
        <v>676</v>
      </c>
      <c r="N182" s="282">
        <v>660.15</v>
      </c>
      <c r="O182" s="282">
        <v>75123150</v>
      </c>
      <c r="P182" s="283">
        <v>2.1567677550624938E-2</v>
      </c>
    </row>
    <row r="183" spans="1:16" ht="12.75" customHeight="1">
      <c r="A183" s="273">
        <v>173</v>
      </c>
      <c r="B183" s="287" t="s">
        <v>190</v>
      </c>
      <c r="C183" s="279" t="s">
        <v>227</v>
      </c>
      <c r="D183" s="280">
        <v>45225</v>
      </c>
      <c r="E183" s="279">
        <v>247.3</v>
      </c>
      <c r="F183" s="279">
        <v>248.75</v>
      </c>
      <c r="G183" s="281">
        <v>245.2</v>
      </c>
      <c r="H183" s="281">
        <v>243.1</v>
      </c>
      <c r="I183" s="281">
        <v>239.54999999999998</v>
      </c>
      <c r="J183" s="281">
        <v>250.85</v>
      </c>
      <c r="K183" s="281">
        <v>254.4</v>
      </c>
      <c r="L183" s="281">
        <v>256.5</v>
      </c>
      <c r="M183" s="282">
        <v>252.3</v>
      </c>
      <c r="N183" s="282">
        <v>246.65</v>
      </c>
      <c r="O183" s="282">
        <v>93501000</v>
      </c>
      <c r="P183" s="283">
        <v>-1.6821633898786287E-2</v>
      </c>
    </row>
    <row r="184" spans="1:16" ht="12.75" customHeight="1">
      <c r="A184" s="273">
        <v>174</v>
      </c>
      <c r="B184" s="287" t="s">
        <v>132</v>
      </c>
      <c r="C184" s="279" t="s">
        <v>228</v>
      </c>
      <c r="D184" s="280">
        <v>45225</v>
      </c>
      <c r="E184" s="279">
        <v>123.2</v>
      </c>
      <c r="F184" s="279">
        <v>123.90000000000002</v>
      </c>
      <c r="G184" s="281">
        <v>122.20000000000005</v>
      </c>
      <c r="H184" s="281">
        <v>121.20000000000003</v>
      </c>
      <c r="I184" s="281">
        <v>119.50000000000006</v>
      </c>
      <c r="J184" s="281">
        <v>124.90000000000003</v>
      </c>
      <c r="K184" s="281">
        <v>126.6</v>
      </c>
      <c r="L184" s="281">
        <v>127.60000000000002</v>
      </c>
      <c r="M184" s="282">
        <v>125.6</v>
      </c>
      <c r="N184" s="282">
        <v>122.9</v>
      </c>
      <c r="O184" s="282">
        <v>228151000</v>
      </c>
      <c r="P184" s="283">
        <v>4.215656717917797E-2</v>
      </c>
    </row>
    <row r="185" spans="1:16" ht="12.75" customHeight="1">
      <c r="A185" s="273">
        <v>175</v>
      </c>
      <c r="B185" s="287" t="s">
        <v>87</v>
      </c>
      <c r="C185" s="279" t="s">
        <v>229</v>
      </c>
      <c r="D185" s="280">
        <v>45225</v>
      </c>
      <c r="E185" s="279">
        <v>3490.2</v>
      </c>
      <c r="F185" s="279">
        <v>3478.7833333333333</v>
      </c>
      <c r="G185" s="281">
        <v>3458.5666666666666</v>
      </c>
      <c r="H185" s="281">
        <v>3426.9333333333334</v>
      </c>
      <c r="I185" s="281">
        <v>3406.7166666666667</v>
      </c>
      <c r="J185" s="281">
        <v>3510.4166666666665</v>
      </c>
      <c r="K185" s="281">
        <v>3530.6333333333328</v>
      </c>
      <c r="L185" s="281">
        <v>3562.2666666666664</v>
      </c>
      <c r="M185" s="282">
        <v>3499</v>
      </c>
      <c r="N185" s="282">
        <v>3447.15</v>
      </c>
      <c r="O185" s="282">
        <v>11776800</v>
      </c>
      <c r="P185" s="283">
        <v>-4.1107992191618814E-2</v>
      </c>
    </row>
    <row r="186" spans="1:16" ht="12.75" customHeight="1">
      <c r="A186" s="273">
        <v>176</v>
      </c>
      <c r="B186" s="287" t="s">
        <v>87</v>
      </c>
      <c r="C186" s="279" t="s">
        <v>230</v>
      </c>
      <c r="D186" s="280">
        <v>45225</v>
      </c>
      <c r="E186" s="279">
        <v>1172.7</v>
      </c>
      <c r="F186" s="279">
        <v>1166.4666666666667</v>
      </c>
      <c r="G186" s="281">
        <v>1155.3333333333335</v>
      </c>
      <c r="H186" s="281">
        <v>1137.9666666666667</v>
      </c>
      <c r="I186" s="281">
        <v>1126.8333333333335</v>
      </c>
      <c r="J186" s="281">
        <v>1183.8333333333335</v>
      </c>
      <c r="K186" s="281">
        <v>1194.9666666666667</v>
      </c>
      <c r="L186" s="281">
        <v>1212.3333333333335</v>
      </c>
      <c r="M186" s="282">
        <v>1177.5999999999999</v>
      </c>
      <c r="N186" s="282">
        <v>1149.0999999999999</v>
      </c>
      <c r="O186" s="282">
        <v>14564400</v>
      </c>
      <c r="P186" s="283">
        <v>9.7337770382695515E-3</v>
      </c>
    </row>
    <row r="187" spans="1:16" ht="12.75" customHeight="1">
      <c r="A187" s="273">
        <v>177</v>
      </c>
      <c r="B187" s="287" t="s">
        <v>59</v>
      </c>
      <c r="C187" s="279" t="s">
        <v>231</v>
      </c>
      <c r="D187" s="280">
        <v>45225</v>
      </c>
      <c r="E187" s="279">
        <v>3262.1</v>
      </c>
      <c r="F187" s="279">
        <v>3266.3333333333335</v>
      </c>
      <c r="G187" s="281">
        <v>3241.5166666666669</v>
      </c>
      <c r="H187" s="281">
        <v>3220.9333333333334</v>
      </c>
      <c r="I187" s="281">
        <v>3196.1166666666668</v>
      </c>
      <c r="J187" s="281">
        <v>3286.916666666667</v>
      </c>
      <c r="K187" s="281">
        <v>3311.7333333333336</v>
      </c>
      <c r="L187" s="281">
        <v>3332.3166666666671</v>
      </c>
      <c r="M187" s="282">
        <v>3291.15</v>
      </c>
      <c r="N187" s="282">
        <v>3245.75</v>
      </c>
      <c r="O187" s="282">
        <v>5328750</v>
      </c>
      <c r="P187" s="283">
        <v>-2.1686746987951807E-2</v>
      </c>
    </row>
    <row r="188" spans="1:16" ht="12.75" customHeight="1">
      <c r="A188" s="273">
        <v>178</v>
      </c>
      <c r="B188" s="287" t="s">
        <v>43</v>
      </c>
      <c r="C188" s="279" t="s">
        <v>232</v>
      </c>
      <c r="D188" s="280">
        <v>45225</v>
      </c>
      <c r="E188" s="279">
        <v>1891.9</v>
      </c>
      <c r="F188" s="279">
        <v>1906.0333333333335</v>
      </c>
      <c r="G188" s="281">
        <v>1870.0666666666671</v>
      </c>
      <c r="H188" s="281">
        <v>1848.2333333333336</v>
      </c>
      <c r="I188" s="281">
        <v>1812.2666666666671</v>
      </c>
      <c r="J188" s="281">
        <v>1927.866666666667</v>
      </c>
      <c r="K188" s="281">
        <v>1963.8333333333337</v>
      </c>
      <c r="L188" s="281">
        <v>1985.666666666667</v>
      </c>
      <c r="M188" s="282">
        <v>1942</v>
      </c>
      <c r="N188" s="282">
        <v>1884.2</v>
      </c>
      <c r="O188" s="282">
        <v>1745000</v>
      </c>
      <c r="P188" s="283">
        <v>1.7492711370262391E-2</v>
      </c>
    </row>
    <row r="189" spans="1:16" ht="12.75" customHeight="1">
      <c r="A189" s="273">
        <v>179</v>
      </c>
      <c r="B189" s="287" t="s">
        <v>45</v>
      </c>
      <c r="C189" s="279" t="s">
        <v>233</v>
      </c>
      <c r="D189" s="280">
        <v>45225</v>
      </c>
      <c r="E189" s="279">
        <v>2038.55</v>
      </c>
      <c r="F189" s="279">
        <v>2042.4833333333333</v>
      </c>
      <c r="G189" s="281">
        <v>2021.5666666666666</v>
      </c>
      <c r="H189" s="281">
        <v>2004.5833333333333</v>
      </c>
      <c r="I189" s="281">
        <v>1983.6666666666665</v>
      </c>
      <c r="J189" s="281">
        <v>2059.4666666666667</v>
      </c>
      <c r="K189" s="281">
        <v>2080.3833333333332</v>
      </c>
      <c r="L189" s="281">
        <v>2097.3666666666668</v>
      </c>
      <c r="M189" s="282">
        <v>2063.4</v>
      </c>
      <c r="N189" s="282">
        <v>2025.5</v>
      </c>
      <c r="O189" s="282">
        <v>3512800</v>
      </c>
      <c r="P189" s="283">
        <v>7.6878944348823869E-3</v>
      </c>
    </row>
    <row r="190" spans="1:16" ht="12.75" customHeight="1">
      <c r="A190" s="273">
        <v>180</v>
      </c>
      <c r="B190" s="287" t="s">
        <v>56</v>
      </c>
      <c r="C190" s="279" t="s">
        <v>234</v>
      </c>
      <c r="D190" s="280">
        <v>45225</v>
      </c>
      <c r="E190" s="279">
        <v>1597.35</v>
      </c>
      <c r="F190" s="279">
        <v>1597.9666666666665</v>
      </c>
      <c r="G190" s="281">
        <v>1589.383333333333</v>
      </c>
      <c r="H190" s="281">
        <v>1581.4166666666665</v>
      </c>
      <c r="I190" s="281">
        <v>1572.833333333333</v>
      </c>
      <c r="J190" s="281">
        <v>1605.9333333333329</v>
      </c>
      <c r="K190" s="281">
        <v>1614.5166666666664</v>
      </c>
      <c r="L190" s="281">
        <v>1622.4833333333329</v>
      </c>
      <c r="M190" s="282">
        <v>1606.55</v>
      </c>
      <c r="N190" s="282">
        <v>1590</v>
      </c>
      <c r="O190" s="282">
        <v>8808100</v>
      </c>
      <c r="P190" s="283">
        <v>5.8462314939434726E-2</v>
      </c>
    </row>
    <row r="191" spans="1:16" ht="12.75" customHeight="1">
      <c r="A191" s="273">
        <v>181</v>
      </c>
      <c r="B191" s="287" t="s">
        <v>59</v>
      </c>
      <c r="C191" s="279" t="s">
        <v>235</v>
      </c>
      <c r="D191" s="280">
        <v>45225</v>
      </c>
      <c r="E191" s="279">
        <v>1613.7</v>
      </c>
      <c r="F191" s="279">
        <v>1610.1000000000001</v>
      </c>
      <c r="G191" s="281">
        <v>1585.2500000000002</v>
      </c>
      <c r="H191" s="281">
        <v>1556.8000000000002</v>
      </c>
      <c r="I191" s="281">
        <v>1531.9500000000003</v>
      </c>
      <c r="J191" s="281">
        <v>1638.5500000000002</v>
      </c>
      <c r="K191" s="281">
        <v>1663.4</v>
      </c>
      <c r="L191" s="281">
        <v>1691.8500000000001</v>
      </c>
      <c r="M191" s="282">
        <v>1634.95</v>
      </c>
      <c r="N191" s="282">
        <v>1581.65</v>
      </c>
      <c r="O191" s="282">
        <v>3585600</v>
      </c>
      <c r="P191" s="283">
        <v>5.2359708851843156E-2</v>
      </c>
    </row>
    <row r="192" spans="1:16" ht="12.75" customHeight="1">
      <c r="A192" s="273">
        <v>182</v>
      </c>
      <c r="B192" s="287" t="s">
        <v>49</v>
      </c>
      <c r="C192" s="279" t="s">
        <v>236</v>
      </c>
      <c r="D192" s="280">
        <v>45225</v>
      </c>
      <c r="E192" s="279">
        <v>8461.4</v>
      </c>
      <c r="F192" s="279">
        <v>8513.0166666666682</v>
      </c>
      <c r="G192" s="281">
        <v>8371.0333333333365</v>
      </c>
      <c r="H192" s="281">
        <v>8280.6666666666679</v>
      </c>
      <c r="I192" s="281">
        <v>8138.6833333333361</v>
      </c>
      <c r="J192" s="281">
        <v>8603.3833333333369</v>
      </c>
      <c r="K192" s="281">
        <v>8745.3666666666704</v>
      </c>
      <c r="L192" s="281">
        <v>8835.7333333333372</v>
      </c>
      <c r="M192" s="282">
        <v>8655</v>
      </c>
      <c r="N192" s="282">
        <v>8422.65</v>
      </c>
      <c r="O192" s="282">
        <v>1609200</v>
      </c>
      <c r="P192" s="283">
        <v>-6.2674743709226474E-2</v>
      </c>
    </row>
    <row r="193" spans="1:16" ht="12.75" customHeight="1">
      <c r="A193" s="273">
        <v>183</v>
      </c>
      <c r="B193" s="287" t="s">
        <v>39</v>
      </c>
      <c r="C193" s="279" t="s">
        <v>237</v>
      </c>
      <c r="D193" s="280">
        <v>45225</v>
      </c>
      <c r="E193" s="279">
        <v>603</v>
      </c>
      <c r="F193" s="279">
        <v>606.15</v>
      </c>
      <c r="G193" s="281">
        <v>598.59999999999991</v>
      </c>
      <c r="H193" s="281">
        <v>594.19999999999993</v>
      </c>
      <c r="I193" s="281">
        <v>586.64999999999986</v>
      </c>
      <c r="J193" s="281">
        <v>610.54999999999995</v>
      </c>
      <c r="K193" s="281">
        <v>618.09999999999991</v>
      </c>
      <c r="L193" s="281">
        <v>622.5</v>
      </c>
      <c r="M193" s="282">
        <v>613.70000000000005</v>
      </c>
      <c r="N193" s="282">
        <v>601.75</v>
      </c>
      <c r="O193" s="282">
        <v>31521100</v>
      </c>
      <c r="P193" s="283">
        <v>-2.2219533833373658E-2</v>
      </c>
    </row>
    <row r="194" spans="1:16" ht="12.75" customHeight="1">
      <c r="A194" s="273">
        <v>184</v>
      </c>
      <c r="B194" s="287" t="s">
        <v>132</v>
      </c>
      <c r="C194" s="279" t="s">
        <v>238</v>
      </c>
      <c r="D194" s="280">
        <v>45225</v>
      </c>
      <c r="E194" s="279">
        <v>223.25</v>
      </c>
      <c r="F194" s="279">
        <v>225.51666666666665</v>
      </c>
      <c r="G194" s="281">
        <v>220.5333333333333</v>
      </c>
      <c r="H194" s="281">
        <v>217.81666666666666</v>
      </c>
      <c r="I194" s="281">
        <v>212.83333333333331</v>
      </c>
      <c r="J194" s="281">
        <v>228.23333333333329</v>
      </c>
      <c r="K194" s="281">
        <v>233.21666666666664</v>
      </c>
      <c r="L194" s="281">
        <v>235.93333333333328</v>
      </c>
      <c r="M194" s="282">
        <v>230.5</v>
      </c>
      <c r="N194" s="282">
        <v>222.8</v>
      </c>
      <c r="O194" s="282">
        <v>85436000</v>
      </c>
      <c r="P194" s="283">
        <v>2.9622309527826653E-2</v>
      </c>
    </row>
    <row r="195" spans="1:16" ht="12.75" customHeight="1">
      <c r="A195" s="273">
        <v>185</v>
      </c>
      <c r="B195" s="287" t="s">
        <v>41</v>
      </c>
      <c r="C195" s="279" t="s">
        <v>239</v>
      </c>
      <c r="D195" s="280">
        <v>45225</v>
      </c>
      <c r="E195" s="279">
        <v>818</v>
      </c>
      <c r="F195" s="279">
        <v>822.93333333333339</v>
      </c>
      <c r="G195" s="281">
        <v>807.21666666666681</v>
      </c>
      <c r="H195" s="281">
        <v>796.43333333333339</v>
      </c>
      <c r="I195" s="281">
        <v>780.71666666666681</v>
      </c>
      <c r="J195" s="281">
        <v>833.71666666666681</v>
      </c>
      <c r="K195" s="281">
        <v>849.43333333333351</v>
      </c>
      <c r="L195" s="281">
        <v>860.21666666666681</v>
      </c>
      <c r="M195" s="282">
        <v>838.65</v>
      </c>
      <c r="N195" s="282">
        <v>812.15</v>
      </c>
      <c r="O195" s="282">
        <v>8481000</v>
      </c>
      <c r="P195" s="283">
        <v>-2.5978500551267915E-2</v>
      </c>
    </row>
    <row r="196" spans="1:16" ht="12.75" customHeight="1">
      <c r="A196" s="273">
        <v>186</v>
      </c>
      <c r="B196" s="287" t="s">
        <v>87</v>
      </c>
      <c r="C196" s="279" t="s">
        <v>240</v>
      </c>
      <c r="D196" s="280">
        <v>45225</v>
      </c>
      <c r="E196" s="279">
        <v>392.45</v>
      </c>
      <c r="F196" s="279">
        <v>393.25</v>
      </c>
      <c r="G196" s="281">
        <v>390.75</v>
      </c>
      <c r="H196" s="281">
        <v>389.05</v>
      </c>
      <c r="I196" s="281">
        <v>386.55</v>
      </c>
      <c r="J196" s="281">
        <v>394.95</v>
      </c>
      <c r="K196" s="281">
        <v>397.45</v>
      </c>
      <c r="L196" s="281">
        <v>399.15</v>
      </c>
      <c r="M196" s="282">
        <v>395.75</v>
      </c>
      <c r="N196" s="282">
        <v>391.55</v>
      </c>
      <c r="O196" s="282">
        <v>51415500</v>
      </c>
      <c r="P196" s="283">
        <v>-1.3043478260869565E-2</v>
      </c>
    </row>
    <row r="197" spans="1:16" ht="12.75" customHeight="1">
      <c r="A197" s="273">
        <v>187</v>
      </c>
      <c r="B197" s="287" t="s">
        <v>205</v>
      </c>
      <c r="C197" s="279" t="s">
        <v>241</v>
      </c>
      <c r="D197" s="280">
        <v>45225</v>
      </c>
      <c r="E197" s="279">
        <v>261.5</v>
      </c>
      <c r="F197" s="279">
        <v>261.98333333333335</v>
      </c>
      <c r="G197" s="281">
        <v>258.4666666666667</v>
      </c>
      <c r="H197" s="281">
        <v>255.43333333333334</v>
      </c>
      <c r="I197" s="281">
        <v>251.91666666666669</v>
      </c>
      <c r="J197" s="281">
        <v>265.01666666666671</v>
      </c>
      <c r="K197" s="281">
        <v>268.53333333333336</v>
      </c>
      <c r="L197" s="281">
        <v>271.56666666666672</v>
      </c>
      <c r="M197" s="282">
        <v>265.5</v>
      </c>
      <c r="N197" s="282">
        <v>258.95</v>
      </c>
      <c r="O197" s="282">
        <v>92736000</v>
      </c>
      <c r="P197" s="283">
        <v>1.9928731688003166E-2</v>
      </c>
    </row>
    <row r="198" spans="1:16" ht="12.75" customHeight="1">
      <c r="A198" s="273">
        <v>188</v>
      </c>
      <c r="B198" s="287" t="s">
        <v>43</v>
      </c>
      <c r="C198" s="279" t="s">
        <v>242</v>
      </c>
      <c r="D198" s="280">
        <v>45225</v>
      </c>
      <c r="E198" s="279">
        <v>578.79999999999995</v>
      </c>
      <c r="F198" s="279">
        <v>579.7833333333333</v>
      </c>
      <c r="G198" s="281">
        <v>573.06666666666661</v>
      </c>
      <c r="H198" s="281">
        <v>567.33333333333326</v>
      </c>
      <c r="I198" s="281">
        <v>560.61666666666656</v>
      </c>
      <c r="J198" s="281">
        <v>585.51666666666665</v>
      </c>
      <c r="K198" s="281">
        <v>592.23333333333335</v>
      </c>
      <c r="L198" s="281">
        <v>597.9666666666667</v>
      </c>
      <c r="M198" s="282">
        <v>586.5</v>
      </c>
      <c r="N198" s="282">
        <v>574.04999999999995</v>
      </c>
      <c r="O198" s="282">
        <v>8645400</v>
      </c>
      <c r="P198" s="283">
        <v>2.9581993569131833E-2</v>
      </c>
    </row>
    <row r="199" spans="1:16" ht="12.75" customHeight="1">
      <c r="A199" s="274">
        <v>189</v>
      </c>
      <c r="B199" s="275"/>
      <c r="C199" s="267"/>
      <c r="D199" s="268"/>
      <c r="E199" s="269"/>
      <c r="F199" s="269"/>
      <c r="G199" s="270"/>
      <c r="H199" s="270"/>
      <c r="I199" s="270"/>
      <c r="J199" s="270"/>
      <c r="K199" s="270"/>
      <c r="L199" s="270"/>
      <c r="M199" s="267"/>
      <c r="N199" s="267"/>
      <c r="O199" s="271"/>
      <c r="P199" s="272"/>
    </row>
    <row r="200" spans="1:16" ht="12.75" customHeight="1">
      <c r="A200" s="33">
        <v>190</v>
      </c>
      <c r="B200" s="27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5" t="s">
        <v>16</v>
      </c>
      <c r="B8" s="387"/>
      <c r="C8" s="390" t="s">
        <v>20</v>
      </c>
      <c r="D8" s="390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6"/>
      <c r="L8" s="48"/>
      <c r="M8" s="48"/>
      <c r="N8" s="1"/>
      <c r="O8" s="1"/>
    </row>
    <row r="9" spans="1:15" ht="36" customHeight="1">
      <c r="A9" s="386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19542.650000000001</v>
      </c>
      <c r="D10" s="34">
        <v>19551.716666666664</v>
      </c>
      <c r="E10" s="34">
        <v>19509.633333333328</v>
      </c>
      <c r="F10" s="34">
        <v>19476.616666666665</v>
      </c>
      <c r="G10" s="34">
        <v>19434.533333333329</v>
      </c>
      <c r="H10" s="34">
        <v>19584.733333333326</v>
      </c>
      <c r="I10" s="34">
        <v>19626.816666666662</v>
      </c>
      <c r="J10" s="34">
        <v>19659.833333333325</v>
      </c>
      <c r="K10" s="34">
        <v>19593.8</v>
      </c>
      <c r="L10" s="34">
        <v>19518.7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43723.05</v>
      </c>
      <c r="D11" s="34">
        <v>43722.666666666664</v>
      </c>
      <c r="E11" s="34">
        <v>43567.833333333328</v>
      </c>
      <c r="F11" s="34">
        <v>43412.616666666661</v>
      </c>
      <c r="G11" s="34">
        <v>43257.783333333326</v>
      </c>
      <c r="H11" s="34">
        <v>43877.883333333331</v>
      </c>
      <c r="I11" s="34">
        <v>44032.71666666666</v>
      </c>
      <c r="J11" s="34">
        <v>44187.933333333334</v>
      </c>
      <c r="K11" s="34">
        <v>43877.5</v>
      </c>
      <c r="L11" s="34">
        <v>43567.45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3920</v>
      </c>
      <c r="D12" s="36">
        <v>3923.9333333333329</v>
      </c>
      <c r="E12" s="36">
        <v>3899.7166666666658</v>
      </c>
      <c r="F12" s="36">
        <v>3879.4333333333329</v>
      </c>
      <c r="G12" s="36">
        <v>3855.2166666666658</v>
      </c>
      <c r="H12" s="36">
        <v>3944.2166666666658</v>
      </c>
      <c r="I12" s="36">
        <v>3968.4333333333329</v>
      </c>
      <c r="J12" s="36">
        <v>3988.7166666666658</v>
      </c>
      <c r="K12" s="36">
        <v>3948.15</v>
      </c>
      <c r="L12" s="36">
        <v>3903.65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6208.5</v>
      </c>
      <c r="D13" s="36">
        <v>6218.2666666666664</v>
      </c>
      <c r="E13" s="36">
        <v>6180.1333333333332</v>
      </c>
      <c r="F13" s="36">
        <v>6151.7666666666664</v>
      </c>
      <c r="G13" s="36">
        <v>6113.6333333333332</v>
      </c>
      <c r="H13" s="36">
        <v>6246.6333333333332</v>
      </c>
      <c r="I13" s="36">
        <v>6284.7666666666664</v>
      </c>
      <c r="J13" s="36">
        <v>6313.1333333333332</v>
      </c>
      <c r="K13" s="36">
        <v>6256.4</v>
      </c>
      <c r="L13" s="36">
        <v>6189.9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31469.35</v>
      </c>
      <c r="D14" s="36">
        <v>31478.533333333336</v>
      </c>
      <c r="E14" s="36">
        <v>31351.316666666673</v>
      </c>
      <c r="F14" s="36">
        <v>31233.283333333336</v>
      </c>
      <c r="G14" s="36">
        <v>31106.066666666673</v>
      </c>
      <c r="H14" s="36">
        <v>31596.566666666673</v>
      </c>
      <c r="I14" s="36">
        <v>31723.78333333334</v>
      </c>
      <c r="J14" s="36">
        <v>31841.816666666673</v>
      </c>
      <c r="K14" s="36">
        <v>31605.75</v>
      </c>
      <c r="L14" s="36">
        <v>31360.5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5976.15</v>
      </c>
      <c r="D15" s="36">
        <v>5987.1000000000013</v>
      </c>
      <c r="E15" s="36">
        <v>5934.9000000000024</v>
      </c>
      <c r="F15" s="36">
        <v>5893.6500000000015</v>
      </c>
      <c r="G15" s="36">
        <v>5841.4500000000025</v>
      </c>
      <c r="H15" s="36">
        <v>6028.3500000000022</v>
      </c>
      <c r="I15" s="36">
        <v>6080.5500000000011</v>
      </c>
      <c r="J15" s="36">
        <v>6121.800000000002</v>
      </c>
      <c r="K15" s="36">
        <v>6039.3</v>
      </c>
      <c r="L15" s="36">
        <v>5945.85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11346.45</v>
      </c>
      <c r="D16" s="36">
        <v>11395.133333333333</v>
      </c>
      <c r="E16" s="36">
        <v>11272.816666666666</v>
      </c>
      <c r="F16" s="36">
        <v>11199.183333333332</v>
      </c>
      <c r="G16" s="36">
        <v>11076.866666666665</v>
      </c>
      <c r="H16" s="36">
        <v>11468.766666666666</v>
      </c>
      <c r="I16" s="36">
        <v>11591.083333333336</v>
      </c>
      <c r="J16" s="36">
        <v>11664.716666666667</v>
      </c>
      <c r="K16" s="36">
        <v>11517.45</v>
      </c>
      <c r="L16" s="36">
        <v>11321.5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4015.3</v>
      </c>
      <c r="D17" s="36">
        <v>4036.7666666666664</v>
      </c>
      <c r="E17" s="36">
        <v>3979.5333333333328</v>
      </c>
      <c r="F17" s="36">
        <v>3943.7666666666664</v>
      </c>
      <c r="G17" s="36">
        <v>3886.5333333333328</v>
      </c>
      <c r="H17" s="36">
        <v>4072.5333333333328</v>
      </c>
      <c r="I17" s="36">
        <v>4129.7666666666664</v>
      </c>
      <c r="J17" s="36">
        <v>4165.5333333333328</v>
      </c>
      <c r="K17" s="31">
        <v>4094</v>
      </c>
      <c r="L17" s="31">
        <v>4001</v>
      </c>
      <c r="M17" s="31">
        <v>2.04827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22640.25</v>
      </c>
      <c r="D18" s="36">
        <v>22566.433333333334</v>
      </c>
      <c r="E18" s="36">
        <v>22405.866666666669</v>
      </c>
      <c r="F18" s="36">
        <v>22171.483333333334</v>
      </c>
      <c r="G18" s="36">
        <v>22010.916666666668</v>
      </c>
      <c r="H18" s="36">
        <v>22800.816666666669</v>
      </c>
      <c r="I18" s="36">
        <v>22961.383333333335</v>
      </c>
      <c r="J18" s="36">
        <v>23195.76666666667</v>
      </c>
      <c r="K18" s="31">
        <v>22727</v>
      </c>
      <c r="L18" s="31">
        <v>22332.05</v>
      </c>
      <c r="M18" s="31">
        <v>9.2410000000000006E-2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181.9</v>
      </c>
      <c r="D19" s="36">
        <v>182.31666666666669</v>
      </c>
      <c r="E19" s="36">
        <v>179.78333333333339</v>
      </c>
      <c r="F19" s="36">
        <v>177.66666666666669</v>
      </c>
      <c r="G19" s="36">
        <v>175.13333333333338</v>
      </c>
      <c r="H19" s="36">
        <v>184.43333333333339</v>
      </c>
      <c r="I19" s="36">
        <v>186.9666666666667</v>
      </c>
      <c r="J19" s="36">
        <v>189.0833333333334</v>
      </c>
      <c r="K19" s="31">
        <v>184.85</v>
      </c>
      <c r="L19" s="31">
        <v>180.2</v>
      </c>
      <c r="M19" s="31">
        <v>16.479099999999999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229.4</v>
      </c>
      <c r="D20" s="36">
        <v>232.6</v>
      </c>
      <c r="E20" s="36">
        <v>225.29999999999998</v>
      </c>
      <c r="F20" s="36">
        <v>221.2</v>
      </c>
      <c r="G20" s="36">
        <v>213.89999999999998</v>
      </c>
      <c r="H20" s="36">
        <v>236.7</v>
      </c>
      <c r="I20" s="36">
        <v>244</v>
      </c>
      <c r="J20" s="36">
        <v>248.1</v>
      </c>
      <c r="K20" s="31">
        <v>239.9</v>
      </c>
      <c r="L20" s="31">
        <v>228.5</v>
      </c>
      <c r="M20" s="31">
        <v>58.768650000000001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1963.15</v>
      </c>
      <c r="D21" s="36">
        <v>1983.7333333333336</v>
      </c>
      <c r="E21" s="36">
        <v>1935.0166666666671</v>
      </c>
      <c r="F21" s="36">
        <v>1906.8833333333334</v>
      </c>
      <c r="G21" s="36">
        <v>1858.166666666667</v>
      </c>
      <c r="H21" s="36">
        <v>2011.8666666666672</v>
      </c>
      <c r="I21" s="36">
        <v>2060.5833333333335</v>
      </c>
      <c r="J21" s="36">
        <v>2088.7166666666672</v>
      </c>
      <c r="K21" s="31">
        <v>2032.45</v>
      </c>
      <c r="L21" s="31">
        <v>1955.6</v>
      </c>
      <c r="M21" s="31">
        <v>5.2489499999999998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2393.75</v>
      </c>
      <c r="D22" s="36">
        <v>2406.5833333333335</v>
      </c>
      <c r="E22" s="36">
        <v>2369.2166666666672</v>
      </c>
      <c r="F22" s="36">
        <v>2344.6833333333338</v>
      </c>
      <c r="G22" s="36">
        <v>2307.3166666666675</v>
      </c>
      <c r="H22" s="36">
        <v>2431.1166666666668</v>
      </c>
      <c r="I22" s="36">
        <v>2468.4833333333327</v>
      </c>
      <c r="J22" s="36">
        <v>2493.0166666666664</v>
      </c>
      <c r="K22" s="31">
        <v>2443.9499999999998</v>
      </c>
      <c r="L22" s="31">
        <v>2382.0500000000002</v>
      </c>
      <c r="M22" s="31">
        <v>12.403499999999999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920.15</v>
      </c>
      <c r="D23" s="36">
        <v>927.56666666666661</v>
      </c>
      <c r="E23" s="36">
        <v>908.33333333333326</v>
      </c>
      <c r="F23" s="36">
        <v>896.51666666666665</v>
      </c>
      <c r="G23" s="36">
        <v>877.2833333333333</v>
      </c>
      <c r="H23" s="36">
        <v>939.38333333333321</v>
      </c>
      <c r="I23" s="36">
        <v>958.61666666666656</v>
      </c>
      <c r="J23" s="36">
        <v>970.43333333333317</v>
      </c>
      <c r="K23" s="31">
        <v>946.8</v>
      </c>
      <c r="L23" s="31">
        <v>915.75</v>
      </c>
      <c r="M23" s="31">
        <v>6.2575500000000002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793.65</v>
      </c>
      <c r="D24" s="36">
        <v>795.1</v>
      </c>
      <c r="E24" s="36">
        <v>787.2</v>
      </c>
      <c r="F24" s="36">
        <v>780.75</v>
      </c>
      <c r="G24" s="36">
        <v>772.85</v>
      </c>
      <c r="H24" s="36">
        <v>801.55000000000007</v>
      </c>
      <c r="I24" s="36">
        <v>809.44999999999993</v>
      </c>
      <c r="J24" s="36">
        <v>815.90000000000009</v>
      </c>
      <c r="K24" s="31">
        <v>803</v>
      </c>
      <c r="L24" s="31">
        <v>788.65</v>
      </c>
      <c r="M24" s="31">
        <v>24.34862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338.3</v>
      </c>
      <c r="D25" s="36">
        <v>339.86666666666667</v>
      </c>
      <c r="E25" s="36">
        <v>333.43333333333334</v>
      </c>
      <c r="F25" s="36">
        <v>328.56666666666666</v>
      </c>
      <c r="G25" s="36">
        <v>322.13333333333333</v>
      </c>
      <c r="H25" s="36">
        <v>344.73333333333335</v>
      </c>
      <c r="I25" s="36">
        <v>351.16666666666674</v>
      </c>
      <c r="J25" s="36">
        <v>356.03333333333336</v>
      </c>
      <c r="K25" s="31">
        <v>346.3</v>
      </c>
      <c r="L25" s="31">
        <v>335</v>
      </c>
      <c r="M25" s="31">
        <v>34.643889999999999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3585.6</v>
      </c>
      <c r="D26" s="36">
        <v>3578.1166666666668</v>
      </c>
      <c r="E26" s="36">
        <v>3547.4833333333336</v>
      </c>
      <c r="F26" s="36">
        <v>3509.3666666666668</v>
      </c>
      <c r="G26" s="36">
        <v>3478.7333333333336</v>
      </c>
      <c r="H26" s="36">
        <v>3616.2333333333336</v>
      </c>
      <c r="I26" s="36">
        <v>3646.8666666666668</v>
      </c>
      <c r="J26" s="36">
        <v>3684.9833333333336</v>
      </c>
      <c r="K26" s="31">
        <v>3608.75</v>
      </c>
      <c r="L26" s="31">
        <v>3540</v>
      </c>
      <c r="M26" s="31">
        <v>0.90781000000000001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430.85</v>
      </c>
      <c r="D27" s="36">
        <v>432.83333333333331</v>
      </c>
      <c r="E27" s="36">
        <v>426.11666666666662</v>
      </c>
      <c r="F27" s="36">
        <v>421.38333333333333</v>
      </c>
      <c r="G27" s="36">
        <v>414.66666666666663</v>
      </c>
      <c r="H27" s="36">
        <v>437.56666666666661</v>
      </c>
      <c r="I27" s="36">
        <v>444.2833333333333</v>
      </c>
      <c r="J27" s="36">
        <v>449.01666666666659</v>
      </c>
      <c r="K27" s="31">
        <v>439.55</v>
      </c>
      <c r="L27" s="31">
        <v>428.1</v>
      </c>
      <c r="M27" s="31">
        <v>20.666180000000001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4977.55</v>
      </c>
      <c r="D28" s="36">
        <v>4972.666666666667</v>
      </c>
      <c r="E28" s="36">
        <v>4945.3833333333341</v>
      </c>
      <c r="F28" s="36">
        <v>4913.2166666666672</v>
      </c>
      <c r="G28" s="36">
        <v>4885.9333333333343</v>
      </c>
      <c r="H28" s="36">
        <v>5004.8333333333339</v>
      </c>
      <c r="I28" s="36">
        <v>5032.1166666666668</v>
      </c>
      <c r="J28" s="36">
        <v>5064.2833333333338</v>
      </c>
      <c r="K28" s="31">
        <v>4999.95</v>
      </c>
      <c r="L28" s="31">
        <v>4940.5</v>
      </c>
      <c r="M28" s="31">
        <v>2.52447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383.95</v>
      </c>
      <c r="D29" s="36">
        <v>383.18333333333334</v>
      </c>
      <c r="E29" s="36">
        <v>379.9666666666667</v>
      </c>
      <c r="F29" s="36">
        <v>375.98333333333335</v>
      </c>
      <c r="G29" s="36">
        <v>372.76666666666671</v>
      </c>
      <c r="H29" s="36">
        <v>387.16666666666669</v>
      </c>
      <c r="I29" s="36">
        <v>390.38333333333327</v>
      </c>
      <c r="J29" s="36">
        <v>394.36666666666667</v>
      </c>
      <c r="K29" s="31">
        <v>386.4</v>
      </c>
      <c r="L29" s="31">
        <v>379.2</v>
      </c>
      <c r="M29" s="31">
        <v>13.092269999999999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172.2</v>
      </c>
      <c r="D30" s="36">
        <v>173.73333333333335</v>
      </c>
      <c r="E30" s="36">
        <v>170.16666666666669</v>
      </c>
      <c r="F30" s="36">
        <v>168.13333333333333</v>
      </c>
      <c r="G30" s="36">
        <v>164.56666666666666</v>
      </c>
      <c r="H30" s="36">
        <v>175.76666666666671</v>
      </c>
      <c r="I30" s="36">
        <v>179.33333333333337</v>
      </c>
      <c r="J30" s="36">
        <v>181.36666666666673</v>
      </c>
      <c r="K30" s="31">
        <v>177.3</v>
      </c>
      <c r="L30" s="31">
        <v>171.7</v>
      </c>
      <c r="M30" s="31">
        <v>61.771979999999999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3105.85</v>
      </c>
      <c r="D31" s="36">
        <v>3095.1666666666665</v>
      </c>
      <c r="E31" s="36">
        <v>3075.2333333333331</v>
      </c>
      <c r="F31" s="36">
        <v>3044.6166666666668</v>
      </c>
      <c r="G31" s="36">
        <v>3024.6833333333334</v>
      </c>
      <c r="H31" s="36">
        <v>3125.7833333333328</v>
      </c>
      <c r="I31" s="36">
        <v>3145.7166666666662</v>
      </c>
      <c r="J31" s="36">
        <v>3176.3333333333326</v>
      </c>
      <c r="K31" s="31">
        <v>3115.1</v>
      </c>
      <c r="L31" s="31">
        <v>3064.55</v>
      </c>
      <c r="M31" s="31">
        <v>7.1143400000000003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1842.55</v>
      </c>
      <c r="D32" s="36">
        <v>1850.6833333333334</v>
      </c>
      <c r="E32" s="36">
        <v>1817.3666666666668</v>
      </c>
      <c r="F32" s="36">
        <v>1792.1833333333334</v>
      </c>
      <c r="G32" s="36">
        <v>1758.8666666666668</v>
      </c>
      <c r="H32" s="36">
        <v>1875.8666666666668</v>
      </c>
      <c r="I32" s="36">
        <v>1909.1833333333334</v>
      </c>
      <c r="J32" s="36">
        <v>1934.3666666666668</v>
      </c>
      <c r="K32" s="31">
        <v>1884</v>
      </c>
      <c r="L32" s="31">
        <v>1825.5</v>
      </c>
      <c r="M32" s="31">
        <v>23.74492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590.79999999999995</v>
      </c>
      <c r="D33" s="36">
        <v>593.19999999999993</v>
      </c>
      <c r="E33" s="36">
        <v>586.59999999999991</v>
      </c>
      <c r="F33" s="36">
        <v>582.4</v>
      </c>
      <c r="G33" s="36">
        <v>575.79999999999995</v>
      </c>
      <c r="H33" s="36">
        <v>597.39999999999986</v>
      </c>
      <c r="I33" s="36">
        <v>604</v>
      </c>
      <c r="J33" s="36">
        <v>608.19999999999982</v>
      </c>
      <c r="K33" s="31">
        <v>599.79999999999995</v>
      </c>
      <c r="L33" s="31">
        <v>589</v>
      </c>
      <c r="M33" s="31">
        <v>21.19632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699.8</v>
      </c>
      <c r="D34" s="36">
        <v>701.69999999999993</v>
      </c>
      <c r="E34" s="36">
        <v>696.19999999999982</v>
      </c>
      <c r="F34" s="36">
        <v>692.59999999999991</v>
      </c>
      <c r="G34" s="36">
        <v>687.0999999999998</v>
      </c>
      <c r="H34" s="36">
        <v>705.29999999999984</v>
      </c>
      <c r="I34" s="36">
        <v>710.80000000000007</v>
      </c>
      <c r="J34" s="36">
        <v>714.39999999999986</v>
      </c>
      <c r="K34" s="31">
        <v>707.2</v>
      </c>
      <c r="L34" s="31">
        <v>698.1</v>
      </c>
      <c r="M34" s="31">
        <v>11.671950000000001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866.2</v>
      </c>
      <c r="D35" s="36">
        <v>870.56666666666661</v>
      </c>
      <c r="E35" s="36">
        <v>858.13333333333321</v>
      </c>
      <c r="F35" s="36">
        <v>850.06666666666661</v>
      </c>
      <c r="G35" s="36">
        <v>837.63333333333321</v>
      </c>
      <c r="H35" s="36">
        <v>878.63333333333321</v>
      </c>
      <c r="I35" s="36">
        <v>891.06666666666661</v>
      </c>
      <c r="J35" s="36">
        <v>899.13333333333321</v>
      </c>
      <c r="K35" s="31">
        <v>883</v>
      </c>
      <c r="L35" s="31">
        <v>862.5</v>
      </c>
      <c r="M35" s="31">
        <v>12.22902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335.85</v>
      </c>
      <c r="D36" s="36">
        <v>337.5</v>
      </c>
      <c r="E36" s="36">
        <v>333.4</v>
      </c>
      <c r="F36" s="36">
        <v>330.95</v>
      </c>
      <c r="G36" s="36">
        <v>326.84999999999997</v>
      </c>
      <c r="H36" s="36">
        <v>339.95</v>
      </c>
      <c r="I36" s="36">
        <v>344.05</v>
      </c>
      <c r="J36" s="36">
        <v>346.5</v>
      </c>
      <c r="K36" s="31">
        <v>341.6</v>
      </c>
      <c r="L36" s="31">
        <v>335.05</v>
      </c>
      <c r="M36" s="31">
        <v>4.9664299999999999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980.35</v>
      </c>
      <c r="D37" s="36">
        <v>983.66666666666663</v>
      </c>
      <c r="E37" s="36">
        <v>974.43333333333328</v>
      </c>
      <c r="F37" s="36">
        <v>968.51666666666665</v>
      </c>
      <c r="G37" s="36">
        <v>959.2833333333333</v>
      </c>
      <c r="H37" s="36">
        <v>989.58333333333326</v>
      </c>
      <c r="I37" s="36">
        <v>998.81666666666661</v>
      </c>
      <c r="J37" s="36">
        <v>1004.7333333333332</v>
      </c>
      <c r="K37" s="31">
        <v>992.9</v>
      </c>
      <c r="L37" s="31">
        <v>977.75</v>
      </c>
      <c r="M37" s="31">
        <v>56.643999999999998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5489.3</v>
      </c>
      <c r="D38" s="36">
        <v>5478.7333333333327</v>
      </c>
      <c r="E38" s="36">
        <v>5447.4666666666653</v>
      </c>
      <c r="F38" s="36">
        <v>5405.6333333333323</v>
      </c>
      <c r="G38" s="36">
        <v>5374.366666666665</v>
      </c>
      <c r="H38" s="36">
        <v>5520.5666666666657</v>
      </c>
      <c r="I38" s="36">
        <v>5551.8333333333339</v>
      </c>
      <c r="J38" s="36">
        <v>5593.6666666666661</v>
      </c>
      <c r="K38" s="31">
        <v>5510</v>
      </c>
      <c r="L38" s="31">
        <v>5436.9</v>
      </c>
      <c r="M38" s="31">
        <v>7.6391900000000001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1635.05</v>
      </c>
      <c r="D39" s="36">
        <v>1629.9333333333334</v>
      </c>
      <c r="E39" s="36">
        <v>1620.1166666666668</v>
      </c>
      <c r="F39" s="36">
        <v>1605.1833333333334</v>
      </c>
      <c r="G39" s="36">
        <v>1595.3666666666668</v>
      </c>
      <c r="H39" s="36">
        <v>1644.8666666666668</v>
      </c>
      <c r="I39" s="36">
        <v>1654.6833333333334</v>
      </c>
      <c r="J39" s="36">
        <v>1669.6166666666668</v>
      </c>
      <c r="K39" s="31">
        <v>1639.75</v>
      </c>
      <c r="L39" s="31">
        <v>1615</v>
      </c>
      <c r="M39" s="31">
        <v>11.91783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7055.4</v>
      </c>
      <c r="D40" s="36">
        <v>7001.1333333333341</v>
      </c>
      <c r="E40" s="36">
        <v>6882.2666666666682</v>
      </c>
      <c r="F40" s="36">
        <v>6709.1333333333341</v>
      </c>
      <c r="G40" s="36">
        <v>6590.2666666666682</v>
      </c>
      <c r="H40" s="36">
        <v>7174.2666666666682</v>
      </c>
      <c r="I40" s="36">
        <v>7293.133333333335</v>
      </c>
      <c r="J40" s="36">
        <v>7466.2666666666682</v>
      </c>
      <c r="K40" s="31">
        <v>7120</v>
      </c>
      <c r="L40" s="31">
        <v>6828</v>
      </c>
      <c r="M40" s="31">
        <v>1.0103899999999999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7769.2</v>
      </c>
      <c r="D41" s="36">
        <v>7774.6833333333334</v>
      </c>
      <c r="E41" s="36">
        <v>7717.0166666666664</v>
      </c>
      <c r="F41" s="36">
        <v>7664.833333333333</v>
      </c>
      <c r="G41" s="36">
        <v>7607.1666666666661</v>
      </c>
      <c r="H41" s="36">
        <v>7826.8666666666668</v>
      </c>
      <c r="I41" s="36">
        <v>7884.5333333333328</v>
      </c>
      <c r="J41" s="36">
        <v>7936.7166666666672</v>
      </c>
      <c r="K41" s="31">
        <v>7832.35</v>
      </c>
      <c r="L41" s="31">
        <v>7722.5</v>
      </c>
      <c r="M41" s="31">
        <v>7.7115299999999998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2540.75</v>
      </c>
      <c r="D42" s="36">
        <v>2550.2666666666664</v>
      </c>
      <c r="E42" s="36">
        <v>2518.8833333333328</v>
      </c>
      <c r="F42" s="36">
        <v>2497.0166666666664</v>
      </c>
      <c r="G42" s="36">
        <v>2465.6333333333328</v>
      </c>
      <c r="H42" s="36">
        <v>2572.1333333333328</v>
      </c>
      <c r="I42" s="36">
        <v>2603.516666666666</v>
      </c>
      <c r="J42" s="36">
        <v>2625.3833333333328</v>
      </c>
      <c r="K42" s="31">
        <v>2581.65</v>
      </c>
      <c r="L42" s="31">
        <v>2528.4</v>
      </c>
      <c r="M42" s="31">
        <v>2.0455700000000001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225.5</v>
      </c>
      <c r="D43" s="36">
        <v>227.33333333333334</v>
      </c>
      <c r="E43" s="36">
        <v>223.16666666666669</v>
      </c>
      <c r="F43" s="36">
        <v>220.83333333333334</v>
      </c>
      <c r="G43" s="36">
        <v>216.66666666666669</v>
      </c>
      <c r="H43" s="36">
        <v>229.66666666666669</v>
      </c>
      <c r="I43" s="36">
        <v>233.83333333333337</v>
      </c>
      <c r="J43" s="36">
        <v>236.16666666666669</v>
      </c>
      <c r="K43" s="31">
        <v>231.5</v>
      </c>
      <c r="L43" s="31">
        <v>225</v>
      </c>
      <c r="M43" s="31">
        <v>74.400239999999997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202.3</v>
      </c>
      <c r="D44" s="36">
        <v>203.0333333333333</v>
      </c>
      <c r="E44" s="36">
        <v>200.46666666666661</v>
      </c>
      <c r="F44" s="36">
        <v>198.6333333333333</v>
      </c>
      <c r="G44" s="36">
        <v>196.06666666666661</v>
      </c>
      <c r="H44" s="36">
        <v>204.86666666666662</v>
      </c>
      <c r="I44" s="36">
        <v>207.43333333333334</v>
      </c>
      <c r="J44" s="36">
        <v>209.26666666666662</v>
      </c>
      <c r="K44" s="31">
        <v>205.6</v>
      </c>
      <c r="L44" s="31">
        <v>201.2</v>
      </c>
      <c r="M44" s="31">
        <v>170.30658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99.6</v>
      </c>
      <c r="D45" s="36">
        <v>100.76666666666665</v>
      </c>
      <c r="E45" s="36">
        <v>97.233333333333306</v>
      </c>
      <c r="F45" s="36">
        <v>94.86666666666666</v>
      </c>
      <c r="G45" s="36">
        <v>91.333333333333314</v>
      </c>
      <c r="H45" s="36">
        <v>103.1333333333333</v>
      </c>
      <c r="I45" s="36">
        <v>106.66666666666666</v>
      </c>
      <c r="J45" s="36">
        <v>109.03333333333329</v>
      </c>
      <c r="K45" s="31">
        <v>104.3</v>
      </c>
      <c r="L45" s="31">
        <v>98.4</v>
      </c>
      <c r="M45" s="31">
        <v>102.6434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1608.15</v>
      </c>
      <c r="D46" s="36">
        <v>1611.8</v>
      </c>
      <c r="E46" s="36">
        <v>1599.6</v>
      </c>
      <c r="F46" s="36">
        <v>1591.05</v>
      </c>
      <c r="G46" s="36">
        <v>1578.85</v>
      </c>
      <c r="H46" s="36">
        <v>1620.35</v>
      </c>
      <c r="I46" s="36">
        <v>1632.5500000000002</v>
      </c>
      <c r="J46" s="36">
        <v>1641.1</v>
      </c>
      <c r="K46" s="31">
        <v>1624</v>
      </c>
      <c r="L46" s="31">
        <v>1603.25</v>
      </c>
      <c r="M46" s="31">
        <v>0.94137000000000004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134.19999999999999</v>
      </c>
      <c r="D47" s="36">
        <v>134.86666666666667</v>
      </c>
      <c r="E47" s="36">
        <v>132.83333333333334</v>
      </c>
      <c r="F47" s="36">
        <v>131.46666666666667</v>
      </c>
      <c r="G47" s="36">
        <v>129.43333333333334</v>
      </c>
      <c r="H47" s="36">
        <v>136.23333333333335</v>
      </c>
      <c r="I47" s="36">
        <v>138.26666666666665</v>
      </c>
      <c r="J47" s="36">
        <v>139.63333333333335</v>
      </c>
      <c r="K47" s="31">
        <v>136.9</v>
      </c>
      <c r="L47" s="31">
        <v>133.5</v>
      </c>
      <c r="M47" s="31">
        <v>89.821119999999993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584.25</v>
      </c>
      <c r="D48" s="36">
        <v>580.4</v>
      </c>
      <c r="E48" s="36">
        <v>574.9</v>
      </c>
      <c r="F48" s="36">
        <v>565.54999999999995</v>
      </c>
      <c r="G48" s="36">
        <v>560.04999999999995</v>
      </c>
      <c r="H48" s="36">
        <v>589.75</v>
      </c>
      <c r="I48" s="36">
        <v>595.25</v>
      </c>
      <c r="J48" s="36">
        <v>604.6</v>
      </c>
      <c r="K48" s="31">
        <v>585.9</v>
      </c>
      <c r="L48" s="31">
        <v>571.04999999999995</v>
      </c>
      <c r="M48" s="31">
        <v>9.0935699999999997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1071.05</v>
      </c>
      <c r="D49" s="36">
        <v>1077.0333333333335</v>
      </c>
      <c r="E49" s="36">
        <v>1059.0666666666671</v>
      </c>
      <c r="F49" s="36">
        <v>1047.0833333333335</v>
      </c>
      <c r="G49" s="36">
        <v>1029.116666666667</v>
      </c>
      <c r="H49" s="36">
        <v>1089.0166666666671</v>
      </c>
      <c r="I49" s="36">
        <v>1106.9833333333338</v>
      </c>
      <c r="J49" s="36">
        <v>1118.9666666666672</v>
      </c>
      <c r="K49" s="31">
        <v>1095</v>
      </c>
      <c r="L49" s="31">
        <v>1065.05</v>
      </c>
      <c r="M49" s="31">
        <v>7.4720599999999999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945.2</v>
      </c>
      <c r="D50" s="36">
        <v>943.23333333333323</v>
      </c>
      <c r="E50" s="36">
        <v>938.96666666666647</v>
      </c>
      <c r="F50" s="36">
        <v>932.73333333333323</v>
      </c>
      <c r="G50" s="36">
        <v>928.46666666666647</v>
      </c>
      <c r="H50" s="36">
        <v>949.46666666666647</v>
      </c>
      <c r="I50" s="36">
        <v>953.73333333333312</v>
      </c>
      <c r="J50" s="36">
        <v>959.96666666666647</v>
      </c>
      <c r="K50" s="31">
        <v>947.5</v>
      </c>
      <c r="L50" s="31">
        <v>937</v>
      </c>
      <c r="M50" s="31">
        <v>31.25104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125.2</v>
      </c>
      <c r="D51" s="36">
        <v>126.61666666666667</v>
      </c>
      <c r="E51" s="36">
        <v>123.13333333333335</v>
      </c>
      <c r="F51" s="36">
        <v>121.06666666666668</v>
      </c>
      <c r="G51" s="36">
        <v>117.58333333333336</v>
      </c>
      <c r="H51" s="36">
        <v>128.68333333333334</v>
      </c>
      <c r="I51" s="36">
        <v>132.16666666666669</v>
      </c>
      <c r="J51" s="36">
        <v>134.23333333333335</v>
      </c>
      <c r="K51" s="31">
        <v>130.1</v>
      </c>
      <c r="L51" s="31">
        <v>124.55</v>
      </c>
      <c r="M51" s="31">
        <v>172.88410999999999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230.95</v>
      </c>
      <c r="D52" s="36">
        <v>232.68333333333331</v>
      </c>
      <c r="E52" s="36">
        <v>228.76666666666662</v>
      </c>
      <c r="F52" s="36">
        <v>226.58333333333331</v>
      </c>
      <c r="G52" s="36">
        <v>222.66666666666663</v>
      </c>
      <c r="H52" s="36">
        <v>234.86666666666662</v>
      </c>
      <c r="I52" s="36">
        <v>238.7833333333333</v>
      </c>
      <c r="J52" s="36">
        <v>240.96666666666661</v>
      </c>
      <c r="K52" s="31">
        <v>236.6</v>
      </c>
      <c r="L52" s="31">
        <v>230.5</v>
      </c>
      <c r="M52" s="31">
        <v>47.713160000000002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20088.7</v>
      </c>
      <c r="D53" s="36">
        <v>20083.983333333334</v>
      </c>
      <c r="E53" s="36">
        <v>19937.966666666667</v>
      </c>
      <c r="F53" s="36">
        <v>19787.233333333334</v>
      </c>
      <c r="G53" s="36">
        <v>19641.216666666667</v>
      </c>
      <c r="H53" s="36">
        <v>20234.716666666667</v>
      </c>
      <c r="I53" s="36">
        <v>20380.733333333337</v>
      </c>
      <c r="J53" s="36">
        <v>20531.466666666667</v>
      </c>
      <c r="K53" s="31">
        <v>20230</v>
      </c>
      <c r="L53" s="31">
        <v>19933.25</v>
      </c>
      <c r="M53" s="31">
        <v>0.12024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346.4</v>
      </c>
      <c r="D54" s="36">
        <v>347.91666666666669</v>
      </c>
      <c r="E54" s="36">
        <v>343.03333333333336</v>
      </c>
      <c r="F54" s="36">
        <v>339.66666666666669</v>
      </c>
      <c r="G54" s="36">
        <v>334.78333333333336</v>
      </c>
      <c r="H54" s="36">
        <v>351.28333333333336</v>
      </c>
      <c r="I54" s="36">
        <v>356.16666666666669</v>
      </c>
      <c r="J54" s="36">
        <v>359.53333333333336</v>
      </c>
      <c r="K54" s="31">
        <v>352.8</v>
      </c>
      <c r="L54" s="31">
        <v>344.55</v>
      </c>
      <c r="M54" s="31">
        <v>22.003450000000001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4580</v>
      </c>
      <c r="D55" s="36">
        <v>4582.25</v>
      </c>
      <c r="E55" s="36">
        <v>4556.5</v>
      </c>
      <c r="F55" s="36">
        <v>4533</v>
      </c>
      <c r="G55" s="36">
        <v>4507.25</v>
      </c>
      <c r="H55" s="36">
        <v>4605.75</v>
      </c>
      <c r="I55" s="36">
        <v>4631.5</v>
      </c>
      <c r="J55" s="36">
        <v>4655</v>
      </c>
      <c r="K55" s="31">
        <v>4608</v>
      </c>
      <c r="L55" s="31">
        <v>4558.75</v>
      </c>
      <c r="M55" s="31">
        <v>3.5104500000000001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369.3</v>
      </c>
      <c r="D56" s="36">
        <v>369.90000000000003</v>
      </c>
      <c r="E56" s="36">
        <v>364.90000000000009</v>
      </c>
      <c r="F56" s="36">
        <v>360.50000000000006</v>
      </c>
      <c r="G56" s="36">
        <v>355.50000000000011</v>
      </c>
      <c r="H56" s="36">
        <v>374.30000000000007</v>
      </c>
      <c r="I56" s="36">
        <v>379.29999999999995</v>
      </c>
      <c r="J56" s="36">
        <v>383.70000000000005</v>
      </c>
      <c r="K56" s="31">
        <v>374.9</v>
      </c>
      <c r="L56" s="31">
        <v>365.5</v>
      </c>
      <c r="M56" s="31">
        <v>76.219549999999998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394.25</v>
      </c>
      <c r="D57" s="36">
        <v>389.83333333333331</v>
      </c>
      <c r="E57" s="36">
        <v>380.66666666666663</v>
      </c>
      <c r="F57" s="36">
        <v>367.08333333333331</v>
      </c>
      <c r="G57" s="36">
        <v>357.91666666666663</v>
      </c>
      <c r="H57" s="36">
        <v>403.41666666666663</v>
      </c>
      <c r="I57" s="36">
        <v>412.58333333333326</v>
      </c>
      <c r="J57" s="36">
        <v>426.16666666666663</v>
      </c>
      <c r="K57" s="31">
        <v>399</v>
      </c>
      <c r="L57" s="31">
        <v>376.25</v>
      </c>
      <c r="M57" s="31">
        <v>46.79204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1187.1500000000001</v>
      </c>
      <c r="D58" s="36">
        <v>1191.5166666666667</v>
      </c>
      <c r="E58" s="36">
        <v>1179.7333333333333</v>
      </c>
      <c r="F58" s="36">
        <v>1172.3166666666666</v>
      </c>
      <c r="G58" s="36">
        <v>1160.5333333333333</v>
      </c>
      <c r="H58" s="36">
        <v>1198.9333333333334</v>
      </c>
      <c r="I58" s="36">
        <v>1210.7166666666667</v>
      </c>
      <c r="J58" s="36">
        <v>1218.1333333333334</v>
      </c>
      <c r="K58" s="31">
        <v>1203.3</v>
      </c>
      <c r="L58" s="31">
        <v>1184.0999999999999</v>
      </c>
      <c r="M58" s="31">
        <v>17.253990000000002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1200.2</v>
      </c>
      <c r="D59" s="36">
        <v>1206.7666666666667</v>
      </c>
      <c r="E59" s="36">
        <v>1191.6833333333334</v>
      </c>
      <c r="F59" s="36">
        <v>1183.1666666666667</v>
      </c>
      <c r="G59" s="36">
        <v>1168.0833333333335</v>
      </c>
      <c r="H59" s="36">
        <v>1215.2833333333333</v>
      </c>
      <c r="I59" s="36">
        <v>1230.3666666666668</v>
      </c>
      <c r="J59" s="36">
        <v>1238.8833333333332</v>
      </c>
      <c r="K59" s="31">
        <v>1221.8499999999999</v>
      </c>
      <c r="L59" s="31">
        <v>1198.25</v>
      </c>
      <c r="M59" s="31">
        <v>6.9206700000000003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312.39999999999998</v>
      </c>
      <c r="D60" s="36">
        <v>312.89999999999998</v>
      </c>
      <c r="E60" s="36">
        <v>309.09999999999997</v>
      </c>
      <c r="F60" s="36">
        <v>305.8</v>
      </c>
      <c r="G60" s="36">
        <v>302</v>
      </c>
      <c r="H60" s="36">
        <v>316.19999999999993</v>
      </c>
      <c r="I60" s="36">
        <v>319.99999999999989</v>
      </c>
      <c r="J60" s="36">
        <v>323.2999999999999</v>
      </c>
      <c r="K60" s="31">
        <v>316.7</v>
      </c>
      <c r="L60" s="31">
        <v>309.60000000000002</v>
      </c>
      <c r="M60" s="31">
        <v>60.091149999999999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5000.1000000000004</v>
      </c>
      <c r="D61" s="36">
        <v>5049.2833333333338</v>
      </c>
      <c r="E61" s="36">
        <v>4930.8166666666675</v>
      </c>
      <c r="F61" s="36">
        <v>4861.5333333333338</v>
      </c>
      <c r="G61" s="36">
        <v>4743.0666666666675</v>
      </c>
      <c r="H61" s="36">
        <v>5118.5666666666675</v>
      </c>
      <c r="I61" s="36">
        <v>5237.0333333333328</v>
      </c>
      <c r="J61" s="36">
        <v>5306.3166666666675</v>
      </c>
      <c r="K61" s="31">
        <v>5167.75</v>
      </c>
      <c r="L61" s="31">
        <v>4980</v>
      </c>
      <c r="M61" s="31">
        <v>4.7372300000000003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2110.75</v>
      </c>
      <c r="D62" s="36">
        <v>2104.3666666666663</v>
      </c>
      <c r="E62" s="36">
        <v>2079.3333333333326</v>
      </c>
      <c r="F62" s="36">
        <v>2047.9166666666661</v>
      </c>
      <c r="G62" s="36">
        <v>2022.8833333333323</v>
      </c>
      <c r="H62" s="36">
        <v>2135.7833333333328</v>
      </c>
      <c r="I62" s="36">
        <v>2160.8166666666666</v>
      </c>
      <c r="J62" s="36">
        <v>2192.2333333333331</v>
      </c>
      <c r="K62" s="31">
        <v>2129.4</v>
      </c>
      <c r="L62" s="31">
        <v>2072.9499999999998</v>
      </c>
      <c r="M62" s="31">
        <v>7.1466200000000004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707.95</v>
      </c>
      <c r="D63" s="36">
        <v>708.85</v>
      </c>
      <c r="E63" s="36">
        <v>702.85</v>
      </c>
      <c r="F63" s="36">
        <v>697.75</v>
      </c>
      <c r="G63" s="36">
        <v>691.75</v>
      </c>
      <c r="H63" s="36">
        <v>713.95</v>
      </c>
      <c r="I63" s="36">
        <v>719.95</v>
      </c>
      <c r="J63" s="36">
        <v>725.05000000000007</v>
      </c>
      <c r="K63" s="31">
        <v>714.85</v>
      </c>
      <c r="L63" s="31">
        <v>703.75</v>
      </c>
      <c r="M63" s="31">
        <v>13.64869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1137.75</v>
      </c>
      <c r="D64" s="36">
        <v>1145.0166666666667</v>
      </c>
      <c r="E64" s="36">
        <v>1127.7333333333333</v>
      </c>
      <c r="F64" s="36">
        <v>1117.7166666666667</v>
      </c>
      <c r="G64" s="36">
        <v>1100.4333333333334</v>
      </c>
      <c r="H64" s="36">
        <v>1155.0333333333333</v>
      </c>
      <c r="I64" s="36">
        <v>1172.3166666666666</v>
      </c>
      <c r="J64" s="36">
        <v>1182.3333333333333</v>
      </c>
      <c r="K64" s="31">
        <v>1162.3</v>
      </c>
      <c r="L64" s="31">
        <v>1135</v>
      </c>
      <c r="M64" s="31">
        <v>1.3795200000000001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285.60000000000002</v>
      </c>
      <c r="D65" s="36">
        <v>287.51666666666665</v>
      </c>
      <c r="E65" s="36">
        <v>279.83333333333331</v>
      </c>
      <c r="F65" s="36">
        <v>274.06666666666666</v>
      </c>
      <c r="G65" s="36">
        <v>266.38333333333333</v>
      </c>
      <c r="H65" s="36">
        <v>293.2833333333333</v>
      </c>
      <c r="I65" s="36">
        <v>300.9666666666667</v>
      </c>
      <c r="J65" s="36">
        <v>306.73333333333329</v>
      </c>
      <c r="K65" s="31">
        <v>295.2</v>
      </c>
      <c r="L65" s="31">
        <v>281.75</v>
      </c>
      <c r="M65" s="31">
        <v>62.017069999999997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1692.6</v>
      </c>
      <c r="D66" s="36">
        <v>1693.7</v>
      </c>
      <c r="E66" s="36">
        <v>1681.4</v>
      </c>
      <c r="F66" s="36">
        <v>1670.2</v>
      </c>
      <c r="G66" s="36">
        <v>1657.9</v>
      </c>
      <c r="H66" s="36">
        <v>1704.9</v>
      </c>
      <c r="I66" s="36">
        <v>1717.1999999999998</v>
      </c>
      <c r="J66" s="36">
        <v>1728.4</v>
      </c>
      <c r="K66" s="31">
        <v>1706</v>
      </c>
      <c r="L66" s="31">
        <v>1682.5</v>
      </c>
      <c r="M66" s="31">
        <v>3.3264900000000002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524.79999999999995</v>
      </c>
      <c r="D67" s="36">
        <v>522.35</v>
      </c>
      <c r="E67" s="36">
        <v>518.45000000000005</v>
      </c>
      <c r="F67" s="36">
        <v>512.1</v>
      </c>
      <c r="G67" s="36">
        <v>508.20000000000005</v>
      </c>
      <c r="H67" s="36">
        <v>528.70000000000005</v>
      </c>
      <c r="I67" s="36">
        <v>532.59999999999991</v>
      </c>
      <c r="J67" s="36">
        <v>538.95000000000005</v>
      </c>
      <c r="K67" s="31">
        <v>526.25</v>
      </c>
      <c r="L67" s="31">
        <v>516</v>
      </c>
      <c r="M67" s="31">
        <v>76.00488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2158.0500000000002</v>
      </c>
      <c r="D68" s="36">
        <v>2174.9333333333338</v>
      </c>
      <c r="E68" s="36">
        <v>2134.9666666666676</v>
      </c>
      <c r="F68" s="36">
        <v>2111.8833333333337</v>
      </c>
      <c r="G68" s="36">
        <v>2071.9166666666674</v>
      </c>
      <c r="H68" s="36">
        <v>2198.0166666666678</v>
      </c>
      <c r="I68" s="36">
        <v>2237.983333333334</v>
      </c>
      <c r="J68" s="36">
        <v>2261.066666666668</v>
      </c>
      <c r="K68" s="31">
        <v>2214.9</v>
      </c>
      <c r="L68" s="31">
        <v>2151.85</v>
      </c>
      <c r="M68" s="31">
        <v>3.3430399999999998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2084.6</v>
      </c>
      <c r="D69" s="36">
        <v>2084.75</v>
      </c>
      <c r="E69" s="36">
        <v>2074.85</v>
      </c>
      <c r="F69" s="36">
        <v>2065.1</v>
      </c>
      <c r="G69" s="36">
        <v>2055.1999999999998</v>
      </c>
      <c r="H69" s="36">
        <v>2094.5</v>
      </c>
      <c r="I69" s="36">
        <v>2104.3999999999996</v>
      </c>
      <c r="J69" s="36">
        <v>2114.15</v>
      </c>
      <c r="K69" s="31">
        <v>2094.65</v>
      </c>
      <c r="L69" s="31">
        <v>2075</v>
      </c>
      <c r="M69" s="31">
        <v>1.30738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429.3</v>
      </c>
      <c r="D70" s="36">
        <v>429.7833333333333</v>
      </c>
      <c r="E70" s="36">
        <v>424.86666666666662</v>
      </c>
      <c r="F70" s="36">
        <v>420.43333333333334</v>
      </c>
      <c r="G70" s="36">
        <v>415.51666666666665</v>
      </c>
      <c r="H70" s="36">
        <v>434.21666666666658</v>
      </c>
      <c r="I70" s="36">
        <v>439.13333333333333</v>
      </c>
      <c r="J70" s="36">
        <v>443.56666666666655</v>
      </c>
      <c r="K70" s="31">
        <v>434.7</v>
      </c>
      <c r="L70" s="31">
        <v>425.35</v>
      </c>
      <c r="M70" s="31">
        <v>4.8115199999999998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195.55</v>
      </c>
      <c r="D71" s="36">
        <v>195.63333333333333</v>
      </c>
      <c r="E71" s="36">
        <v>191.91666666666666</v>
      </c>
      <c r="F71" s="36">
        <v>188.28333333333333</v>
      </c>
      <c r="G71" s="36">
        <v>184.56666666666666</v>
      </c>
      <c r="H71" s="36">
        <v>199.26666666666665</v>
      </c>
      <c r="I71" s="36">
        <v>202.98333333333335</v>
      </c>
      <c r="J71" s="36">
        <v>206.61666666666665</v>
      </c>
      <c r="K71" s="31">
        <v>199.35</v>
      </c>
      <c r="L71" s="31">
        <v>192</v>
      </c>
      <c r="M71" s="31">
        <v>22.728649999999998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3554.3</v>
      </c>
      <c r="D72" s="36">
        <v>3574.2333333333336</v>
      </c>
      <c r="E72" s="36">
        <v>3514.0666666666671</v>
      </c>
      <c r="F72" s="36">
        <v>3473.8333333333335</v>
      </c>
      <c r="G72" s="36">
        <v>3413.666666666667</v>
      </c>
      <c r="H72" s="36">
        <v>3614.4666666666672</v>
      </c>
      <c r="I72" s="36">
        <v>3674.6333333333332</v>
      </c>
      <c r="J72" s="36">
        <v>3714.8666666666672</v>
      </c>
      <c r="K72" s="31">
        <v>3634.4</v>
      </c>
      <c r="L72" s="31">
        <v>3534</v>
      </c>
      <c r="M72" s="31">
        <v>4.6535500000000001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5520.9</v>
      </c>
      <c r="D73" s="36">
        <v>5509.9666666666662</v>
      </c>
      <c r="E73" s="36">
        <v>5484.9833333333327</v>
      </c>
      <c r="F73" s="36">
        <v>5449.0666666666666</v>
      </c>
      <c r="G73" s="36">
        <v>5424.083333333333</v>
      </c>
      <c r="H73" s="36">
        <v>5545.8833333333323</v>
      </c>
      <c r="I73" s="36">
        <v>5570.8666666666659</v>
      </c>
      <c r="J73" s="36">
        <v>5606.7833333333319</v>
      </c>
      <c r="K73" s="31">
        <v>5534.95</v>
      </c>
      <c r="L73" s="31">
        <v>5474.05</v>
      </c>
      <c r="M73" s="31">
        <v>2.7989199999999999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552.20000000000005</v>
      </c>
      <c r="D74" s="36">
        <v>555.1</v>
      </c>
      <c r="E74" s="36">
        <v>545.20000000000005</v>
      </c>
      <c r="F74" s="36">
        <v>538.20000000000005</v>
      </c>
      <c r="G74" s="36">
        <v>528.30000000000007</v>
      </c>
      <c r="H74" s="36">
        <v>562.1</v>
      </c>
      <c r="I74" s="36">
        <v>571.99999999999989</v>
      </c>
      <c r="J74" s="36">
        <v>579</v>
      </c>
      <c r="K74" s="31">
        <v>565</v>
      </c>
      <c r="L74" s="31">
        <v>548.1</v>
      </c>
      <c r="M74" s="31">
        <v>32.747839999999997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3749.5</v>
      </c>
      <c r="D75" s="36">
        <v>3757.5166666666664</v>
      </c>
      <c r="E75" s="36">
        <v>3734.083333333333</v>
      </c>
      <c r="F75" s="36">
        <v>3718.6666666666665</v>
      </c>
      <c r="G75" s="36">
        <v>3695.2333333333331</v>
      </c>
      <c r="H75" s="36">
        <v>3772.9333333333329</v>
      </c>
      <c r="I75" s="36">
        <v>3796.3666666666663</v>
      </c>
      <c r="J75" s="36">
        <v>3811.7833333333328</v>
      </c>
      <c r="K75" s="31">
        <v>3780.95</v>
      </c>
      <c r="L75" s="31">
        <v>3742.1</v>
      </c>
      <c r="M75" s="31">
        <v>2.0003799999999998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5569.3</v>
      </c>
      <c r="D76" s="36">
        <v>5580.1166666666659</v>
      </c>
      <c r="E76" s="36">
        <v>5540.1833333333316</v>
      </c>
      <c r="F76" s="36">
        <v>5511.0666666666657</v>
      </c>
      <c r="G76" s="36">
        <v>5471.1333333333314</v>
      </c>
      <c r="H76" s="36">
        <v>5609.2333333333318</v>
      </c>
      <c r="I76" s="36">
        <v>5649.1666666666661</v>
      </c>
      <c r="J76" s="36">
        <v>5678.2833333333319</v>
      </c>
      <c r="K76" s="31">
        <v>5620.05</v>
      </c>
      <c r="L76" s="31">
        <v>5551</v>
      </c>
      <c r="M76" s="31">
        <v>2.2827500000000001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3480.9</v>
      </c>
      <c r="D77" s="36">
        <v>3482.2166666666667</v>
      </c>
      <c r="E77" s="36">
        <v>3464.2833333333333</v>
      </c>
      <c r="F77" s="36">
        <v>3447.6666666666665</v>
      </c>
      <c r="G77" s="36">
        <v>3429.7333333333331</v>
      </c>
      <c r="H77" s="36">
        <v>3498.8333333333335</v>
      </c>
      <c r="I77" s="36">
        <v>3516.7666666666669</v>
      </c>
      <c r="J77" s="36">
        <v>3533.3833333333337</v>
      </c>
      <c r="K77" s="31">
        <v>3500.15</v>
      </c>
      <c r="L77" s="31">
        <v>3465.6</v>
      </c>
      <c r="M77" s="31">
        <v>2.1626799999999999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3236.8</v>
      </c>
      <c r="D78" s="36">
        <v>3258.9833333333336</v>
      </c>
      <c r="E78" s="36">
        <v>3205.3666666666672</v>
      </c>
      <c r="F78" s="36">
        <v>3173.9333333333338</v>
      </c>
      <c r="G78" s="36">
        <v>3120.3166666666675</v>
      </c>
      <c r="H78" s="36">
        <v>3290.416666666667</v>
      </c>
      <c r="I78" s="36">
        <v>3344.0333333333338</v>
      </c>
      <c r="J78" s="36">
        <v>3375.4666666666667</v>
      </c>
      <c r="K78" s="31">
        <v>3312.6</v>
      </c>
      <c r="L78" s="31">
        <v>3227.55</v>
      </c>
      <c r="M78" s="31">
        <v>1.8028200000000001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145.85</v>
      </c>
      <c r="D79" s="36">
        <v>146.45000000000002</v>
      </c>
      <c r="E79" s="36">
        <v>144.65000000000003</v>
      </c>
      <c r="F79" s="36">
        <v>143.45000000000002</v>
      </c>
      <c r="G79" s="36">
        <v>141.65000000000003</v>
      </c>
      <c r="H79" s="36">
        <v>147.65000000000003</v>
      </c>
      <c r="I79" s="36">
        <v>149.45000000000005</v>
      </c>
      <c r="J79" s="36">
        <v>150.65000000000003</v>
      </c>
      <c r="K79" s="31">
        <v>148.25</v>
      </c>
      <c r="L79" s="31">
        <v>145.25</v>
      </c>
      <c r="M79" s="31">
        <v>107.31135999999999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2760.35</v>
      </c>
      <c r="D80" s="36">
        <v>2756.2166666666667</v>
      </c>
      <c r="E80" s="36">
        <v>2742.3333333333335</v>
      </c>
      <c r="F80" s="36">
        <v>2724.3166666666666</v>
      </c>
      <c r="G80" s="36">
        <v>2710.4333333333334</v>
      </c>
      <c r="H80" s="36">
        <v>2774.2333333333336</v>
      </c>
      <c r="I80" s="36">
        <v>2788.1166666666668</v>
      </c>
      <c r="J80" s="36">
        <v>2806.1333333333337</v>
      </c>
      <c r="K80" s="31">
        <v>2770.1</v>
      </c>
      <c r="L80" s="31">
        <v>2738.2</v>
      </c>
      <c r="M80" s="31">
        <v>0.59467999999999999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332.2</v>
      </c>
      <c r="D81" s="36">
        <v>333.01666666666665</v>
      </c>
      <c r="E81" s="36">
        <v>329.68333333333328</v>
      </c>
      <c r="F81" s="36">
        <v>327.16666666666663</v>
      </c>
      <c r="G81" s="36">
        <v>323.83333333333326</v>
      </c>
      <c r="H81" s="36">
        <v>335.5333333333333</v>
      </c>
      <c r="I81" s="36">
        <v>338.86666666666667</v>
      </c>
      <c r="J81" s="36">
        <v>341.38333333333333</v>
      </c>
      <c r="K81" s="31">
        <v>336.35</v>
      </c>
      <c r="L81" s="31">
        <v>330.5</v>
      </c>
      <c r="M81" s="31">
        <v>2.59748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125.05</v>
      </c>
      <c r="D82" s="36">
        <v>125.86666666666667</v>
      </c>
      <c r="E82" s="36">
        <v>122.43333333333334</v>
      </c>
      <c r="F82" s="36">
        <v>119.81666666666666</v>
      </c>
      <c r="G82" s="36">
        <v>116.38333333333333</v>
      </c>
      <c r="H82" s="36">
        <v>128.48333333333335</v>
      </c>
      <c r="I82" s="36">
        <v>131.91666666666669</v>
      </c>
      <c r="J82" s="36">
        <v>134.53333333333336</v>
      </c>
      <c r="K82" s="31">
        <v>129.30000000000001</v>
      </c>
      <c r="L82" s="31">
        <v>123.25</v>
      </c>
      <c r="M82" s="31">
        <v>233.40295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1558.9</v>
      </c>
      <c r="D83" s="36">
        <v>1573.25</v>
      </c>
      <c r="E83" s="36">
        <v>1532.75</v>
      </c>
      <c r="F83" s="36">
        <v>1506.6</v>
      </c>
      <c r="G83" s="36">
        <v>1466.1</v>
      </c>
      <c r="H83" s="36">
        <v>1599.4</v>
      </c>
      <c r="I83" s="36">
        <v>1639.9</v>
      </c>
      <c r="J83" s="36">
        <v>1666.0500000000002</v>
      </c>
      <c r="K83" s="31">
        <v>1613.75</v>
      </c>
      <c r="L83" s="31">
        <v>1547.1</v>
      </c>
      <c r="M83" s="31">
        <v>1.3629500000000001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988.15</v>
      </c>
      <c r="D84" s="36">
        <v>988.15</v>
      </c>
      <c r="E84" s="36">
        <v>980.25</v>
      </c>
      <c r="F84" s="36">
        <v>972.35</v>
      </c>
      <c r="G84" s="36">
        <v>964.45</v>
      </c>
      <c r="H84" s="36">
        <v>996.05</v>
      </c>
      <c r="I84" s="36">
        <v>1003.9499999999998</v>
      </c>
      <c r="J84" s="36">
        <v>1011.8499999999999</v>
      </c>
      <c r="K84" s="31">
        <v>996.05</v>
      </c>
      <c r="L84" s="31">
        <v>980.25</v>
      </c>
      <c r="M84" s="31">
        <v>7.6412300000000002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1649.5</v>
      </c>
      <c r="D85" s="36">
        <v>1656.6166666666668</v>
      </c>
      <c r="E85" s="36">
        <v>1633.8833333333337</v>
      </c>
      <c r="F85" s="36">
        <v>1618.2666666666669</v>
      </c>
      <c r="G85" s="36">
        <v>1595.5333333333338</v>
      </c>
      <c r="H85" s="36">
        <v>1672.2333333333336</v>
      </c>
      <c r="I85" s="36">
        <v>1694.9666666666667</v>
      </c>
      <c r="J85" s="36">
        <v>1710.5833333333335</v>
      </c>
      <c r="K85" s="31">
        <v>1679.35</v>
      </c>
      <c r="L85" s="31">
        <v>1641</v>
      </c>
      <c r="M85" s="31">
        <v>5.0321800000000003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1946.35</v>
      </c>
      <c r="D86" s="36">
        <v>1954.2833333333335</v>
      </c>
      <c r="E86" s="36">
        <v>1931.416666666667</v>
      </c>
      <c r="F86" s="36">
        <v>1916.4833333333333</v>
      </c>
      <c r="G86" s="36">
        <v>1893.6166666666668</v>
      </c>
      <c r="H86" s="36">
        <v>1969.2166666666672</v>
      </c>
      <c r="I86" s="36">
        <v>1992.0833333333335</v>
      </c>
      <c r="J86" s="36">
        <v>2007.0166666666673</v>
      </c>
      <c r="K86" s="31">
        <v>1977.15</v>
      </c>
      <c r="L86" s="31">
        <v>1939.35</v>
      </c>
      <c r="M86" s="31">
        <v>4.9002699999999999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413.2</v>
      </c>
      <c r="D87" s="36">
        <v>414.13333333333338</v>
      </c>
      <c r="E87" s="36">
        <v>409.46666666666675</v>
      </c>
      <c r="F87" s="36">
        <v>405.73333333333335</v>
      </c>
      <c r="G87" s="36">
        <v>401.06666666666672</v>
      </c>
      <c r="H87" s="36">
        <v>417.86666666666679</v>
      </c>
      <c r="I87" s="36">
        <v>422.53333333333342</v>
      </c>
      <c r="J87" s="36">
        <v>426.26666666666682</v>
      </c>
      <c r="K87" s="31">
        <v>418.8</v>
      </c>
      <c r="L87" s="31">
        <v>410.4</v>
      </c>
      <c r="M87" s="31">
        <v>22.497820000000001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1912.7</v>
      </c>
      <c r="D88" s="36">
        <v>1924.1000000000001</v>
      </c>
      <c r="E88" s="36">
        <v>1893.6500000000003</v>
      </c>
      <c r="F88" s="36">
        <v>1874.6000000000001</v>
      </c>
      <c r="G88" s="36">
        <v>1844.1500000000003</v>
      </c>
      <c r="H88" s="36">
        <v>1943.1500000000003</v>
      </c>
      <c r="I88" s="36">
        <v>1973.6000000000001</v>
      </c>
      <c r="J88" s="36">
        <v>1992.6500000000003</v>
      </c>
      <c r="K88" s="31">
        <v>1954.55</v>
      </c>
      <c r="L88" s="31">
        <v>1905.05</v>
      </c>
      <c r="M88" s="31">
        <v>7.7149700000000001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1292.95</v>
      </c>
      <c r="D89" s="36">
        <v>1319.3166666666666</v>
      </c>
      <c r="E89" s="36">
        <v>1263.6333333333332</v>
      </c>
      <c r="F89" s="36">
        <v>1234.3166666666666</v>
      </c>
      <c r="G89" s="36">
        <v>1178.6333333333332</v>
      </c>
      <c r="H89" s="36">
        <v>1348.6333333333332</v>
      </c>
      <c r="I89" s="36">
        <v>1404.3166666666666</v>
      </c>
      <c r="J89" s="36">
        <v>1433.6333333333332</v>
      </c>
      <c r="K89" s="31">
        <v>1375</v>
      </c>
      <c r="L89" s="31">
        <v>1290</v>
      </c>
      <c r="M89" s="31">
        <v>30.337309999999999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1258.5999999999999</v>
      </c>
      <c r="D90" s="36">
        <v>1255.1333333333332</v>
      </c>
      <c r="E90" s="36">
        <v>1248.9166666666665</v>
      </c>
      <c r="F90" s="36">
        <v>1239.2333333333333</v>
      </c>
      <c r="G90" s="36">
        <v>1233.0166666666667</v>
      </c>
      <c r="H90" s="36">
        <v>1264.8166666666664</v>
      </c>
      <c r="I90" s="36">
        <v>1271.0333333333331</v>
      </c>
      <c r="J90" s="36">
        <v>1280.7166666666662</v>
      </c>
      <c r="K90" s="31">
        <v>1261.3499999999999</v>
      </c>
      <c r="L90" s="31">
        <v>1245.45</v>
      </c>
      <c r="M90" s="31">
        <v>16.254490000000001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2879</v>
      </c>
      <c r="D91" s="36">
        <v>2874.9333333333329</v>
      </c>
      <c r="E91" s="36">
        <v>2856.8166666666657</v>
      </c>
      <c r="F91" s="36">
        <v>2834.6333333333328</v>
      </c>
      <c r="G91" s="36">
        <v>2816.5166666666655</v>
      </c>
      <c r="H91" s="36">
        <v>2897.1166666666659</v>
      </c>
      <c r="I91" s="36">
        <v>2915.2333333333336</v>
      </c>
      <c r="J91" s="36">
        <v>2937.4166666666661</v>
      </c>
      <c r="K91" s="31">
        <v>2893.05</v>
      </c>
      <c r="L91" s="31">
        <v>2852.75</v>
      </c>
      <c r="M91" s="31">
        <v>4.8201000000000001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1522.8</v>
      </c>
      <c r="D92" s="36">
        <v>1518.2666666666667</v>
      </c>
      <c r="E92" s="36">
        <v>1509.5333333333333</v>
      </c>
      <c r="F92" s="36">
        <v>1496.2666666666667</v>
      </c>
      <c r="G92" s="36">
        <v>1487.5333333333333</v>
      </c>
      <c r="H92" s="36">
        <v>1531.5333333333333</v>
      </c>
      <c r="I92" s="36">
        <v>1540.2666666666664</v>
      </c>
      <c r="J92" s="36">
        <v>1553.5333333333333</v>
      </c>
      <c r="K92" s="31">
        <v>1527</v>
      </c>
      <c r="L92" s="31">
        <v>1505</v>
      </c>
      <c r="M92" s="31">
        <v>105.47005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639.95000000000005</v>
      </c>
      <c r="D93" s="36">
        <v>637.30000000000007</v>
      </c>
      <c r="E93" s="36">
        <v>632.65000000000009</v>
      </c>
      <c r="F93" s="36">
        <v>625.35</v>
      </c>
      <c r="G93" s="36">
        <v>620.70000000000005</v>
      </c>
      <c r="H93" s="36">
        <v>644.60000000000014</v>
      </c>
      <c r="I93" s="36">
        <v>649.25</v>
      </c>
      <c r="J93" s="36">
        <v>656.55000000000018</v>
      </c>
      <c r="K93" s="31">
        <v>641.95000000000005</v>
      </c>
      <c r="L93" s="31">
        <v>630</v>
      </c>
      <c r="M93" s="31">
        <v>18.539370000000002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3211.25</v>
      </c>
      <c r="D94" s="36">
        <v>3226.6</v>
      </c>
      <c r="E94" s="36">
        <v>3188.2</v>
      </c>
      <c r="F94" s="36">
        <v>3165.15</v>
      </c>
      <c r="G94" s="36">
        <v>3126.75</v>
      </c>
      <c r="H94" s="36">
        <v>3249.6499999999996</v>
      </c>
      <c r="I94" s="36">
        <v>3288.05</v>
      </c>
      <c r="J94" s="36">
        <v>3311.0999999999995</v>
      </c>
      <c r="K94" s="31">
        <v>3265</v>
      </c>
      <c r="L94" s="31">
        <v>3203.55</v>
      </c>
      <c r="M94" s="31">
        <v>4.5808600000000004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471.75</v>
      </c>
      <c r="D95" s="36">
        <v>473.86666666666662</v>
      </c>
      <c r="E95" s="36">
        <v>467.88333333333321</v>
      </c>
      <c r="F95" s="36">
        <v>464.01666666666659</v>
      </c>
      <c r="G95" s="36">
        <v>458.03333333333319</v>
      </c>
      <c r="H95" s="36">
        <v>477.73333333333323</v>
      </c>
      <c r="I95" s="36">
        <v>483.7166666666667</v>
      </c>
      <c r="J95" s="36">
        <v>487.58333333333326</v>
      </c>
      <c r="K95" s="31">
        <v>479.85</v>
      </c>
      <c r="L95" s="31">
        <v>470</v>
      </c>
      <c r="M95" s="31">
        <v>27.777239999999999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252.7</v>
      </c>
      <c r="D96" s="36">
        <v>254.48333333333335</v>
      </c>
      <c r="E96" s="36">
        <v>248.9666666666667</v>
      </c>
      <c r="F96" s="36">
        <v>245.23333333333335</v>
      </c>
      <c r="G96" s="36">
        <v>239.7166666666667</v>
      </c>
      <c r="H96" s="36">
        <v>258.2166666666667</v>
      </c>
      <c r="I96" s="36">
        <v>263.73333333333335</v>
      </c>
      <c r="J96" s="36">
        <v>267.4666666666667</v>
      </c>
      <c r="K96" s="31">
        <v>260</v>
      </c>
      <c r="L96" s="31">
        <v>250.75</v>
      </c>
      <c r="M96" s="31">
        <v>41.394779999999997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2495.15</v>
      </c>
      <c r="D97" s="36">
        <v>2507.916666666667</v>
      </c>
      <c r="E97" s="36">
        <v>2472.2833333333338</v>
      </c>
      <c r="F97" s="36">
        <v>2449.416666666667</v>
      </c>
      <c r="G97" s="36">
        <v>2413.7833333333338</v>
      </c>
      <c r="H97" s="36">
        <v>2530.7833333333338</v>
      </c>
      <c r="I97" s="36">
        <v>2566.416666666667</v>
      </c>
      <c r="J97" s="36">
        <v>2589.2833333333338</v>
      </c>
      <c r="K97" s="31">
        <v>2543.5500000000002</v>
      </c>
      <c r="L97" s="31">
        <v>2485.0500000000002</v>
      </c>
      <c r="M97" s="31">
        <v>36.081600000000002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308.60000000000002</v>
      </c>
      <c r="D98" s="36">
        <v>308.23333333333335</v>
      </c>
      <c r="E98" s="36">
        <v>300.66666666666669</v>
      </c>
      <c r="F98" s="36">
        <v>292.73333333333335</v>
      </c>
      <c r="G98" s="36">
        <v>285.16666666666669</v>
      </c>
      <c r="H98" s="36">
        <v>316.16666666666669</v>
      </c>
      <c r="I98" s="36">
        <v>323.73333333333329</v>
      </c>
      <c r="J98" s="36">
        <v>331.66666666666669</v>
      </c>
      <c r="K98" s="31">
        <v>315.8</v>
      </c>
      <c r="L98" s="31">
        <v>300.3</v>
      </c>
      <c r="M98" s="31">
        <v>15.32582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37181.15</v>
      </c>
      <c r="D99" s="36">
        <v>37274.666666666664</v>
      </c>
      <c r="E99" s="36">
        <v>37017.48333333333</v>
      </c>
      <c r="F99" s="36">
        <v>36853.816666666666</v>
      </c>
      <c r="G99" s="36">
        <v>36596.633333333331</v>
      </c>
      <c r="H99" s="36">
        <v>37438.333333333328</v>
      </c>
      <c r="I99" s="36">
        <v>37695.516666666663</v>
      </c>
      <c r="J99" s="36">
        <v>37859.183333333327</v>
      </c>
      <c r="K99" s="31">
        <v>37531.85</v>
      </c>
      <c r="L99" s="31">
        <v>37111</v>
      </c>
      <c r="M99" s="31">
        <v>2.3810000000000001E-2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932.75</v>
      </c>
      <c r="D100" s="36">
        <v>934.25</v>
      </c>
      <c r="E100" s="36">
        <v>928.5</v>
      </c>
      <c r="F100" s="36">
        <v>924.25</v>
      </c>
      <c r="G100" s="36">
        <v>918.5</v>
      </c>
      <c r="H100" s="36">
        <v>938.5</v>
      </c>
      <c r="I100" s="36">
        <v>944.25</v>
      </c>
      <c r="J100" s="36">
        <v>948.5</v>
      </c>
      <c r="K100" s="31">
        <v>940</v>
      </c>
      <c r="L100" s="31">
        <v>930</v>
      </c>
      <c r="M100" s="31">
        <v>65.865759999999995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1388.15</v>
      </c>
      <c r="D101" s="36">
        <v>1381.9666666666665</v>
      </c>
      <c r="E101" s="36">
        <v>1365.9333333333329</v>
      </c>
      <c r="F101" s="36">
        <v>1343.7166666666665</v>
      </c>
      <c r="G101" s="36">
        <v>1327.6833333333329</v>
      </c>
      <c r="H101" s="36">
        <v>1404.1833333333329</v>
      </c>
      <c r="I101" s="36">
        <v>1420.2166666666662</v>
      </c>
      <c r="J101" s="36">
        <v>1442.4333333333329</v>
      </c>
      <c r="K101" s="31">
        <v>1398</v>
      </c>
      <c r="L101" s="31">
        <v>1359.75</v>
      </c>
      <c r="M101" s="31">
        <v>4.9608699999999999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526.20000000000005</v>
      </c>
      <c r="D102" s="36">
        <v>523.88333333333333</v>
      </c>
      <c r="E102" s="36">
        <v>519.16666666666663</v>
      </c>
      <c r="F102" s="36">
        <v>512.13333333333333</v>
      </c>
      <c r="G102" s="36">
        <v>507.41666666666663</v>
      </c>
      <c r="H102" s="36">
        <v>530.91666666666663</v>
      </c>
      <c r="I102" s="36">
        <v>535.63333333333333</v>
      </c>
      <c r="J102" s="36">
        <v>542.66666666666663</v>
      </c>
      <c r="K102" s="31">
        <v>528.6</v>
      </c>
      <c r="L102" s="31">
        <v>516.85</v>
      </c>
      <c r="M102" s="31">
        <v>8.9062199999999994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11.75</v>
      </c>
      <c r="D103" s="36">
        <v>11.833333333333334</v>
      </c>
      <c r="E103" s="36">
        <v>11.566666666666668</v>
      </c>
      <c r="F103" s="36">
        <v>11.383333333333335</v>
      </c>
      <c r="G103" s="36">
        <v>11.116666666666669</v>
      </c>
      <c r="H103" s="36">
        <v>12.016666666666667</v>
      </c>
      <c r="I103" s="36">
        <v>12.283333333333333</v>
      </c>
      <c r="J103" s="36">
        <v>12.466666666666667</v>
      </c>
      <c r="K103" s="31">
        <v>12.1</v>
      </c>
      <c r="L103" s="31">
        <v>11.65</v>
      </c>
      <c r="M103" s="31">
        <v>1506.16671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88.9</v>
      </c>
      <c r="D104" s="36">
        <v>89.516666666666666</v>
      </c>
      <c r="E104" s="36">
        <v>87.783333333333331</v>
      </c>
      <c r="F104" s="36">
        <v>86.666666666666671</v>
      </c>
      <c r="G104" s="36">
        <v>84.933333333333337</v>
      </c>
      <c r="H104" s="36">
        <v>90.633333333333326</v>
      </c>
      <c r="I104" s="36">
        <v>92.366666666666646</v>
      </c>
      <c r="J104" s="36">
        <v>93.48333333333332</v>
      </c>
      <c r="K104" s="31">
        <v>91.25</v>
      </c>
      <c r="L104" s="31">
        <v>88.4</v>
      </c>
      <c r="M104" s="31">
        <v>255.95667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403.2</v>
      </c>
      <c r="D105" s="36">
        <v>418.0333333333333</v>
      </c>
      <c r="E105" s="36">
        <v>386.06666666666661</v>
      </c>
      <c r="F105" s="36">
        <v>368.93333333333328</v>
      </c>
      <c r="G105" s="36">
        <v>336.96666666666658</v>
      </c>
      <c r="H105" s="36">
        <v>435.16666666666663</v>
      </c>
      <c r="I105" s="36">
        <v>467.13333333333333</v>
      </c>
      <c r="J105" s="36">
        <v>484.26666666666665</v>
      </c>
      <c r="K105" s="31">
        <v>450</v>
      </c>
      <c r="L105" s="31">
        <v>400.9</v>
      </c>
      <c r="M105" s="31">
        <v>207.87808999999999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404.95</v>
      </c>
      <c r="D106" s="36">
        <v>407.18333333333339</v>
      </c>
      <c r="E106" s="36">
        <v>401.36666666666679</v>
      </c>
      <c r="F106" s="36">
        <v>397.78333333333342</v>
      </c>
      <c r="G106" s="36">
        <v>391.96666666666681</v>
      </c>
      <c r="H106" s="36">
        <v>410.76666666666677</v>
      </c>
      <c r="I106" s="36">
        <v>416.58333333333337</v>
      </c>
      <c r="J106" s="36">
        <v>420.16666666666674</v>
      </c>
      <c r="K106" s="31">
        <v>413</v>
      </c>
      <c r="L106" s="31">
        <v>403.6</v>
      </c>
      <c r="M106" s="31">
        <v>30.273779999999999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424.15</v>
      </c>
      <c r="D107" s="36">
        <v>422.40000000000003</v>
      </c>
      <c r="E107" s="36">
        <v>419.00000000000006</v>
      </c>
      <c r="F107" s="36">
        <v>413.85</v>
      </c>
      <c r="G107" s="36">
        <v>410.45000000000005</v>
      </c>
      <c r="H107" s="36">
        <v>427.55000000000007</v>
      </c>
      <c r="I107" s="36">
        <v>430.95000000000005</v>
      </c>
      <c r="J107" s="36">
        <v>436.10000000000008</v>
      </c>
      <c r="K107" s="31">
        <v>425.8</v>
      </c>
      <c r="L107" s="31">
        <v>417.25</v>
      </c>
      <c r="M107" s="31">
        <v>10.677250000000001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2439.0500000000002</v>
      </c>
      <c r="D108" s="36">
        <v>2465.5333333333333</v>
      </c>
      <c r="E108" s="36">
        <v>2403.5166666666664</v>
      </c>
      <c r="F108" s="36">
        <v>2367.9833333333331</v>
      </c>
      <c r="G108" s="36">
        <v>2305.9666666666662</v>
      </c>
      <c r="H108" s="36">
        <v>2501.0666666666666</v>
      </c>
      <c r="I108" s="36">
        <v>2563.0833333333339</v>
      </c>
      <c r="J108" s="36">
        <v>2598.6166666666668</v>
      </c>
      <c r="K108" s="31">
        <v>2527.5500000000002</v>
      </c>
      <c r="L108" s="31">
        <v>2430</v>
      </c>
      <c r="M108" s="31">
        <v>13.857430000000001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1469.1</v>
      </c>
      <c r="D109" s="36">
        <v>1461.3333333333333</v>
      </c>
      <c r="E109" s="36">
        <v>1450.8666666666666</v>
      </c>
      <c r="F109" s="36">
        <v>1432.6333333333332</v>
      </c>
      <c r="G109" s="36">
        <v>1422.1666666666665</v>
      </c>
      <c r="H109" s="36">
        <v>1479.5666666666666</v>
      </c>
      <c r="I109" s="36">
        <v>1490.0333333333333</v>
      </c>
      <c r="J109" s="36">
        <v>1508.2666666666667</v>
      </c>
      <c r="K109" s="31">
        <v>1471.8</v>
      </c>
      <c r="L109" s="31">
        <v>1443.1</v>
      </c>
      <c r="M109" s="31">
        <v>51.353160000000003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184.15</v>
      </c>
      <c r="D110" s="36">
        <v>185.70000000000002</v>
      </c>
      <c r="E110" s="36">
        <v>181.50000000000003</v>
      </c>
      <c r="F110" s="36">
        <v>178.85000000000002</v>
      </c>
      <c r="G110" s="36">
        <v>174.65000000000003</v>
      </c>
      <c r="H110" s="36">
        <v>188.35000000000002</v>
      </c>
      <c r="I110" s="36">
        <v>192.55</v>
      </c>
      <c r="J110" s="36">
        <v>195.20000000000002</v>
      </c>
      <c r="K110" s="31">
        <v>189.9</v>
      </c>
      <c r="L110" s="31">
        <v>183.05</v>
      </c>
      <c r="M110" s="31">
        <v>41.777569999999997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1427.25</v>
      </c>
      <c r="D111" s="36">
        <v>1430.3333333333333</v>
      </c>
      <c r="E111" s="36">
        <v>1422.1666666666665</v>
      </c>
      <c r="F111" s="36">
        <v>1417.0833333333333</v>
      </c>
      <c r="G111" s="36">
        <v>1408.9166666666665</v>
      </c>
      <c r="H111" s="36">
        <v>1435.4166666666665</v>
      </c>
      <c r="I111" s="36">
        <v>1443.583333333333</v>
      </c>
      <c r="J111" s="36">
        <v>1448.6666666666665</v>
      </c>
      <c r="K111" s="31">
        <v>1438.5</v>
      </c>
      <c r="L111" s="31">
        <v>1425.25</v>
      </c>
      <c r="M111" s="31">
        <v>39.28622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90.3</v>
      </c>
      <c r="D112" s="36">
        <v>90.216666666666654</v>
      </c>
      <c r="E112" s="36">
        <v>89.583333333333314</v>
      </c>
      <c r="F112" s="36">
        <v>88.86666666666666</v>
      </c>
      <c r="G112" s="36">
        <v>88.23333333333332</v>
      </c>
      <c r="H112" s="36">
        <v>90.933333333333309</v>
      </c>
      <c r="I112" s="36">
        <v>91.566666666666663</v>
      </c>
      <c r="J112" s="36">
        <v>92.283333333333303</v>
      </c>
      <c r="K112" s="31">
        <v>90.85</v>
      </c>
      <c r="L112" s="31">
        <v>89.5</v>
      </c>
      <c r="M112" s="31">
        <v>87.72287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935.9</v>
      </c>
      <c r="D113" s="36">
        <v>939.61666666666667</v>
      </c>
      <c r="E113" s="36">
        <v>929.38333333333333</v>
      </c>
      <c r="F113" s="36">
        <v>922.86666666666667</v>
      </c>
      <c r="G113" s="36">
        <v>912.63333333333333</v>
      </c>
      <c r="H113" s="36">
        <v>946.13333333333333</v>
      </c>
      <c r="I113" s="36">
        <v>956.36666666666667</v>
      </c>
      <c r="J113" s="36">
        <v>962.88333333333333</v>
      </c>
      <c r="K113" s="31">
        <v>949.85</v>
      </c>
      <c r="L113" s="31">
        <v>933.1</v>
      </c>
      <c r="M113" s="31">
        <v>1.6342000000000001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692.1</v>
      </c>
      <c r="D114" s="36">
        <v>695.19999999999993</v>
      </c>
      <c r="E114" s="36">
        <v>686.89999999999986</v>
      </c>
      <c r="F114" s="36">
        <v>681.69999999999993</v>
      </c>
      <c r="G114" s="36">
        <v>673.39999999999986</v>
      </c>
      <c r="H114" s="36">
        <v>700.39999999999986</v>
      </c>
      <c r="I114" s="36">
        <v>708.69999999999982</v>
      </c>
      <c r="J114" s="36">
        <v>713.89999999999986</v>
      </c>
      <c r="K114" s="31">
        <v>703.5</v>
      </c>
      <c r="L114" s="31">
        <v>690</v>
      </c>
      <c r="M114" s="31">
        <v>12.329560000000001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77.05</v>
      </c>
      <c r="D115" s="36">
        <v>77.650000000000006</v>
      </c>
      <c r="E115" s="36">
        <v>76.050000000000011</v>
      </c>
      <c r="F115" s="36">
        <v>75.050000000000011</v>
      </c>
      <c r="G115" s="36">
        <v>73.450000000000017</v>
      </c>
      <c r="H115" s="36">
        <v>78.650000000000006</v>
      </c>
      <c r="I115" s="36">
        <v>80.25</v>
      </c>
      <c r="J115" s="36">
        <v>81.25</v>
      </c>
      <c r="K115" s="31">
        <v>79.25</v>
      </c>
      <c r="L115" s="31">
        <v>76.650000000000006</v>
      </c>
      <c r="M115" s="31">
        <v>345.71282000000002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438.3</v>
      </c>
      <c r="D116" s="36">
        <v>441.55</v>
      </c>
      <c r="E116" s="36">
        <v>434.1</v>
      </c>
      <c r="F116" s="36">
        <v>429.90000000000003</v>
      </c>
      <c r="G116" s="36">
        <v>422.45000000000005</v>
      </c>
      <c r="H116" s="36">
        <v>445.75</v>
      </c>
      <c r="I116" s="36">
        <v>453.19999999999993</v>
      </c>
      <c r="J116" s="36">
        <v>457.4</v>
      </c>
      <c r="K116" s="31">
        <v>449</v>
      </c>
      <c r="L116" s="31">
        <v>437.35</v>
      </c>
      <c r="M116" s="31">
        <v>130.20371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662.4</v>
      </c>
      <c r="D117" s="36">
        <v>665.94999999999993</v>
      </c>
      <c r="E117" s="36">
        <v>657.04999999999984</v>
      </c>
      <c r="F117" s="36">
        <v>651.69999999999993</v>
      </c>
      <c r="G117" s="36">
        <v>642.79999999999984</v>
      </c>
      <c r="H117" s="36">
        <v>671.29999999999984</v>
      </c>
      <c r="I117" s="36">
        <v>680.19999999999993</v>
      </c>
      <c r="J117" s="36">
        <v>685.54999999999984</v>
      </c>
      <c r="K117" s="31">
        <v>674.85</v>
      </c>
      <c r="L117" s="31">
        <v>660.6</v>
      </c>
      <c r="M117" s="31">
        <v>14.2524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387.8</v>
      </c>
      <c r="D118" s="36">
        <v>390.95</v>
      </c>
      <c r="E118" s="36">
        <v>378.9</v>
      </c>
      <c r="F118" s="36">
        <v>370</v>
      </c>
      <c r="G118" s="36">
        <v>357.95</v>
      </c>
      <c r="H118" s="36">
        <v>399.84999999999997</v>
      </c>
      <c r="I118" s="36">
        <v>411.90000000000003</v>
      </c>
      <c r="J118" s="36">
        <v>420.79999999999995</v>
      </c>
      <c r="K118" s="31">
        <v>403</v>
      </c>
      <c r="L118" s="31">
        <v>382.05</v>
      </c>
      <c r="M118" s="31">
        <v>21.230519999999999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769.4</v>
      </c>
      <c r="D119" s="36">
        <v>770.35</v>
      </c>
      <c r="E119" s="36">
        <v>760.95</v>
      </c>
      <c r="F119" s="36">
        <v>752.5</v>
      </c>
      <c r="G119" s="36">
        <v>743.1</v>
      </c>
      <c r="H119" s="36">
        <v>778.80000000000007</v>
      </c>
      <c r="I119" s="36">
        <v>788.19999999999993</v>
      </c>
      <c r="J119" s="36">
        <v>796.65000000000009</v>
      </c>
      <c r="K119" s="31">
        <v>779.75</v>
      </c>
      <c r="L119" s="31">
        <v>761.9</v>
      </c>
      <c r="M119" s="31">
        <v>15.019439999999999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527</v>
      </c>
      <c r="D120" s="36">
        <v>528.9666666666667</v>
      </c>
      <c r="E120" s="36">
        <v>524.28333333333342</v>
      </c>
      <c r="F120" s="36">
        <v>521.56666666666672</v>
      </c>
      <c r="G120" s="36">
        <v>516.88333333333344</v>
      </c>
      <c r="H120" s="36">
        <v>531.68333333333339</v>
      </c>
      <c r="I120" s="36">
        <v>536.36666666666679</v>
      </c>
      <c r="J120" s="36">
        <v>539.08333333333337</v>
      </c>
      <c r="K120" s="31">
        <v>533.65</v>
      </c>
      <c r="L120" s="31">
        <v>526.25</v>
      </c>
      <c r="M120" s="31">
        <v>15.56297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1769.6</v>
      </c>
      <c r="D121" s="36">
        <v>1758.4833333333336</v>
      </c>
      <c r="E121" s="36">
        <v>1743.7666666666671</v>
      </c>
      <c r="F121" s="36">
        <v>1717.9333333333336</v>
      </c>
      <c r="G121" s="36">
        <v>1703.2166666666672</v>
      </c>
      <c r="H121" s="36">
        <v>1784.3166666666671</v>
      </c>
      <c r="I121" s="36">
        <v>1799.0333333333333</v>
      </c>
      <c r="J121" s="36">
        <v>1824.866666666667</v>
      </c>
      <c r="K121" s="31">
        <v>1773.2</v>
      </c>
      <c r="L121" s="31">
        <v>1732.65</v>
      </c>
      <c r="M121" s="31">
        <v>40.72383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137.85</v>
      </c>
      <c r="D122" s="36">
        <v>137.86666666666667</v>
      </c>
      <c r="E122" s="36">
        <v>136.13333333333335</v>
      </c>
      <c r="F122" s="36">
        <v>134.41666666666669</v>
      </c>
      <c r="G122" s="36">
        <v>132.68333333333337</v>
      </c>
      <c r="H122" s="36">
        <v>139.58333333333334</v>
      </c>
      <c r="I122" s="36">
        <v>141.31666666666669</v>
      </c>
      <c r="J122" s="36">
        <v>143.03333333333333</v>
      </c>
      <c r="K122" s="31">
        <v>139.6</v>
      </c>
      <c r="L122" s="31">
        <v>136.15</v>
      </c>
      <c r="M122" s="31">
        <v>164.65529000000001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2511.6999999999998</v>
      </c>
      <c r="D123" s="36">
        <v>2516.6666666666665</v>
      </c>
      <c r="E123" s="36">
        <v>2473.6333333333332</v>
      </c>
      <c r="F123" s="36">
        <v>2435.5666666666666</v>
      </c>
      <c r="G123" s="36">
        <v>2392.5333333333333</v>
      </c>
      <c r="H123" s="36">
        <v>2554.7333333333331</v>
      </c>
      <c r="I123" s="36">
        <v>2597.7666666666669</v>
      </c>
      <c r="J123" s="36">
        <v>2635.833333333333</v>
      </c>
      <c r="K123" s="31">
        <v>2559.6999999999998</v>
      </c>
      <c r="L123" s="31">
        <v>2478.6</v>
      </c>
      <c r="M123" s="31">
        <v>1.7481599999999999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400.95</v>
      </c>
      <c r="D124" s="36">
        <v>399.5333333333333</v>
      </c>
      <c r="E124" s="36">
        <v>387.66666666666663</v>
      </c>
      <c r="F124" s="36">
        <v>374.38333333333333</v>
      </c>
      <c r="G124" s="36">
        <v>362.51666666666665</v>
      </c>
      <c r="H124" s="36">
        <v>412.81666666666661</v>
      </c>
      <c r="I124" s="36">
        <v>424.68333333333328</v>
      </c>
      <c r="J124" s="36">
        <v>437.96666666666658</v>
      </c>
      <c r="K124" s="31">
        <v>411.4</v>
      </c>
      <c r="L124" s="31">
        <v>386.25</v>
      </c>
      <c r="M124" s="31">
        <v>69.298749999999998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459.6</v>
      </c>
      <c r="D125" s="36">
        <v>461.55</v>
      </c>
      <c r="E125" s="36">
        <v>455.40000000000003</v>
      </c>
      <c r="F125" s="36">
        <v>451.20000000000005</v>
      </c>
      <c r="G125" s="36">
        <v>445.05000000000007</v>
      </c>
      <c r="H125" s="36">
        <v>465.75</v>
      </c>
      <c r="I125" s="36">
        <v>471.9</v>
      </c>
      <c r="J125" s="36">
        <v>476.09999999999997</v>
      </c>
      <c r="K125" s="31">
        <v>467.7</v>
      </c>
      <c r="L125" s="31">
        <v>457.35</v>
      </c>
      <c r="M125" s="31">
        <v>13.969480000000001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634.95000000000005</v>
      </c>
      <c r="D126" s="36">
        <v>635.51666666666665</v>
      </c>
      <c r="E126" s="36">
        <v>633.23333333333335</v>
      </c>
      <c r="F126" s="36">
        <v>631.51666666666665</v>
      </c>
      <c r="G126" s="36">
        <v>629.23333333333335</v>
      </c>
      <c r="H126" s="36">
        <v>637.23333333333335</v>
      </c>
      <c r="I126" s="36">
        <v>639.51666666666665</v>
      </c>
      <c r="J126" s="36">
        <v>641.23333333333335</v>
      </c>
      <c r="K126" s="31">
        <v>637.79999999999995</v>
      </c>
      <c r="L126" s="31">
        <v>633.79999999999995</v>
      </c>
      <c r="M126" s="31">
        <v>6.5421899999999997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3012.35</v>
      </c>
      <c r="D127" s="36">
        <v>3015.3000000000006</v>
      </c>
      <c r="E127" s="36">
        <v>2974.3500000000013</v>
      </c>
      <c r="F127" s="36">
        <v>2936.3500000000008</v>
      </c>
      <c r="G127" s="36">
        <v>2895.4000000000015</v>
      </c>
      <c r="H127" s="36">
        <v>3053.3000000000011</v>
      </c>
      <c r="I127" s="36">
        <v>3094.2500000000009</v>
      </c>
      <c r="J127" s="36">
        <v>3132.2500000000009</v>
      </c>
      <c r="K127" s="31">
        <v>3056.25</v>
      </c>
      <c r="L127" s="31">
        <v>2977.3</v>
      </c>
      <c r="M127" s="31">
        <v>16.674710000000001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5416.2</v>
      </c>
      <c r="D128" s="36">
        <v>5439.75</v>
      </c>
      <c r="E128" s="36">
        <v>5366.5</v>
      </c>
      <c r="F128" s="36">
        <v>5316.8</v>
      </c>
      <c r="G128" s="36">
        <v>5243.55</v>
      </c>
      <c r="H128" s="36">
        <v>5489.45</v>
      </c>
      <c r="I128" s="36">
        <v>5562.7</v>
      </c>
      <c r="J128" s="36">
        <v>5612.4</v>
      </c>
      <c r="K128" s="31">
        <v>5513</v>
      </c>
      <c r="L128" s="31">
        <v>5390.05</v>
      </c>
      <c r="M128" s="31">
        <v>5.48231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4313.2</v>
      </c>
      <c r="D129" s="36">
        <v>4327.8</v>
      </c>
      <c r="E129" s="36">
        <v>4282.75</v>
      </c>
      <c r="F129" s="36">
        <v>4252.3</v>
      </c>
      <c r="G129" s="36">
        <v>4207.25</v>
      </c>
      <c r="H129" s="36">
        <v>4358.25</v>
      </c>
      <c r="I129" s="36">
        <v>4403.3000000000011</v>
      </c>
      <c r="J129" s="36">
        <v>4433.75</v>
      </c>
      <c r="K129" s="31">
        <v>4372.8500000000004</v>
      </c>
      <c r="L129" s="31">
        <v>4297.3500000000004</v>
      </c>
      <c r="M129" s="31">
        <v>1.7022299999999999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1179.6500000000001</v>
      </c>
      <c r="D130" s="36">
        <v>1184.3166666666668</v>
      </c>
      <c r="E130" s="36">
        <v>1168.6833333333336</v>
      </c>
      <c r="F130" s="36">
        <v>1157.7166666666667</v>
      </c>
      <c r="G130" s="36">
        <v>1142.0833333333335</v>
      </c>
      <c r="H130" s="36">
        <v>1195.2833333333338</v>
      </c>
      <c r="I130" s="36">
        <v>1210.916666666667</v>
      </c>
      <c r="J130" s="36">
        <v>1221.8833333333339</v>
      </c>
      <c r="K130" s="31">
        <v>1199.95</v>
      </c>
      <c r="L130" s="31">
        <v>1173.3499999999999</v>
      </c>
      <c r="M130" s="31">
        <v>4.5097500000000004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1558.25</v>
      </c>
      <c r="D131" s="36">
        <v>1559.45</v>
      </c>
      <c r="E131" s="36">
        <v>1543.9</v>
      </c>
      <c r="F131" s="36">
        <v>1529.55</v>
      </c>
      <c r="G131" s="36">
        <v>1514</v>
      </c>
      <c r="H131" s="36">
        <v>1573.8000000000002</v>
      </c>
      <c r="I131" s="36">
        <v>1589.35</v>
      </c>
      <c r="J131" s="36">
        <v>1603.7000000000003</v>
      </c>
      <c r="K131" s="31">
        <v>1575</v>
      </c>
      <c r="L131" s="31">
        <v>1545.1</v>
      </c>
      <c r="M131" s="31">
        <v>14.35102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277.85000000000002</v>
      </c>
      <c r="D132" s="36">
        <v>278.2</v>
      </c>
      <c r="E132" s="36">
        <v>274.2</v>
      </c>
      <c r="F132" s="36">
        <v>270.55</v>
      </c>
      <c r="G132" s="36">
        <v>266.55</v>
      </c>
      <c r="H132" s="36">
        <v>281.84999999999997</v>
      </c>
      <c r="I132" s="36">
        <v>285.84999999999997</v>
      </c>
      <c r="J132" s="36">
        <v>289.49999999999994</v>
      </c>
      <c r="K132" s="31">
        <v>282.2</v>
      </c>
      <c r="L132" s="31">
        <v>274.55</v>
      </c>
      <c r="M132" s="31">
        <v>22.48638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1799.8</v>
      </c>
      <c r="D133" s="36">
        <v>1798.7833333333335</v>
      </c>
      <c r="E133" s="36">
        <v>1782.5666666666671</v>
      </c>
      <c r="F133" s="36">
        <v>1765.3333333333335</v>
      </c>
      <c r="G133" s="36">
        <v>1749.116666666667</v>
      </c>
      <c r="H133" s="36">
        <v>1816.0166666666671</v>
      </c>
      <c r="I133" s="36">
        <v>1832.2333333333338</v>
      </c>
      <c r="J133" s="36">
        <v>1849.4666666666672</v>
      </c>
      <c r="K133" s="31">
        <v>1815</v>
      </c>
      <c r="L133" s="31">
        <v>1781.55</v>
      </c>
      <c r="M133" s="31">
        <v>0.96026999999999996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541.6</v>
      </c>
      <c r="D134" s="36">
        <v>541.85</v>
      </c>
      <c r="E134" s="36">
        <v>536.40000000000009</v>
      </c>
      <c r="F134" s="36">
        <v>531.20000000000005</v>
      </c>
      <c r="G134" s="36">
        <v>525.75000000000011</v>
      </c>
      <c r="H134" s="36">
        <v>547.05000000000007</v>
      </c>
      <c r="I134" s="36">
        <v>552.50000000000011</v>
      </c>
      <c r="J134" s="36">
        <v>557.70000000000005</v>
      </c>
      <c r="K134" s="31">
        <v>547.29999999999995</v>
      </c>
      <c r="L134" s="31">
        <v>536.65</v>
      </c>
      <c r="M134" s="31">
        <v>10.010579999999999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10725.65</v>
      </c>
      <c r="D135" s="36">
        <v>10740.116666666667</v>
      </c>
      <c r="E135" s="36">
        <v>10681.233333333334</v>
      </c>
      <c r="F135" s="36">
        <v>10636.816666666668</v>
      </c>
      <c r="G135" s="36">
        <v>10577.933333333334</v>
      </c>
      <c r="H135" s="36">
        <v>10784.533333333333</v>
      </c>
      <c r="I135" s="36">
        <v>10843.416666666668</v>
      </c>
      <c r="J135" s="36">
        <v>10887.833333333332</v>
      </c>
      <c r="K135" s="31">
        <v>10799</v>
      </c>
      <c r="L135" s="31">
        <v>10695.7</v>
      </c>
      <c r="M135" s="31">
        <v>2.3251200000000001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584.04999999999995</v>
      </c>
      <c r="D136" s="36">
        <v>580.36666666666667</v>
      </c>
      <c r="E136" s="36">
        <v>574.33333333333337</v>
      </c>
      <c r="F136" s="36">
        <v>564.61666666666667</v>
      </c>
      <c r="G136" s="36">
        <v>558.58333333333337</v>
      </c>
      <c r="H136" s="36">
        <v>590.08333333333337</v>
      </c>
      <c r="I136" s="36">
        <v>596.11666666666667</v>
      </c>
      <c r="J136" s="36">
        <v>605.83333333333337</v>
      </c>
      <c r="K136" s="31">
        <v>586.4</v>
      </c>
      <c r="L136" s="31">
        <v>570.65</v>
      </c>
      <c r="M136" s="31">
        <v>8.6243999999999996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1040.0999999999999</v>
      </c>
      <c r="D137" s="36">
        <v>1040.25</v>
      </c>
      <c r="E137" s="36">
        <v>1034.25</v>
      </c>
      <c r="F137" s="36">
        <v>1028.4000000000001</v>
      </c>
      <c r="G137" s="36">
        <v>1022.4000000000001</v>
      </c>
      <c r="H137" s="36">
        <v>1046.0999999999999</v>
      </c>
      <c r="I137" s="36">
        <v>1052.0999999999999</v>
      </c>
      <c r="J137" s="36">
        <v>1057.9499999999998</v>
      </c>
      <c r="K137" s="31">
        <v>1046.25</v>
      </c>
      <c r="L137" s="31">
        <v>1034.4000000000001</v>
      </c>
      <c r="M137" s="31">
        <v>6.6074900000000003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927.4</v>
      </c>
      <c r="D138" s="36">
        <v>931.08333333333337</v>
      </c>
      <c r="E138" s="36">
        <v>918.61666666666679</v>
      </c>
      <c r="F138" s="36">
        <v>909.83333333333337</v>
      </c>
      <c r="G138" s="36">
        <v>897.36666666666679</v>
      </c>
      <c r="H138" s="36">
        <v>939.86666666666679</v>
      </c>
      <c r="I138" s="36">
        <v>952.33333333333326</v>
      </c>
      <c r="J138" s="36">
        <v>961.11666666666679</v>
      </c>
      <c r="K138" s="31">
        <v>943.55</v>
      </c>
      <c r="L138" s="31">
        <v>922.3</v>
      </c>
      <c r="M138" s="31">
        <v>12.29294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93.3</v>
      </c>
      <c r="D139" s="36">
        <v>94.183333333333323</v>
      </c>
      <c r="E139" s="36">
        <v>91.96666666666664</v>
      </c>
      <c r="F139" s="36">
        <v>90.633333333333312</v>
      </c>
      <c r="G139" s="36">
        <v>88.416666666666629</v>
      </c>
      <c r="H139" s="36">
        <v>95.516666666666652</v>
      </c>
      <c r="I139" s="36">
        <v>97.73333333333332</v>
      </c>
      <c r="J139" s="36">
        <v>99.066666666666663</v>
      </c>
      <c r="K139" s="31">
        <v>96.4</v>
      </c>
      <c r="L139" s="31">
        <v>92.85</v>
      </c>
      <c r="M139" s="31">
        <v>62.630560000000003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2169.75</v>
      </c>
      <c r="D140" s="36">
        <v>2206.9833333333331</v>
      </c>
      <c r="E140" s="36">
        <v>2096.4666666666662</v>
      </c>
      <c r="F140" s="36">
        <v>2023.1833333333329</v>
      </c>
      <c r="G140" s="36">
        <v>1912.6666666666661</v>
      </c>
      <c r="H140" s="36">
        <v>2280.2666666666664</v>
      </c>
      <c r="I140" s="36">
        <v>2390.7833333333338</v>
      </c>
      <c r="J140" s="36">
        <v>2464.0666666666666</v>
      </c>
      <c r="K140" s="31">
        <v>2317.5</v>
      </c>
      <c r="L140" s="31">
        <v>2133.6999999999998</v>
      </c>
      <c r="M140" s="31">
        <v>14.540699999999999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109504.6</v>
      </c>
      <c r="D141" s="36">
        <v>109483.68333333333</v>
      </c>
      <c r="E141" s="36">
        <v>108920.96666666667</v>
      </c>
      <c r="F141" s="36">
        <v>108337.33333333334</v>
      </c>
      <c r="G141" s="36">
        <v>107774.61666666668</v>
      </c>
      <c r="H141" s="36">
        <v>110067.31666666667</v>
      </c>
      <c r="I141" s="36">
        <v>110630.03333333331</v>
      </c>
      <c r="J141" s="36">
        <v>111213.66666666666</v>
      </c>
      <c r="K141" s="31">
        <v>110046.39999999999</v>
      </c>
      <c r="L141" s="31">
        <v>108900.05</v>
      </c>
      <c r="M141" s="31">
        <v>3.6569999999999998E-2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63.05</v>
      </c>
      <c r="D142" s="36">
        <v>63.383333333333326</v>
      </c>
      <c r="E142" s="36">
        <v>62.166666666666657</v>
      </c>
      <c r="F142" s="36">
        <v>61.283333333333331</v>
      </c>
      <c r="G142" s="36">
        <v>60.066666666666663</v>
      </c>
      <c r="H142" s="36">
        <v>64.266666666666652</v>
      </c>
      <c r="I142" s="36">
        <v>65.48333333333332</v>
      </c>
      <c r="J142" s="36">
        <v>66.366666666666646</v>
      </c>
      <c r="K142" s="31">
        <v>64.599999999999994</v>
      </c>
      <c r="L142" s="31">
        <v>62.5</v>
      </c>
      <c r="M142" s="31">
        <v>23.971640000000001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1271.5999999999999</v>
      </c>
      <c r="D143" s="36">
        <v>1270.5166666666667</v>
      </c>
      <c r="E143" s="36">
        <v>1252.5333333333333</v>
      </c>
      <c r="F143" s="36">
        <v>1233.4666666666667</v>
      </c>
      <c r="G143" s="36">
        <v>1215.4833333333333</v>
      </c>
      <c r="H143" s="36">
        <v>1289.5833333333333</v>
      </c>
      <c r="I143" s="36">
        <v>1307.5666666666664</v>
      </c>
      <c r="J143" s="36">
        <v>1326.6333333333332</v>
      </c>
      <c r="K143" s="31">
        <v>1288.5</v>
      </c>
      <c r="L143" s="31">
        <v>1251.45</v>
      </c>
      <c r="M143" s="31">
        <v>8.4212900000000008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4203</v>
      </c>
      <c r="D144" s="36">
        <v>4198</v>
      </c>
      <c r="E144" s="36">
        <v>4156</v>
      </c>
      <c r="F144" s="36">
        <v>4109</v>
      </c>
      <c r="G144" s="36">
        <v>4067</v>
      </c>
      <c r="H144" s="36">
        <v>4245</v>
      </c>
      <c r="I144" s="36">
        <v>4287</v>
      </c>
      <c r="J144" s="36">
        <v>4334</v>
      </c>
      <c r="K144" s="31">
        <v>4240</v>
      </c>
      <c r="L144" s="31">
        <v>4151</v>
      </c>
      <c r="M144" s="31">
        <v>1.2899099999999999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3606.4</v>
      </c>
      <c r="D145" s="36">
        <v>3635.1</v>
      </c>
      <c r="E145" s="36">
        <v>3572.2999999999997</v>
      </c>
      <c r="F145" s="36">
        <v>3538.2</v>
      </c>
      <c r="G145" s="36">
        <v>3475.3999999999996</v>
      </c>
      <c r="H145" s="36">
        <v>3669.2</v>
      </c>
      <c r="I145" s="36">
        <v>3732</v>
      </c>
      <c r="J145" s="36">
        <v>3766.1</v>
      </c>
      <c r="K145" s="31">
        <v>3697.9</v>
      </c>
      <c r="L145" s="31">
        <v>3601</v>
      </c>
      <c r="M145" s="31">
        <v>1.6910799999999999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24279.7</v>
      </c>
      <c r="D146" s="36">
        <v>24342.166666666668</v>
      </c>
      <c r="E146" s="36">
        <v>23939.333333333336</v>
      </c>
      <c r="F146" s="36">
        <v>23598.966666666667</v>
      </c>
      <c r="G146" s="36">
        <v>23196.133333333335</v>
      </c>
      <c r="H146" s="36">
        <v>24682.533333333336</v>
      </c>
      <c r="I146" s="36">
        <v>25085.366666666672</v>
      </c>
      <c r="J146" s="36">
        <v>25425.733333333337</v>
      </c>
      <c r="K146" s="31">
        <v>24745</v>
      </c>
      <c r="L146" s="31">
        <v>24001.8</v>
      </c>
      <c r="M146" s="31">
        <v>2.0793400000000002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51.5</v>
      </c>
      <c r="D147" s="36">
        <v>51.683333333333337</v>
      </c>
      <c r="E147" s="36">
        <v>50.866666666666674</v>
      </c>
      <c r="F147" s="36">
        <v>50.233333333333334</v>
      </c>
      <c r="G147" s="36">
        <v>49.416666666666671</v>
      </c>
      <c r="H147" s="36">
        <v>52.316666666666677</v>
      </c>
      <c r="I147" s="36">
        <v>53.13333333333334</v>
      </c>
      <c r="J147" s="36">
        <v>53.76666666666668</v>
      </c>
      <c r="K147" s="31">
        <v>52.5</v>
      </c>
      <c r="L147" s="31">
        <v>51.05</v>
      </c>
      <c r="M147" s="31">
        <v>130.47711000000001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158.05000000000001</v>
      </c>
      <c r="D148" s="36">
        <v>158.88333333333333</v>
      </c>
      <c r="E148" s="36">
        <v>155.26666666666665</v>
      </c>
      <c r="F148" s="36">
        <v>152.48333333333332</v>
      </c>
      <c r="G148" s="36">
        <v>148.86666666666665</v>
      </c>
      <c r="H148" s="36">
        <v>161.66666666666666</v>
      </c>
      <c r="I148" s="36">
        <v>165.28333333333333</v>
      </c>
      <c r="J148" s="36">
        <v>168.06666666666666</v>
      </c>
      <c r="K148" s="31">
        <v>162.5</v>
      </c>
      <c r="L148" s="31">
        <v>156.1</v>
      </c>
      <c r="M148" s="31">
        <v>133.50166999999999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241</v>
      </c>
      <c r="D149" s="36">
        <v>240.23333333333335</v>
      </c>
      <c r="E149" s="36">
        <v>238.31666666666669</v>
      </c>
      <c r="F149" s="36">
        <v>235.63333333333335</v>
      </c>
      <c r="G149" s="36">
        <v>233.7166666666667</v>
      </c>
      <c r="H149" s="36">
        <v>242.91666666666669</v>
      </c>
      <c r="I149" s="36">
        <v>244.83333333333331</v>
      </c>
      <c r="J149" s="36">
        <v>247.51666666666668</v>
      </c>
      <c r="K149" s="31">
        <v>242.15</v>
      </c>
      <c r="L149" s="31">
        <v>237.55</v>
      </c>
      <c r="M149" s="31">
        <v>90.409530000000004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143.94999999999999</v>
      </c>
      <c r="D150" s="36">
        <v>143.95000000000002</v>
      </c>
      <c r="E150" s="36">
        <v>142.65000000000003</v>
      </c>
      <c r="F150" s="36">
        <v>141.35000000000002</v>
      </c>
      <c r="G150" s="36">
        <v>140.05000000000004</v>
      </c>
      <c r="H150" s="36">
        <v>145.25000000000003</v>
      </c>
      <c r="I150" s="36">
        <v>146.55000000000004</v>
      </c>
      <c r="J150" s="36">
        <v>147.85000000000002</v>
      </c>
      <c r="K150" s="31">
        <v>145.25</v>
      </c>
      <c r="L150" s="31">
        <v>142.65</v>
      </c>
      <c r="M150" s="31">
        <v>23.189060000000001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1099.55</v>
      </c>
      <c r="D151" s="36">
        <v>1107.3333333333333</v>
      </c>
      <c r="E151" s="36">
        <v>1086.0166666666664</v>
      </c>
      <c r="F151" s="36">
        <v>1072.4833333333331</v>
      </c>
      <c r="G151" s="36">
        <v>1051.1666666666663</v>
      </c>
      <c r="H151" s="36">
        <v>1120.8666666666666</v>
      </c>
      <c r="I151" s="36">
        <v>1142.1833333333336</v>
      </c>
      <c r="J151" s="36">
        <v>1155.7166666666667</v>
      </c>
      <c r="K151" s="31">
        <v>1128.6500000000001</v>
      </c>
      <c r="L151" s="31">
        <v>1093.8</v>
      </c>
      <c r="M151" s="31">
        <v>3.40448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3926.8</v>
      </c>
      <c r="D152" s="36">
        <v>3951.2333333333336</v>
      </c>
      <c r="E152" s="36">
        <v>3872.5666666666671</v>
      </c>
      <c r="F152" s="36">
        <v>3818.3333333333335</v>
      </c>
      <c r="G152" s="36">
        <v>3739.666666666667</v>
      </c>
      <c r="H152" s="36">
        <v>4005.4666666666672</v>
      </c>
      <c r="I152" s="36">
        <v>4084.1333333333332</v>
      </c>
      <c r="J152" s="36">
        <v>4138.3666666666668</v>
      </c>
      <c r="K152" s="31">
        <v>4029.9</v>
      </c>
      <c r="L152" s="31">
        <v>3897</v>
      </c>
      <c r="M152" s="31">
        <v>0.62782000000000004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322.55</v>
      </c>
      <c r="D153" s="36">
        <v>324.91666666666669</v>
      </c>
      <c r="E153" s="36">
        <v>318.23333333333335</v>
      </c>
      <c r="F153" s="36">
        <v>313.91666666666669</v>
      </c>
      <c r="G153" s="36">
        <v>307.23333333333335</v>
      </c>
      <c r="H153" s="36">
        <v>329.23333333333335</v>
      </c>
      <c r="I153" s="36">
        <v>335.91666666666663</v>
      </c>
      <c r="J153" s="36">
        <v>340.23333333333335</v>
      </c>
      <c r="K153" s="31">
        <v>331.6</v>
      </c>
      <c r="L153" s="31">
        <v>320.60000000000002</v>
      </c>
      <c r="M153" s="31">
        <v>20.610469999999999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186.2</v>
      </c>
      <c r="D154" s="36">
        <v>186.21666666666667</v>
      </c>
      <c r="E154" s="36">
        <v>185.13333333333333</v>
      </c>
      <c r="F154" s="36">
        <v>184.06666666666666</v>
      </c>
      <c r="G154" s="36">
        <v>182.98333333333332</v>
      </c>
      <c r="H154" s="36">
        <v>187.28333333333333</v>
      </c>
      <c r="I154" s="36">
        <v>188.36666666666665</v>
      </c>
      <c r="J154" s="36">
        <v>189.43333333333334</v>
      </c>
      <c r="K154" s="31">
        <v>187.3</v>
      </c>
      <c r="L154" s="31">
        <v>185.15</v>
      </c>
      <c r="M154" s="31">
        <v>79.122159999999994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37671.65</v>
      </c>
      <c r="D155" s="36">
        <v>37957.9</v>
      </c>
      <c r="E155" s="36">
        <v>37213.75</v>
      </c>
      <c r="F155" s="36">
        <v>36755.85</v>
      </c>
      <c r="G155" s="36">
        <v>36011.699999999997</v>
      </c>
      <c r="H155" s="36">
        <v>38415.800000000003</v>
      </c>
      <c r="I155" s="36">
        <v>39159.950000000012</v>
      </c>
      <c r="J155" s="36">
        <v>39617.850000000006</v>
      </c>
      <c r="K155" s="31">
        <v>38702.050000000003</v>
      </c>
      <c r="L155" s="31">
        <v>37500</v>
      </c>
      <c r="M155" s="31">
        <v>0.26688000000000001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1313.75</v>
      </c>
      <c r="D156" s="36">
        <v>1323.25</v>
      </c>
      <c r="E156" s="36">
        <v>1299.5</v>
      </c>
      <c r="F156" s="36">
        <v>1285.25</v>
      </c>
      <c r="G156" s="36">
        <v>1261.5</v>
      </c>
      <c r="H156" s="36">
        <v>1337.5</v>
      </c>
      <c r="I156" s="36">
        <v>1361.25</v>
      </c>
      <c r="J156" s="36">
        <v>1375.5</v>
      </c>
      <c r="K156" s="31">
        <v>1347</v>
      </c>
      <c r="L156" s="31">
        <v>1309</v>
      </c>
      <c r="M156" s="31">
        <v>1.8518600000000001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987.65</v>
      </c>
      <c r="D157" s="36">
        <v>982.61666666666667</v>
      </c>
      <c r="E157" s="36">
        <v>966.93333333333339</v>
      </c>
      <c r="F157" s="36">
        <v>946.2166666666667</v>
      </c>
      <c r="G157" s="36">
        <v>930.53333333333342</v>
      </c>
      <c r="H157" s="36">
        <v>1003.3333333333334</v>
      </c>
      <c r="I157" s="36">
        <v>1019.0166666666665</v>
      </c>
      <c r="J157" s="36">
        <v>1039.7333333333333</v>
      </c>
      <c r="K157" s="31">
        <v>998.3</v>
      </c>
      <c r="L157" s="31">
        <v>961.9</v>
      </c>
      <c r="M157" s="31">
        <v>57.99353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1015.4</v>
      </c>
      <c r="D158" s="36">
        <v>1018.4</v>
      </c>
      <c r="E158" s="36">
        <v>1006.8</v>
      </c>
      <c r="F158" s="36">
        <v>998.19999999999993</v>
      </c>
      <c r="G158" s="36">
        <v>986.59999999999991</v>
      </c>
      <c r="H158" s="36">
        <v>1027</v>
      </c>
      <c r="I158" s="36">
        <v>1038.6000000000001</v>
      </c>
      <c r="J158" s="36">
        <v>1047.2</v>
      </c>
      <c r="K158" s="31">
        <v>1030</v>
      </c>
      <c r="L158" s="31">
        <v>1009.8</v>
      </c>
      <c r="M158" s="31">
        <v>4.2901600000000002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5907.3</v>
      </c>
      <c r="D159" s="36">
        <v>5886.3499999999995</v>
      </c>
      <c r="E159" s="36">
        <v>5827.6999999999989</v>
      </c>
      <c r="F159" s="36">
        <v>5748.0999999999995</v>
      </c>
      <c r="G159" s="36">
        <v>5689.4499999999989</v>
      </c>
      <c r="H159" s="36">
        <v>5965.9499999999989</v>
      </c>
      <c r="I159" s="36">
        <v>6024.5999999999985</v>
      </c>
      <c r="J159" s="36">
        <v>6104.1999999999989</v>
      </c>
      <c r="K159" s="31">
        <v>5945</v>
      </c>
      <c r="L159" s="31">
        <v>5806.75</v>
      </c>
      <c r="M159" s="31">
        <v>4.0983299999999998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226.05</v>
      </c>
      <c r="D160" s="36">
        <v>227.6</v>
      </c>
      <c r="E160" s="36">
        <v>223.2</v>
      </c>
      <c r="F160" s="36">
        <v>220.35</v>
      </c>
      <c r="G160" s="36">
        <v>215.95</v>
      </c>
      <c r="H160" s="36">
        <v>230.45</v>
      </c>
      <c r="I160" s="36">
        <v>234.85000000000002</v>
      </c>
      <c r="J160" s="36">
        <v>237.7</v>
      </c>
      <c r="K160" s="31">
        <v>232</v>
      </c>
      <c r="L160" s="31">
        <v>224.75</v>
      </c>
      <c r="M160" s="31">
        <v>20.598520000000001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247.5</v>
      </c>
      <c r="D161" s="36">
        <v>247.38333333333335</v>
      </c>
      <c r="E161" s="36">
        <v>244.41666666666671</v>
      </c>
      <c r="F161" s="36">
        <v>241.33333333333337</v>
      </c>
      <c r="G161" s="36">
        <v>238.36666666666673</v>
      </c>
      <c r="H161" s="36">
        <v>250.4666666666667</v>
      </c>
      <c r="I161" s="36">
        <v>253.43333333333334</v>
      </c>
      <c r="J161" s="36">
        <v>256.51666666666665</v>
      </c>
      <c r="K161" s="31">
        <v>250.35</v>
      </c>
      <c r="L161" s="31">
        <v>244.3</v>
      </c>
      <c r="M161" s="31">
        <v>97.723479999999995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17140.599999999999</v>
      </c>
      <c r="D162" s="36">
        <v>17251.216666666664</v>
      </c>
      <c r="E162" s="36">
        <v>16912.433333333327</v>
      </c>
      <c r="F162" s="36">
        <v>16684.266666666663</v>
      </c>
      <c r="G162" s="36">
        <v>16345.483333333326</v>
      </c>
      <c r="H162" s="36">
        <v>17479.383333333328</v>
      </c>
      <c r="I162" s="36">
        <v>17818.166666666661</v>
      </c>
      <c r="J162" s="36">
        <v>18046.333333333328</v>
      </c>
      <c r="K162" s="31">
        <v>17590</v>
      </c>
      <c r="L162" s="31">
        <v>17023.05</v>
      </c>
      <c r="M162" s="31">
        <v>2.7050000000000001E-2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2373.1999999999998</v>
      </c>
      <c r="D163" s="36">
        <v>2371.3833333333332</v>
      </c>
      <c r="E163" s="36">
        <v>2356.8166666666666</v>
      </c>
      <c r="F163" s="36">
        <v>2340.4333333333334</v>
      </c>
      <c r="G163" s="36">
        <v>2325.8666666666668</v>
      </c>
      <c r="H163" s="36">
        <v>2387.7666666666664</v>
      </c>
      <c r="I163" s="36">
        <v>2402.333333333333</v>
      </c>
      <c r="J163" s="36">
        <v>2418.7166666666662</v>
      </c>
      <c r="K163" s="31">
        <v>2385.9499999999998</v>
      </c>
      <c r="L163" s="31">
        <v>2355</v>
      </c>
      <c r="M163" s="31">
        <v>2.7714300000000001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3467.2</v>
      </c>
      <c r="D164" s="36">
        <v>3474.2000000000003</v>
      </c>
      <c r="E164" s="36">
        <v>3438.5000000000005</v>
      </c>
      <c r="F164" s="36">
        <v>3409.8</v>
      </c>
      <c r="G164" s="36">
        <v>3374.1000000000004</v>
      </c>
      <c r="H164" s="36">
        <v>3502.9000000000005</v>
      </c>
      <c r="I164" s="36">
        <v>3538.6000000000004</v>
      </c>
      <c r="J164" s="36">
        <v>3567.3000000000006</v>
      </c>
      <c r="K164" s="31">
        <v>3509.9</v>
      </c>
      <c r="L164" s="31">
        <v>3445.5</v>
      </c>
      <c r="M164" s="31">
        <v>1.1125700000000001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72.25</v>
      </c>
      <c r="D165" s="36">
        <v>72.899999999999991</v>
      </c>
      <c r="E165" s="36">
        <v>71.199999999999989</v>
      </c>
      <c r="F165" s="36">
        <v>70.149999999999991</v>
      </c>
      <c r="G165" s="36">
        <v>68.449999999999989</v>
      </c>
      <c r="H165" s="36">
        <v>73.949999999999989</v>
      </c>
      <c r="I165" s="36">
        <v>75.650000000000006</v>
      </c>
      <c r="J165" s="36">
        <v>76.699999999999989</v>
      </c>
      <c r="K165" s="31">
        <v>74.599999999999994</v>
      </c>
      <c r="L165" s="31">
        <v>71.849999999999994</v>
      </c>
      <c r="M165" s="31">
        <v>473.12963999999999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724.35</v>
      </c>
      <c r="D166" s="36">
        <v>727.81666666666661</v>
      </c>
      <c r="E166" s="36">
        <v>717.73333333333323</v>
      </c>
      <c r="F166" s="36">
        <v>711.11666666666667</v>
      </c>
      <c r="G166" s="36">
        <v>701.0333333333333</v>
      </c>
      <c r="H166" s="36">
        <v>734.43333333333317</v>
      </c>
      <c r="I166" s="36">
        <v>744.51666666666665</v>
      </c>
      <c r="J166" s="36">
        <v>751.1333333333331</v>
      </c>
      <c r="K166" s="31">
        <v>737.9</v>
      </c>
      <c r="L166" s="31">
        <v>721.2</v>
      </c>
      <c r="M166" s="31">
        <v>10.040139999999999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5227.3</v>
      </c>
      <c r="D167" s="36">
        <v>5265.5166666666664</v>
      </c>
      <c r="E167" s="36">
        <v>5156.7833333333328</v>
      </c>
      <c r="F167" s="36">
        <v>5086.2666666666664</v>
      </c>
      <c r="G167" s="36">
        <v>4977.5333333333328</v>
      </c>
      <c r="H167" s="36">
        <v>5336.0333333333328</v>
      </c>
      <c r="I167" s="36">
        <v>5444.7666666666664</v>
      </c>
      <c r="J167" s="36">
        <v>5515.2833333333328</v>
      </c>
      <c r="K167" s="31">
        <v>5374.25</v>
      </c>
      <c r="L167" s="31">
        <v>5195</v>
      </c>
      <c r="M167" s="31">
        <v>7.0526999999999997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376.7</v>
      </c>
      <c r="D168" s="36">
        <v>377.68333333333339</v>
      </c>
      <c r="E168" s="36">
        <v>373.36666666666679</v>
      </c>
      <c r="F168" s="36">
        <v>370.03333333333342</v>
      </c>
      <c r="G168" s="36">
        <v>365.71666666666681</v>
      </c>
      <c r="H168" s="36">
        <v>381.01666666666677</v>
      </c>
      <c r="I168" s="36">
        <v>385.33333333333337</v>
      </c>
      <c r="J168" s="36">
        <v>388.66666666666674</v>
      </c>
      <c r="K168" s="31">
        <v>382</v>
      </c>
      <c r="L168" s="31">
        <v>374.35</v>
      </c>
      <c r="M168" s="31">
        <v>12.819039999999999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202.85</v>
      </c>
      <c r="D169" s="36">
        <v>202.98333333333332</v>
      </c>
      <c r="E169" s="36">
        <v>200.76666666666665</v>
      </c>
      <c r="F169" s="36">
        <v>198.68333333333334</v>
      </c>
      <c r="G169" s="36">
        <v>196.46666666666667</v>
      </c>
      <c r="H169" s="36">
        <v>205.06666666666663</v>
      </c>
      <c r="I169" s="36">
        <v>207.28333333333327</v>
      </c>
      <c r="J169" s="36">
        <v>209.36666666666662</v>
      </c>
      <c r="K169" s="31">
        <v>205.2</v>
      </c>
      <c r="L169" s="31">
        <v>200.9</v>
      </c>
      <c r="M169" s="31">
        <v>220.81120000000001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743.8</v>
      </c>
      <c r="D170" s="36">
        <v>741.36666666666667</v>
      </c>
      <c r="E170" s="36">
        <v>728.5333333333333</v>
      </c>
      <c r="F170" s="36">
        <v>713.26666666666665</v>
      </c>
      <c r="G170" s="36">
        <v>700.43333333333328</v>
      </c>
      <c r="H170" s="36">
        <v>756.63333333333333</v>
      </c>
      <c r="I170" s="36">
        <v>769.46666666666658</v>
      </c>
      <c r="J170" s="36">
        <v>784.73333333333335</v>
      </c>
      <c r="K170" s="31">
        <v>754.2</v>
      </c>
      <c r="L170" s="31">
        <v>726.1</v>
      </c>
      <c r="M170" s="31">
        <v>10.76512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994.3</v>
      </c>
      <c r="D171" s="36">
        <v>999.9</v>
      </c>
      <c r="E171" s="36">
        <v>983.59999999999991</v>
      </c>
      <c r="F171" s="36">
        <v>972.9</v>
      </c>
      <c r="G171" s="36">
        <v>956.59999999999991</v>
      </c>
      <c r="H171" s="36">
        <v>1010.5999999999999</v>
      </c>
      <c r="I171" s="36">
        <v>1026.8999999999999</v>
      </c>
      <c r="J171" s="36">
        <v>1037.5999999999999</v>
      </c>
      <c r="K171" s="31">
        <v>1016.2</v>
      </c>
      <c r="L171" s="31">
        <v>989.2</v>
      </c>
      <c r="M171" s="31">
        <v>6.5949600000000004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287.85000000000002</v>
      </c>
      <c r="D172" s="36">
        <v>289.40000000000003</v>
      </c>
      <c r="E172" s="36">
        <v>283.25000000000006</v>
      </c>
      <c r="F172" s="36">
        <v>278.65000000000003</v>
      </c>
      <c r="G172" s="36">
        <v>272.50000000000006</v>
      </c>
      <c r="H172" s="36">
        <v>294.00000000000006</v>
      </c>
      <c r="I172" s="36">
        <v>300.15000000000003</v>
      </c>
      <c r="J172" s="36">
        <v>304.75000000000006</v>
      </c>
      <c r="K172" s="31">
        <v>295.55</v>
      </c>
      <c r="L172" s="31">
        <v>284.8</v>
      </c>
      <c r="M172" s="31">
        <v>99.009259999999998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2299.1</v>
      </c>
      <c r="D173" s="36">
        <v>2303.3666666666663</v>
      </c>
      <c r="E173" s="36">
        <v>2292.0333333333328</v>
      </c>
      <c r="F173" s="36">
        <v>2284.9666666666667</v>
      </c>
      <c r="G173" s="36">
        <v>2273.6333333333332</v>
      </c>
      <c r="H173" s="36">
        <v>2310.4333333333325</v>
      </c>
      <c r="I173" s="36">
        <v>2321.7666666666655</v>
      </c>
      <c r="J173" s="36">
        <v>2328.8333333333321</v>
      </c>
      <c r="K173" s="31">
        <v>2314.6999999999998</v>
      </c>
      <c r="L173" s="31">
        <v>2296.3000000000002</v>
      </c>
      <c r="M173" s="31">
        <v>44.566560000000003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86.9</v>
      </c>
      <c r="D174" s="36">
        <v>87.433333333333337</v>
      </c>
      <c r="E174" s="36">
        <v>86.01666666666668</v>
      </c>
      <c r="F174" s="36">
        <v>85.13333333333334</v>
      </c>
      <c r="G174" s="36">
        <v>83.716666666666683</v>
      </c>
      <c r="H174" s="36">
        <v>88.316666666666677</v>
      </c>
      <c r="I174" s="36">
        <v>89.733333333333334</v>
      </c>
      <c r="J174" s="36">
        <v>90.616666666666674</v>
      </c>
      <c r="K174" s="31">
        <v>88.85</v>
      </c>
      <c r="L174" s="31">
        <v>86.55</v>
      </c>
      <c r="M174" s="31">
        <v>110.25391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785.9</v>
      </c>
      <c r="D175" s="36">
        <v>788.15</v>
      </c>
      <c r="E175" s="36">
        <v>782.25</v>
      </c>
      <c r="F175" s="36">
        <v>778.6</v>
      </c>
      <c r="G175" s="36">
        <v>772.7</v>
      </c>
      <c r="H175" s="36">
        <v>791.8</v>
      </c>
      <c r="I175" s="36">
        <v>797.69999999999982</v>
      </c>
      <c r="J175" s="36">
        <v>801.34999999999991</v>
      </c>
      <c r="K175" s="31">
        <v>794.05</v>
      </c>
      <c r="L175" s="31">
        <v>784.5</v>
      </c>
      <c r="M175" s="31">
        <v>4.9085799999999997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1362.65</v>
      </c>
      <c r="D176" s="36">
        <v>1355.9333333333334</v>
      </c>
      <c r="E176" s="36">
        <v>1343.2166666666667</v>
      </c>
      <c r="F176" s="36">
        <v>1323.7833333333333</v>
      </c>
      <c r="G176" s="36">
        <v>1311.0666666666666</v>
      </c>
      <c r="H176" s="36">
        <v>1375.3666666666668</v>
      </c>
      <c r="I176" s="36">
        <v>1388.0833333333335</v>
      </c>
      <c r="J176" s="36">
        <v>1407.5166666666669</v>
      </c>
      <c r="K176" s="31">
        <v>1368.65</v>
      </c>
      <c r="L176" s="31">
        <v>1336.5</v>
      </c>
      <c r="M176" s="31">
        <v>9.3622899999999998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563.1</v>
      </c>
      <c r="D177" s="36">
        <v>565.06666666666661</v>
      </c>
      <c r="E177" s="36">
        <v>560.13333333333321</v>
      </c>
      <c r="F177" s="36">
        <v>557.16666666666663</v>
      </c>
      <c r="G177" s="36">
        <v>552.23333333333323</v>
      </c>
      <c r="H177" s="36">
        <v>568.03333333333319</v>
      </c>
      <c r="I177" s="36">
        <v>572.96666666666658</v>
      </c>
      <c r="J177" s="36">
        <v>575.93333333333317</v>
      </c>
      <c r="K177" s="31">
        <v>570</v>
      </c>
      <c r="L177" s="31">
        <v>562.1</v>
      </c>
      <c r="M177" s="31">
        <v>111.10988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26084.65</v>
      </c>
      <c r="D178" s="36">
        <v>26128.166666666668</v>
      </c>
      <c r="E178" s="36">
        <v>25856.483333333337</v>
      </c>
      <c r="F178" s="36">
        <v>25628.316666666669</v>
      </c>
      <c r="G178" s="36">
        <v>25356.633333333339</v>
      </c>
      <c r="H178" s="36">
        <v>26356.333333333336</v>
      </c>
      <c r="I178" s="36">
        <v>26628.016666666663</v>
      </c>
      <c r="J178" s="36">
        <v>26856.183333333334</v>
      </c>
      <c r="K178" s="31">
        <v>26399.85</v>
      </c>
      <c r="L178" s="31">
        <v>25900</v>
      </c>
      <c r="M178" s="31">
        <v>0.22799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1876.7</v>
      </c>
      <c r="D179" s="36">
        <v>1876.1499999999999</v>
      </c>
      <c r="E179" s="36">
        <v>1866.5499999999997</v>
      </c>
      <c r="F179" s="36">
        <v>1856.3999999999999</v>
      </c>
      <c r="G179" s="36">
        <v>1846.7999999999997</v>
      </c>
      <c r="H179" s="36">
        <v>1886.2999999999997</v>
      </c>
      <c r="I179" s="36">
        <v>1895.8999999999996</v>
      </c>
      <c r="J179" s="36">
        <v>1906.0499999999997</v>
      </c>
      <c r="K179" s="31">
        <v>1885.75</v>
      </c>
      <c r="L179" s="31">
        <v>1866</v>
      </c>
      <c r="M179" s="31">
        <v>4.4124499999999998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3441.8</v>
      </c>
      <c r="D180" s="36">
        <v>3444.2666666666664</v>
      </c>
      <c r="E180" s="36">
        <v>3413.583333333333</v>
      </c>
      <c r="F180" s="36">
        <v>3385.3666666666668</v>
      </c>
      <c r="G180" s="36">
        <v>3354.6833333333334</v>
      </c>
      <c r="H180" s="36">
        <v>3472.4833333333327</v>
      </c>
      <c r="I180" s="36">
        <v>3503.1666666666661</v>
      </c>
      <c r="J180" s="36">
        <v>3531.3833333333323</v>
      </c>
      <c r="K180" s="31">
        <v>3474.95</v>
      </c>
      <c r="L180" s="31">
        <v>3416.05</v>
      </c>
      <c r="M180" s="31">
        <v>2.49749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540.5</v>
      </c>
      <c r="D181" s="36">
        <v>542.48333333333323</v>
      </c>
      <c r="E181" s="36">
        <v>533.91666666666652</v>
      </c>
      <c r="F181" s="36">
        <v>527.33333333333326</v>
      </c>
      <c r="G181" s="36">
        <v>518.76666666666654</v>
      </c>
      <c r="H181" s="36">
        <v>549.06666666666649</v>
      </c>
      <c r="I181" s="36">
        <v>557.63333333333333</v>
      </c>
      <c r="J181" s="36">
        <v>564.21666666666647</v>
      </c>
      <c r="K181" s="31">
        <v>551.04999999999995</v>
      </c>
      <c r="L181" s="31">
        <v>535.9</v>
      </c>
      <c r="M181" s="31">
        <v>13.211080000000001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2234</v>
      </c>
      <c r="D182" s="36">
        <v>2239.6666666666665</v>
      </c>
      <c r="E182" s="36">
        <v>2222.333333333333</v>
      </c>
      <c r="F182" s="36">
        <v>2210.6666666666665</v>
      </c>
      <c r="G182" s="36">
        <v>2193.333333333333</v>
      </c>
      <c r="H182" s="36">
        <v>2251.333333333333</v>
      </c>
      <c r="I182" s="36">
        <v>2268.6666666666661</v>
      </c>
      <c r="J182" s="36">
        <v>2280.333333333333</v>
      </c>
      <c r="K182" s="31">
        <v>2257</v>
      </c>
      <c r="L182" s="31">
        <v>2228</v>
      </c>
      <c r="M182" s="31">
        <v>2.87602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1142.2</v>
      </c>
      <c r="D183" s="36">
        <v>1140.0999999999999</v>
      </c>
      <c r="E183" s="36">
        <v>1135.1999999999998</v>
      </c>
      <c r="F183" s="36">
        <v>1128.1999999999998</v>
      </c>
      <c r="G183" s="36">
        <v>1123.2999999999997</v>
      </c>
      <c r="H183" s="36">
        <v>1147.0999999999999</v>
      </c>
      <c r="I183" s="36">
        <v>1152</v>
      </c>
      <c r="J183" s="36">
        <v>1159</v>
      </c>
      <c r="K183" s="31">
        <v>1145</v>
      </c>
      <c r="L183" s="31">
        <v>1133.0999999999999</v>
      </c>
      <c r="M183" s="31">
        <v>9.5791000000000004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650.15</v>
      </c>
      <c r="D184" s="36">
        <v>652.56666666666672</v>
      </c>
      <c r="E184" s="36">
        <v>644.63333333333344</v>
      </c>
      <c r="F184" s="36">
        <v>639.11666666666667</v>
      </c>
      <c r="G184" s="36">
        <v>631.18333333333339</v>
      </c>
      <c r="H184" s="36">
        <v>658.08333333333348</v>
      </c>
      <c r="I184" s="36">
        <v>666.01666666666665</v>
      </c>
      <c r="J184" s="36">
        <v>671.53333333333353</v>
      </c>
      <c r="K184" s="31">
        <v>660.5</v>
      </c>
      <c r="L184" s="31">
        <v>647.04999999999995</v>
      </c>
      <c r="M184" s="31">
        <v>5.0839699999999999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709.25</v>
      </c>
      <c r="D185" s="36">
        <v>709.73333333333323</v>
      </c>
      <c r="E185" s="36">
        <v>701.01666666666642</v>
      </c>
      <c r="F185" s="36">
        <v>692.78333333333319</v>
      </c>
      <c r="G185" s="36">
        <v>684.06666666666638</v>
      </c>
      <c r="H185" s="36">
        <v>717.96666666666647</v>
      </c>
      <c r="I185" s="36">
        <v>726.68333333333339</v>
      </c>
      <c r="J185" s="36">
        <v>734.91666666666652</v>
      </c>
      <c r="K185" s="31">
        <v>718.45</v>
      </c>
      <c r="L185" s="31">
        <v>701.5</v>
      </c>
      <c r="M185" s="31">
        <v>9.5905699999999996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1011.7</v>
      </c>
      <c r="D186" s="36">
        <v>1018.6166666666668</v>
      </c>
      <c r="E186" s="36">
        <v>1003.0833333333335</v>
      </c>
      <c r="F186" s="36">
        <v>994.4666666666667</v>
      </c>
      <c r="G186" s="36">
        <v>978.93333333333339</v>
      </c>
      <c r="H186" s="36">
        <v>1027.2333333333336</v>
      </c>
      <c r="I186" s="36">
        <v>1042.7666666666669</v>
      </c>
      <c r="J186" s="36">
        <v>1051.3833333333337</v>
      </c>
      <c r="K186" s="31">
        <v>1034.1500000000001</v>
      </c>
      <c r="L186" s="31">
        <v>1010</v>
      </c>
      <c r="M186" s="31">
        <v>5.8820199999999998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1710.25</v>
      </c>
      <c r="D187" s="36">
        <v>1719.6666666666667</v>
      </c>
      <c r="E187" s="36">
        <v>1684.3833333333334</v>
      </c>
      <c r="F187" s="36">
        <v>1658.5166666666667</v>
      </c>
      <c r="G187" s="36">
        <v>1623.2333333333333</v>
      </c>
      <c r="H187" s="36">
        <v>1745.5333333333335</v>
      </c>
      <c r="I187" s="36">
        <v>1780.8166666666668</v>
      </c>
      <c r="J187" s="36">
        <v>1806.6833333333336</v>
      </c>
      <c r="K187" s="31">
        <v>1754.95</v>
      </c>
      <c r="L187" s="31">
        <v>1693.8</v>
      </c>
      <c r="M187" s="31">
        <v>16.028919999999999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898.95</v>
      </c>
      <c r="D188" s="36">
        <v>896.4666666666667</v>
      </c>
      <c r="E188" s="36">
        <v>891.13333333333344</v>
      </c>
      <c r="F188" s="36">
        <v>883.31666666666672</v>
      </c>
      <c r="G188" s="36">
        <v>877.98333333333346</v>
      </c>
      <c r="H188" s="36">
        <v>904.28333333333342</v>
      </c>
      <c r="I188" s="36">
        <v>909.61666666666667</v>
      </c>
      <c r="J188" s="36">
        <v>917.43333333333339</v>
      </c>
      <c r="K188" s="31">
        <v>901.8</v>
      </c>
      <c r="L188" s="31">
        <v>888.65</v>
      </c>
      <c r="M188" s="31">
        <v>22.953119999999998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7564.4</v>
      </c>
      <c r="D189" s="36">
        <v>7601.1333333333341</v>
      </c>
      <c r="E189" s="36">
        <v>7464.2666666666682</v>
      </c>
      <c r="F189" s="36">
        <v>7364.1333333333341</v>
      </c>
      <c r="G189" s="36">
        <v>7227.2666666666682</v>
      </c>
      <c r="H189" s="36">
        <v>7701.2666666666682</v>
      </c>
      <c r="I189" s="36">
        <v>7838.133333333335</v>
      </c>
      <c r="J189" s="36">
        <v>7938.2666666666682</v>
      </c>
      <c r="K189" s="31">
        <v>7738</v>
      </c>
      <c r="L189" s="31">
        <v>7501</v>
      </c>
      <c r="M189" s="31">
        <v>1.1949000000000001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663.2</v>
      </c>
      <c r="D190" s="36">
        <v>666.69999999999993</v>
      </c>
      <c r="E190" s="36">
        <v>656.99999999999989</v>
      </c>
      <c r="F190" s="36">
        <v>650.79999999999995</v>
      </c>
      <c r="G190" s="36">
        <v>641.09999999999991</v>
      </c>
      <c r="H190" s="36">
        <v>672.89999999999986</v>
      </c>
      <c r="I190" s="36">
        <v>682.59999999999991</v>
      </c>
      <c r="J190" s="36">
        <v>688.79999999999984</v>
      </c>
      <c r="K190" s="31">
        <v>676.4</v>
      </c>
      <c r="L190" s="31">
        <v>660.5</v>
      </c>
      <c r="M190" s="31">
        <v>117.59568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247.4</v>
      </c>
      <c r="D191" s="36">
        <v>248.79999999999998</v>
      </c>
      <c r="E191" s="36">
        <v>245.19999999999996</v>
      </c>
      <c r="F191" s="36">
        <v>242.99999999999997</v>
      </c>
      <c r="G191" s="36">
        <v>239.39999999999995</v>
      </c>
      <c r="H191" s="36">
        <v>250.99999999999997</v>
      </c>
      <c r="I191" s="36">
        <v>254.6</v>
      </c>
      <c r="J191" s="36">
        <v>256.79999999999995</v>
      </c>
      <c r="K191" s="31">
        <v>252.4</v>
      </c>
      <c r="L191" s="31">
        <v>246.6</v>
      </c>
      <c r="M191" s="31">
        <v>76.789410000000004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123.1</v>
      </c>
      <c r="D192" s="36">
        <v>123.85000000000001</v>
      </c>
      <c r="E192" s="36">
        <v>121.95000000000002</v>
      </c>
      <c r="F192" s="36">
        <v>120.80000000000001</v>
      </c>
      <c r="G192" s="36">
        <v>118.90000000000002</v>
      </c>
      <c r="H192" s="36">
        <v>125.00000000000001</v>
      </c>
      <c r="I192" s="36">
        <v>126.90000000000002</v>
      </c>
      <c r="J192" s="36">
        <v>128.05000000000001</v>
      </c>
      <c r="K192" s="31">
        <v>125.75</v>
      </c>
      <c r="L192" s="31">
        <v>122.7</v>
      </c>
      <c r="M192" s="31">
        <v>307.46140000000003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3494.55</v>
      </c>
      <c r="D193" s="36">
        <v>3479.3666666666668</v>
      </c>
      <c r="E193" s="36">
        <v>3459.2333333333336</v>
      </c>
      <c r="F193" s="36">
        <v>3423.916666666667</v>
      </c>
      <c r="G193" s="36">
        <v>3403.7833333333338</v>
      </c>
      <c r="H193" s="36">
        <v>3514.6833333333334</v>
      </c>
      <c r="I193" s="36">
        <v>3534.8166666666666</v>
      </c>
      <c r="J193" s="36">
        <v>3570.1333333333332</v>
      </c>
      <c r="K193" s="31">
        <v>3499.5</v>
      </c>
      <c r="L193" s="31">
        <v>3444.05</v>
      </c>
      <c r="M193" s="31">
        <v>14.812110000000001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1170.7</v>
      </c>
      <c r="D194" s="36">
        <v>1165.0333333333333</v>
      </c>
      <c r="E194" s="36">
        <v>1154.0666666666666</v>
      </c>
      <c r="F194" s="36">
        <v>1137.4333333333334</v>
      </c>
      <c r="G194" s="36">
        <v>1126.4666666666667</v>
      </c>
      <c r="H194" s="36">
        <v>1181.6666666666665</v>
      </c>
      <c r="I194" s="36">
        <v>1192.6333333333332</v>
      </c>
      <c r="J194" s="36">
        <v>1209.2666666666664</v>
      </c>
      <c r="K194" s="31">
        <v>1176</v>
      </c>
      <c r="L194" s="31">
        <v>1148.4000000000001</v>
      </c>
      <c r="M194" s="31">
        <v>29.624700000000001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3026.15</v>
      </c>
      <c r="D195" s="36">
        <v>3011.9333333333329</v>
      </c>
      <c r="E195" s="36">
        <v>2974.2166666666658</v>
      </c>
      <c r="F195" s="36">
        <v>2922.2833333333328</v>
      </c>
      <c r="G195" s="36">
        <v>2884.5666666666657</v>
      </c>
      <c r="H195" s="36">
        <v>3063.8666666666659</v>
      </c>
      <c r="I195" s="36">
        <v>3101.583333333333</v>
      </c>
      <c r="J195" s="36">
        <v>3153.516666666666</v>
      </c>
      <c r="K195" s="31">
        <v>3049.65</v>
      </c>
      <c r="L195" s="31">
        <v>2960</v>
      </c>
      <c r="M195" s="31">
        <v>3.2755700000000001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3266.2</v>
      </c>
      <c r="D196" s="36">
        <v>3267.2333333333336</v>
      </c>
      <c r="E196" s="36">
        <v>3242.9666666666672</v>
      </c>
      <c r="F196" s="36">
        <v>3219.7333333333336</v>
      </c>
      <c r="G196" s="36">
        <v>3195.4666666666672</v>
      </c>
      <c r="H196" s="36">
        <v>3290.4666666666672</v>
      </c>
      <c r="I196" s="36">
        <v>3314.7333333333336</v>
      </c>
      <c r="J196" s="36">
        <v>3337.9666666666672</v>
      </c>
      <c r="K196" s="31">
        <v>3291.5</v>
      </c>
      <c r="L196" s="31">
        <v>3244</v>
      </c>
      <c r="M196" s="31">
        <v>6.5754999999999999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1891.6</v>
      </c>
      <c r="D197" s="36">
        <v>1904.5166666666667</v>
      </c>
      <c r="E197" s="36">
        <v>1869.1333333333332</v>
      </c>
      <c r="F197" s="36">
        <v>1846.6666666666665</v>
      </c>
      <c r="G197" s="36">
        <v>1811.2833333333331</v>
      </c>
      <c r="H197" s="36">
        <v>1926.9833333333333</v>
      </c>
      <c r="I197" s="36">
        <v>1962.366666666667</v>
      </c>
      <c r="J197" s="36">
        <v>1984.8333333333335</v>
      </c>
      <c r="K197" s="31">
        <v>1939.9</v>
      </c>
      <c r="L197" s="31">
        <v>1882.05</v>
      </c>
      <c r="M197" s="31">
        <v>2.9925899999999999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735.4</v>
      </c>
      <c r="D198" s="36">
        <v>731.94999999999993</v>
      </c>
      <c r="E198" s="36">
        <v>723.79999999999984</v>
      </c>
      <c r="F198" s="36">
        <v>712.19999999999993</v>
      </c>
      <c r="G198" s="36">
        <v>704.04999999999984</v>
      </c>
      <c r="H198" s="36">
        <v>743.54999999999984</v>
      </c>
      <c r="I198" s="36">
        <v>751.69999999999993</v>
      </c>
      <c r="J198" s="36">
        <v>763.29999999999984</v>
      </c>
      <c r="K198" s="31">
        <v>740.1</v>
      </c>
      <c r="L198" s="31">
        <v>720.35</v>
      </c>
      <c r="M198" s="31">
        <v>1.18716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2036.15</v>
      </c>
      <c r="D199" s="36">
        <v>2040.3833333333332</v>
      </c>
      <c r="E199" s="36">
        <v>2020.1666666666665</v>
      </c>
      <c r="F199" s="36">
        <v>2004.1833333333334</v>
      </c>
      <c r="G199" s="36">
        <v>1983.9666666666667</v>
      </c>
      <c r="H199" s="36">
        <v>2056.3666666666663</v>
      </c>
      <c r="I199" s="36">
        <v>2076.5833333333335</v>
      </c>
      <c r="J199" s="36">
        <v>2092.5666666666662</v>
      </c>
      <c r="K199" s="31">
        <v>2060.6</v>
      </c>
      <c r="L199" s="31">
        <v>2024.4</v>
      </c>
      <c r="M199" s="31">
        <v>3.5393699999999999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35.5</v>
      </c>
      <c r="D200" s="36">
        <v>35.616666666666667</v>
      </c>
      <c r="E200" s="36">
        <v>34.733333333333334</v>
      </c>
      <c r="F200" s="36">
        <v>33.966666666666669</v>
      </c>
      <c r="G200" s="36">
        <v>33.083333333333336</v>
      </c>
      <c r="H200" s="36">
        <v>36.383333333333333</v>
      </c>
      <c r="I200" s="36">
        <v>37.266666666666673</v>
      </c>
      <c r="J200" s="36">
        <v>38.033333333333331</v>
      </c>
      <c r="K200" s="31">
        <v>36.5</v>
      </c>
      <c r="L200" s="31">
        <v>34.85</v>
      </c>
      <c r="M200" s="31">
        <v>186.29409999999999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93.2</v>
      </c>
      <c r="D201" s="36">
        <v>94.183333333333337</v>
      </c>
      <c r="E201" s="36">
        <v>91.26666666666668</v>
      </c>
      <c r="F201" s="36">
        <v>89.333333333333343</v>
      </c>
      <c r="G201" s="36">
        <v>86.416666666666686</v>
      </c>
      <c r="H201" s="36">
        <v>96.116666666666674</v>
      </c>
      <c r="I201" s="36">
        <v>99.033333333333331</v>
      </c>
      <c r="J201" s="36">
        <v>100.96666666666667</v>
      </c>
      <c r="K201" s="31">
        <v>97.1</v>
      </c>
      <c r="L201" s="31">
        <v>92.25</v>
      </c>
      <c r="M201" s="31">
        <v>44.204389999999997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1596.45</v>
      </c>
      <c r="D202" s="36">
        <v>1598.9833333333333</v>
      </c>
      <c r="E202" s="36">
        <v>1588.1666666666667</v>
      </c>
      <c r="F202" s="36">
        <v>1579.8833333333334</v>
      </c>
      <c r="G202" s="36">
        <v>1569.0666666666668</v>
      </c>
      <c r="H202" s="36">
        <v>1607.2666666666667</v>
      </c>
      <c r="I202" s="36">
        <v>1618.0833333333333</v>
      </c>
      <c r="J202" s="36">
        <v>1626.3666666666666</v>
      </c>
      <c r="K202" s="31">
        <v>1609.8</v>
      </c>
      <c r="L202" s="31">
        <v>1590.7</v>
      </c>
      <c r="M202" s="31">
        <v>5.9798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1610.65</v>
      </c>
      <c r="D203" s="36">
        <v>1610.3833333333332</v>
      </c>
      <c r="E203" s="36">
        <v>1586.2666666666664</v>
      </c>
      <c r="F203" s="36">
        <v>1561.8833333333332</v>
      </c>
      <c r="G203" s="36">
        <v>1537.7666666666664</v>
      </c>
      <c r="H203" s="36">
        <v>1634.7666666666664</v>
      </c>
      <c r="I203" s="36">
        <v>1658.8833333333332</v>
      </c>
      <c r="J203" s="36">
        <v>1683.2666666666664</v>
      </c>
      <c r="K203" s="31">
        <v>1634.5</v>
      </c>
      <c r="L203" s="31">
        <v>1586</v>
      </c>
      <c r="M203" s="31">
        <v>21.09714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8461.0499999999993</v>
      </c>
      <c r="D204" s="36">
        <v>8506.7666666666682</v>
      </c>
      <c r="E204" s="36">
        <v>8365.1833333333361</v>
      </c>
      <c r="F204" s="36">
        <v>8269.3166666666675</v>
      </c>
      <c r="G204" s="36">
        <v>8127.7333333333354</v>
      </c>
      <c r="H204" s="36">
        <v>8602.6333333333369</v>
      </c>
      <c r="I204" s="36">
        <v>8744.216666666669</v>
      </c>
      <c r="J204" s="36">
        <v>8840.0833333333376</v>
      </c>
      <c r="K204" s="31">
        <v>8648.35</v>
      </c>
      <c r="L204" s="31">
        <v>8410.9</v>
      </c>
      <c r="M204" s="31">
        <v>5.3929099999999996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101.15</v>
      </c>
      <c r="D205" s="36">
        <v>101.75</v>
      </c>
      <c r="E205" s="36">
        <v>99.5</v>
      </c>
      <c r="F205" s="36">
        <v>97.85</v>
      </c>
      <c r="G205" s="36">
        <v>95.6</v>
      </c>
      <c r="H205" s="36">
        <v>103.4</v>
      </c>
      <c r="I205" s="36">
        <v>105.65</v>
      </c>
      <c r="J205" s="36">
        <v>107.30000000000001</v>
      </c>
      <c r="K205" s="31">
        <v>104</v>
      </c>
      <c r="L205" s="31">
        <v>100.1</v>
      </c>
      <c r="M205" s="31">
        <v>147.09255999999999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603.45000000000005</v>
      </c>
      <c r="D206" s="36">
        <v>606.15</v>
      </c>
      <c r="E206" s="36">
        <v>599.29999999999995</v>
      </c>
      <c r="F206" s="36">
        <v>595.15</v>
      </c>
      <c r="G206" s="36">
        <v>588.29999999999995</v>
      </c>
      <c r="H206" s="36">
        <v>610.29999999999995</v>
      </c>
      <c r="I206" s="36">
        <v>617.15000000000009</v>
      </c>
      <c r="J206" s="36">
        <v>621.29999999999995</v>
      </c>
      <c r="K206" s="31">
        <v>613</v>
      </c>
      <c r="L206" s="31">
        <v>602</v>
      </c>
      <c r="M206" s="31">
        <v>11.742010000000001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926.2</v>
      </c>
      <c r="D207" s="36">
        <v>925.56666666666672</v>
      </c>
      <c r="E207" s="36">
        <v>918.03333333333342</v>
      </c>
      <c r="F207" s="36">
        <v>909.86666666666667</v>
      </c>
      <c r="G207" s="36">
        <v>902.33333333333337</v>
      </c>
      <c r="H207" s="36">
        <v>933.73333333333346</v>
      </c>
      <c r="I207" s="36">
        <v>941.26666666666677</v>
      </c>
      <c r="J207" s="36">
        <v>949.43333333333351</v>
      </c>
      <c r="K207" s="31">
        <v>933.1</v>
      </c>
      <c r="L207" s="31">
        <v>917.4</v>
      </c>
      <c r="M207" s="31">
        <v>17.0626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222.75</v>
      </c>
      <c r="D208" s="36">
        <v>224.93333333333331</v>
      </c>
      <c r="E208" s="36">
        <v>220.11666666666662</v>
      </c>
      <c r="F208" s="36">
        <v>217.48333333333332</v>
      </c>
      <c r="G208" s="36">
        <v>212.66666666666663</v>
      </c>
      <c r="H208" s="36">
        <v>227.56666666666661</v>
      </c>
      <c r="I208" s="36">
        <v>232.38333333333327</v>
      </c>
      <c r="J208" s="36">
        <v>235.01666666666659</v>
      </c>
      <c r="K208" s="31">
        <v>229.75</v>
      </c>
      <c r="L208" s="31">
        <v>222.3</v>
      </c>
      <c r="M208" s="31">
        <v>52.440689999999996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818.6</v>
      </c>
      <c r="D209" s="36">
        <v>823.19999999999993</v>
      </c>
      <c r="E209" s="36">
        <v>808.04999999999984</v>
      </c>
      <c r="F209" s="36">
        <v>797.49999999999989</v>
      </c>
      <c r="G209" s="36">
        <v>782.3499999999998</v>
      </c>
      <c r="H209" s="36">
        <v>833.74999999999989</v>
      </c>
      <c r="I209" s="36">
        <v>848.9</v>
      </c>
      <c r="J209" s="36">
        <v>859.44999999999993</v>
      </c>
      <c r="K209" s="31">
        <v>838.35</v>
      </c>
      <c r="L209" s="31">
        <v>812.65</v>
      </c>
      <c r="M209" s="31">
        <v>28.571010000000001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1645.2</v>
      </c>
      <c r="D210" s="36">
        <v>1639.3999999999999</v>
      </c>
      <c r="E210" s="36">
        <v>1614.7999999999997</v>
      </c>
      <c r="F210" s="36">
        <v>1584.3999999999999</v>
      </c>
      <c r="G210" s="36">
        <v>1559.7999999999997</v>
      </c>
      <c r="H210" s="36">
        <v>1669.7999999999997</v>
      </c>
      <c r="I210" s="36">
        <v>1694.3999999999996</v>
      </c>
      <c r="J210" s="36">
        <v>1724.7999999999997</v>
      </c>
      <c r="K210" s="31">
        <v>1664</v>
      </c>
      <c r="L210" s="31">
        <v>1609</v>
      </c>
      <c r="M210" s="31">
        <v>0.52741000000000005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391.85</v>
      </c>
      <c r="D211" s="36">
        <v>392.9666666666667</v>
      </c>
      <c r="E211" s="36">
        <v>389.88333333333338</v>
      </c>
      <c r="F211" s="36">
        <v>387.91666666666669</v>
      </c>
      <c r="G211" s="36">
        <v>384.83333333333337</v>
      </c>
      <c r="H211" s="36">
        <v>394.93333333333339</v>
      </c>
      <c r="I211" s="36">
        <v>398.01666666666665</v>
      </c>
      <c r="J211" s="36">
        <v>399.98333333333341</v>
      </c>
      <c r="K211" s="31">
        <v>396.05</v>
      </c>
      <c r="L211" s="31">
        <v>391</v>
      </c>
      <c r="M211" s="31">
        <v>42.146680000000003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17.3</v>
      </c>
      <c r="D212" s="36">
        <v>17.400000000000002</v>
      </c>
      <c r="E212" s="36">
        <v>16.950000000000003</v>
      </c>
      <c r="F212" s="36">
        <v>16.600000000000001</v>
      </c>
      <c r="G212" s="36">
        <v>16.150000000000002</v>
      </c>
      <c r="H212" s="36">
        <v>17.750000000000004</v>
      </c>
      <c r="I212" s="36">
        <v>18.2</v>
      </c>
      <c r="J212" s="36">
        <v>18.550000000000004</v>
      </c>
      <c r="K212" s="31">
        <v>17.850000000000001</v>
      </c>
      <c r="L212" s="31">
        <v>17.05</v>
      </c>
      <c r="M212" s="31">
        <v>2426.05105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261.5</v>
      </c>
      <c r="D213" s="36">
        <v>261.86666666666662</v>
      </c>
      <c r="E213" s="36">
        <v>258.33333333333326</v>
      </c>
      <c r="F213" s="36">
        <v>255.16666666666663</v>
      </c>
      <c r="G213" s="36">
        <v>251.63333333333327</v>
      </c>
      <c r="H213" s="36">
        <v>265.03333333333325</v>
      </c>
      <c r="I213" s="36">
        <v>268.56666666666666</v>
      </c>
      <c r="J213" s="36">
        <v>271.73333333333323</v>
      </c>
      <c r="K213" s="31">
        <v>265.39999999999998</v>
      </c>
      <c r="L213" s="31">
        <v>258.7</v>
      </c>
      <c r="M213" s="31">
        <v>72.215469999999996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113.35</v>
      </c>
      <c r="D214" s="36">
        <v>113.33333333333333</v>
      </c>
      <c r="E214" s="36">
        <v>112.16666666666666</v>
      </c>
      <c r="F214" s="36">
        <v>110.98333333333333</v>
      </c>
      <c r="G214" s="36">
        <v>109.81666666666666</v>
      </c>
      <c r="H214" s="36">
        <v>114.51666666666665</v>
      </c>
      <c r="I214" s="36">
        <v>115.68333333333331</v>
      </c>
      <c r="J214" s="36">
        <v>116.86666666666665</v>
      </c>
      <c r="K214" s="31">
        <v>114.5</v>
      </c>
      <c r="L214" s="31">
        <v>112.15</v>
      </c>
      <c r="M214" s="31">
        <v>644.27436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578.9</v>
      </c>
      <c r="D215" s="36">
        <v>580.86666666666667</v>
      </c>
      <c r="E215" s="36">
        <v>571.5333333333333</v>
      </c>
      <c r="F215" s="36">
        <v>564.16666666666663</v>
      </c>
      <c r="G215" s="36">
        <v>554.83333333333326</v>
      </c>
      <c r="H215" s="36">
        <v>588.23333333333335</v>
      </c>
      <c r="I215" s="36">
        <v>597.56666666666661</v>
      </c>
      <c r="J215" s="36">
        <v>604.93333333333339</v>
      </c>
      <c r="K215" s="31">
        <v>590.20000000000005</v>
      </c>
      <c r="L215" s="31">
        <v>573.5</v>
      </c>
      <c r="M215" s="31">
        <v>12.65465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0" t="s">
        <v>20</v>
      </c>
      <c r="D9" s="390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6"/>
      <c r="L9" s="27"/>
      <c r="M9" s="48"/>
      <c r="N9" s="1"/>
      <c r="O9" s="1"/>
    </row>
    <row r="10" spans="1:15" ht="42.75" customHeight="1">
      <c r="A10" s="386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539.75</v>
      </c>
      <c r="D11" s="36">
        <v>543.56666666666672</v>
      </c>
      <c r="E11" s="36">
        <v>532.23333333333346</v>
      </c>
      <c r="F11" s="36">
        <v>524.7166666666667</v>
      </c>
      <c r="G11" s="36">
        <v>513.38333333333344</v>
      </c>
      <c r="H11" s="36">
        <v>551.08333333333348</v>
      </c>
      <c r="I11" s="36">
        <v>562.41666666666674</v>
      </c>
      <c r="J11" s="36">
        <v>569.93333333333351</v>
      </c>
      <c r="K11" s="31">
        <v>554.9</v>
      </c>
      <c r="L11" s="31">
        <v>536.04999999999995</v>
      </c>
      <c r="M11" s="31">
        <v>8.8230500000000003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30092.7</v>
      </c>
      <c r="D12" s="36">
        <v>30255.716666666664</v>
      </c>
      <c r="E12" s="36">
        <v>29837.983333333326</v>
      </c>
      <c r="F12" s="36">
        <v>29583.266666666663</v>
      </c>
      <c r="G12" s="36">
        <v>29165.533333333326</v>
      </c>
      <c r="H12" s="36">
        <v>30510.433333333327</v>
      </c>
      <c r="I12" s="36">
        <v>30928.166666666664</v>
      </c>
      <c r="J12" s="36">
        <v>31182.883333333328</v>
      </c>
      <c r="K12" s="31">
        <v>30673.45</v>
      </c>
      <c r="L12" s="31">
        <v>30001</v>
      </c>
      <c r="M12" s="31">
        <v>1.124E-2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518.45000000000005</v>
      </c>
      <c r="D13" s="36">
        <v>525.70000000000005</v>
      </c>
      <c r="E13" s="36">
        <v>508.80000000000007</v>
      </c>
      <c r="F13" s="36">
        <v>499.15</v>
      </c>
      <c r="G13" s="36">
        <v>482.25</v>
      </c>
      <c r="H13" s="36">
        <v>535.35000000000014</v>
      </c>
      <c r="I13" s="36">
        <v>552.25000000000023</v>
      </c>
      <c r="J13" s="36">
        <v>561.9000000000002</v>
      </c>
      <c r="K13" s="31">
        <v>542.6</v>
      </c>
      <c r="L13" s="31">
        <v>516.04999999999995</v>
      </c>
      <c r="M13" s="31">
        <v>5.2060399999999998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472.55</v>
      </c>
      <c r="D14" s="36">
        <v>475.45</v>
      </c>
      <c r="E14" s="36">
        <v>469.09999999999997</v>
      </c>
      <c r="F14" s="36">
        <v>465.65</v>
      </c>
      <c r="G14" s="36">
        <v>459.29999999999995</v>
      </c>
      <c r="H14" s="36">
        <v>478.9</v>
      </c>
      <c r="I14" s="36">
        <v>485.25</v>
      </c>
      <c r="J14" s="36">
        <v>488.7</v>
      </c>
      <c r="K14" s="31">
        <v>481.8</v>
      </c>
      <c r="L14" s="31">
        <v>472</v>
      </c>
      <c r="M14" s="31">
        <v>6.4781899999999997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1591.05</v>
      </c>
      <c r="D15" s="36">
        <v>1599.8333333333333</v>
      </c>
      <c r="E15" s="36">
        <v>1576.2166666666665</v>
      </c>
      <c r="F15" s="36">
        <v>1561.3833333333332</v>
      </c>
      <c r="G15" s="36">
        <v>1537.7666666666664</v>
      </c>
      <c r="H15" s="36">
        <v>1614.6666666666665</v>
      </c>
      <c r="I15" s="36">
        <v>1638.2833333333333</v>
      </c>
      <c r="J15" s="36">
        <v>1653.1166666666666</v>
      </c>
      <c r="K15" s="31">
        <v>1623.45</v>
      </c>
      <c r="L15" s="31">
        <v>1585</v>
      </c>
      <c r="M15" s="31">
        <v>0.71158999999999994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4015.3</v>
      </c>
      <c r="D16" s="36">
        <v>4036.7666666666664</v>
      </c>
      <c r="E16" s="36">
        <v>3979.5333333333328</v>
      </c>
      <c r="F16" s="36">
        <v>3943.7666666666664</v>
      </c>
      <c r="G16" s="36">
        <v>3886.5333333333328</v>
      </c>
      <c r="H16" s="36">
        <v>4072.5333333333328</v>
      </c>
      <c r="I16" s="36">
        <v>4129.7666666666664</v>
      </c>
      <c r="J16" s="36">
        <v>4165.5333333333328</v>
      </c>
      <c r="K16" s="31">
        <v>4094</v>
      </c>
      <c r="L16" s="31">
        <v>4001</v>
      </c>
      <c r="M16" s="31">
        <v>2.04827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22640.25</v>
      </c>
      <c r="D17" s="36">
        <v>22566.433333333334</v>
      </c>
      <c r="E17" s="36">
        <v>22405.866666666669</v>
      </c>
      <c r="F17" s="36">
        <v>22171.483333333334</v>
      </c>
      <c r="G17" s="36">
        <v>22010.916666666668</v>
      </c>
      <c r="H17" s="36">
        <v>22800.816666666669</v>
      </c>
      <c r="I17" s="36">
        <v>22961.383333333335</v>
      </c>
      <c r="J17" s="36">
        <v>23195.76666666667</v>
      </c>
      <c r="K17" s="31">
        <v>22727</v>
      </c>
      <c r="L17" s="31">
        <v>22332.05</v>
      </c>
      <c r="M17" s="31">
        <v>9.2410000000000006E-2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1963.15</v>
      </c>
      <c r="D18" s="36">
        <v>1983.7333333333336</v>
      </c>
      <c r="E18" s="36">
        <v>1935.0166666666671</v>
      </c>
      <c r="F18" s="36">
        <v>1906.8833333333334</v>
      </c>
      <c r="G18" s="36">
        <v>1858.166666666667</v>
      </c>
      <c r="H18" s="36">
        <v>2011.8666666666672</v>
      </c>
      <c r="I18" s="36">
        <v>2060.5833333333335</v>
      </c>
      <c r="J18" s="36">
        <v>2088.7166666666672</v>
      </c>
      <c r="K18" s="31">
        <v>2032.45</v>
      </c>
      <c r="L18" s="31">
        <v>1955.6</v>
      </c>
      <c r="M18" s="31">
        <v>5.2489499999999998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2393.75</v>
      </c>
      <c r="D19" s="36">
        <v>2406.5833333333335</v>
      </c>
      <c r="E19" s="36">
        <v>2369.2166666666672</v>
      </c>
      <c r="F19" s="36">
        <v>2344.6833333333338</v>
      </c>
      <c r="G19" s="36">
        <v>2307.3166666666675</v>
      </c>
      <c r="H19" s="36">
        <v>2431.1166666666668</v>
      </c>
      <c r="I19" s="36">
        <v>2468.4833333333327</v>
      </c>
      <c r="J19" s="36">
        <v>2493.0166666666664</v>
      </c>
      <c r="K19" s="31">
        <v>2443.9499999999998</v>
      </c>
      <c r="L19" s="31">
        <v>2382.0500000000002</v>
      </c>
      <c r="M19" s="31">
        <v>12.403499999999999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920.15</v>
      </c>
      <c r="D20" s="36">
        <v>927.56666666666661</v>
      </c>
      <c r="E20" s="36">
        <v>908.33333333333326</v>
      </c>
      <c r="F20" s="36">
        <v>896.51666666666665</v>
      </c>
      <c r="G20" s="36">
        <v>877.2833333333333</v>
      </c>
      <c r="H20" s="36">
        <v>939.38333333333321</v>
      </c>
      <c r="I20" s="36">
        <v>958.61666666666656</v>
      </c>
      <c r="J20" s="36">
        <v>970.43333333333317</v>
      </c>
      <c r="K20" s="31">
        <v>946.8</v>
      </c>
      <c r="L20" s="31">
        <v>915.75</v>
      </c>
      <c r="M20" s="31">
        <v>6.2575500000000002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793.65</v>
      </c>
      <c r="D21" s="36">
        <v>795.1</v>
      </c>
      <c r="E21" s="36">
        <v>787.2</v>
      </c>
      <c r="F21" s="36">
        <v>780.75</v>
      </c>
      <c r="G21" s="36">
        <v>772.85</v>
      </c>
      <c r="H21" s="36">
        <v>801.55000000000007</v>
      </c>
      <c r="I21" s="36">
        <v>809.44999999999993</v>
      </c>
      <c r="J21" s="36">
        <v>815.90000000000009</v>
      </c>
      <c r="K21" s="31">
        <v>803</v>
      </c>
      <c r="L21" s="31">
        <v>788.65</v>
      </c>
      <c r="M21" s="31">
        <v>24.34862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338.3</v>
      </c>
      <c r="D22" s="36">
        <v>339.86666666666667</v>
      </c>
      <c r="E22" s="36">
        <v>333.43333333333334</v>
      </c>
      <c r="F22" s="36">
        <v>328.56666666666666</v>
      </c>
      <c r="G22" s="36">
        <v>322.13333333333333</v>
      </c>
      <c r="H22" s="36">
        <v>344.73333333333335</v>
      </c>
      <c r="I22" s="36">
        <v>351.16666666666674</v>
      </c>
      <c r="J22" s="36">
        <v>356.03333333333336</v>
      </c>
      <c r="K22" s="31">
        <v>346.3</v>
      </c>
      <c r="L22" s="31">
        <v>335</v>
      </c>
      <c r="M22" s="31">
        <v>34.643889999999999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590.79999999999995</v>
      </c>
      <c r="D23" s="36">
        <v>593.19999999999993</v>
      </c>
      <c r="E23" s="36">
        <v>586.59999999999991</v>
      </c>
      <c r="F23" s="36">
        <v>582.4</v>
      </c>
      <c r="G23" s="36">
        <v>575.79999999999995</v>
      </c>
      <c r="H23" s="36">
        <v>597.39999999999986</v>
      </c>
      <c r="I23" s="36">
        <v>604</v>
      </c>
      <c r="J23" s="36">
        <v>608.19999999999982</v>
      </c>
      <c r="K23" s="31">
        <v>599.79999999999995</v>
      </c>
      <c r="L23" s="31">
        <v>589</v>
      </c>
      <c r="M23" s="31">
        <v>21.19632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335.85</v>
      </c>
      <c r="D24" s="36">
        <v>337.5</v>
      </c>
      <c r="E24" s="36">
        <v>333.4</v>
      </c>
      <c r="F24" s="36">
        <v>330.95</v>
      </c>
      <c r="G24" s="36">
        <v>326.84999999999997</v>
      </c>
      <c r="H24" s="36">
        <v>339.95</v>
      </c>
      <c r="I24" s="36">
        <v>344.05</v>
      </c>
      <c r="J24" s="36">
        <v>346.5</v>
      </c>
      <c r="K24" s="31">
        <v>341.6</v>
      </c>
      <c r="L24" s="31">
        <v>335.05</v>
      </c>
      <c r="M24" s="31">
        <v>4.9664299999999999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181.9</v>
      </c>
      <c r="D25" s="36">
        <v>182.31666666666669</v>
      </c>
      <c r="E25" s="36">
        <v>179.78333333333339</v>
      </c>
      <c r="F25" s="36">
        <v>177.66666666666669</v>
      </c>
      <c r="G25" s="36">
        <v>175.13333333333338</v>
      </c>
      <c r="H25" s="36">
        <v>184.43333333333339</v>
      </c>
      <c r="I25" s="36">
        <v>186.9666666666667</v>
      </c>
      <c r="J25" s="36">
        <v>189.0833333333334</v>
      </c>
      <c r="K25" s="31">
        <v>184.85</v>
      </c>
      <c r="L25" s="31">
        <v>180.2</v>
      </c>
      <c r="M25" s="31">
        <v>16.479099999999999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229.4</v>
      </c>
      <c r="D26" s="36">
        <v>232.6</v>
      </c>
      <c r="E26" s="36">
        <v>225.29999999999998</v>
      </c>
      <c r="F26" s="36">
        <v>221.2</v>
      </c>
      <c r="G26" s="36">
        <v>213.89999999999998</v>
      </c>
      <c r="H26" s="36">
        <v>236.7</v>
      </c>
      <c r="I26" s="36">
        <v>244</v>
      </c>
      <c r="J26" s="36">
        <v>248.1</v>
      </c>
      <c r="K26" s="31">
        <v>239.9</v>
      </c>
      <c r="L26" s="31">
        <v>228.5</v>
      </c>
      <c r="M26" s="31">
        <v>58.768650000000001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313.60000000000002</v>
      </c>
      <c r="D27" s="36">
        <v>314.63333333333333</v>
      </c>
      <c r="E27" s="36">
        <v>310.81666666666666</v>
      </c>
      <c r="F27" s="36">
        <v>308.03333333333336</v>
      </c>
      <c r="G27" s="36">
        <v>304.2166666666667</v>
      </c>
      <c r="H27" s="36">
        <v>317.41666666666663</v>
      </c>
      <c r="I27" s="36">
        <v>321.23333333333323</v>
      </c>
      <c r="J27" s="36">
        <v>324.01666666666659</v>
      </c>
      <c r="K27" s="31">
        <v>318.45</v>
      </c>
      <c r="L27" s="31">
        <v>311.85000000000002</v>
      </c>
      <c r="M27" s="31">
        <v>1.2999400000000001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884.65</v>
      </c>
      <c r="D28" s="36">
        <v>887.68333333333328</v>
      </c>
      <c r="E28" s="36">
        <v>872.56666666666661</v>
      </c>
      <c r="F28" s="36">
        <v>860.48333333333335</v>
      </c>
      <c r="G28" s="36">
        <v>845.36666666666667</v>
      </c>
      <c r="H28" s="36">
        <v>899.76666666666654</v>
      </c>
      <c r="I28" s="36">
        <v>914.8833333333331</v>
      </c>
      <c r="J28" s="36">
        <v>926.96666666666647</v>
      </c>
      <c r="K28" s="31">
        <v>902.8</v>
      </c>
      <c r="L28" s="31">
        <v>875.6</v>
      </c>
      <c r="M28" s="31">
        <v>0.72038999999999997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1072.2</v>
      </c>
      <c r="D29" s="36">
        <v>1074.5999999999999</v>
      </c>
      <c r="E29" s="36">
        <v>1064.1999999999998</v>
      </c>
      <c r="F29" s="36">
        <v>1056.1999999999998</v>
      </c>
      <c r="G29" s="36">
        <v>1045.7999999999997</v>
      </c>
      <c r="H29" s="36">
        <v>1082.5999999999999</v>
      </c>
      <c r="I29" s="36">
        <v>1093</v>
      </c>
      <c r="J29" s="36">
        <v>1101</v>
      </c>
      <c r="K29" s="31">
        <v>1085</v>
      </c>
      <c r="L29" s="31">
        <v>1066.5999999999999</v>
      </c>
      <c r="M29" s="31">
        <v>1.7453700000000001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3467.3</v>
      </c>
      <c r="D30" s="36">
        <v>3497.3666666666668</v>
      </c>
      <c r="E30" s="36">
        <v>3399.8333333333335</v>
      </c>
      <c r="F30" s="36">
        <v>3332.3666666666668</v>
      </c>
      <c r="G30" s="36">
        <v>3234.8333333333335</v>
      </c>
      <c r="H30" s="36">
        <v>3564.8333333333335</v>
      </c>
      <c r="I30" s="36">
        <v>3662.3666666666663</v>
      </c>
      <c r="J30" s="36">
        <v>3729.8333333333335</v>
      </c>
      <c r="K30" s="31">
        <v>3594.9</v>
      </c>
      <c r="L30" s="31">
        <v>3429.9</v>
      </c>
      <c r="M30" s="31">
        <v>1.03444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1753.5</v>
      </c>
      <c r="D31" s="36">
        <v>1760.3500000000001</v>
      </c>
      <c r="E31" s="36">
        <v>1734.7000000000003</v>
      </c>
      <c r="F31" s="36">
        <v>1715.9</v>
      </c>
      <c r="G31" s="36">
        <v>1690.2500000000002</v>
      </c>
      <c r="H31" s="36">
        <v>1779.1500000000003</v>
      </c>
      <c r="I31" s="36">
        <v>1804.8000000000004</v>
      </c>
      <c r="J31" s="36">
        <v>1823.6000000000004</v>
      </c>
      <c r="K31" s="31">
        <v>1786</v>
      </c>
      <c r="L31" s="31">
        <v>1741.55</v>
      </c>
      <c r="M31" s="31">
        <v>1.0920099999999999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798.2</v>
      </c>
      <c r="D32" s="36">
        <v>801.06666666666661</v>
      </c>
      <c r="E32" s="36">
        <v>789.18333333333317</v>
      </c>
      <c r="F32" s="36">
        <v>780.16666666666652</v>
      </c>
      <c r="G32" s="36">
        <v>768.28333333333308</v>
      </c>
      <c r="H32" s="36">
        <v>810.08333333333326</v>
      </c>
      <c r="I32" s="36">
        <v>821.9666666666667</v>
      </c>
      <c r="J32" s="36">
        <v>830.98333333333335</v>
      </c>
      <c r="K32" s="31">
        <v>812.95</v>
      </c>
      <c r="L32" s="31">
        <v>792.05</v>
      </c>
      <c r="M32" s="31">
        <v>1.03644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3585.6</v>
      </c>
      <c r="D33" s="36">
        <v>3578.1166666666668</v>
      </c>
      <c r="E33" s="36">
        <v>3547.4833333333336</v>
      </c>
      <c r="F33" s="36">
        <v>3509.3666666666668</v>
      </c>
      <c r="G33" s="36">
        <v>3478.7333333333336</v>
      </c>
      <c r="H33" s="36">
        <v>3616.2333333333336</v>
      </c>
      <c r="I33" s="36">
        <v>3646.8666666666668</v>
      </c>
      <c r="J33" s="36">
        <v>3684.9833333333336</v>
      </c>
      <c r="K33" s="31">
        <v>3608.75</v>
      </c>
      <c r="L33" s="31">
        <v>3540</v>
      </c>
      <c r="M33" s="31">
        <v>0.90781000000000001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2225.4499999999998</v>
      </c>
      <c r="D34" s="36">
        <v>2230.4833333333331</v>
      </c>
      <c r="E34" s="36">
        <v>2209.9666666666662</v>
      </c>
      <c r="F34" s="36">
        <v>2194.4833333333331</v>
      </c>
      <c r="G34" s="36">
        <v>2173.9666666666662</v>
      </c>
      <c r="H34" s="36">
        <v>2245.9666666666662</v>
      </c>
      <c r="I34" s="36">
        <v>2266.4833333333336</v>
      </c>
      <c r="J34" s="36">
        <v>2281.9666666666662</v>
      </c>
      <c r="K34" s="31">
        <v>2251</v>
      </c>
      <c r="L34" s="31">
        <v>2215</v>
      </c>
      <c r="M34" s="31">
        <v>0.20763000000000001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628.04999999999995</v>
      </c>
      <c r="D35" s="36">
        <v>630.18333333333339</v>
      </c>
      <c r="E35" s="36">
        <v>622.26666666666677</v>
      </c>
      <c r="F35" s="36">
        <v>616.48333333333335</v>
      </c>
      <c r="G35" s="36">
        <v>608.56666666666672</v>
      </c>
      <c r="H35" s="36">
        <v>635.96666666666681</v>
      </c>
      <c r="I35" s="36">
        <v>643.88333333333333</v>
      </c>
      <c r="J35" s="36">
        <v>649.66666666666686</v>
      </c>
      <c r="K35" s="31">
        <v>638.1</v>
      </c>
      <c r="L35" s="31">
        <v>624.4</v>
      </c>
      <c r="M35" s="31">
        <v>3.6106500000000001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3036.6</v>
      </c>
      <c r="D36" s="36">
        <v>3025.2000000000003</v>
      </c>
      <c r="E36" s="36">
        <v>2970.4000000000005</v>
      </c>
      <c r="F36" s="36">
        <v>2904.2000000000003</v>
      </c>
      <c r="G36" s="36">
        <v>2849.4000000000005</v>
      </c>
      <c r="H36" s="36">
        <v>3091.4000000000005</v>
      </c>
      <c r="I36" s="36">
        <v>3146.2000000000007</v>
      </c>
      <c r="J36" s="36">
        <v>3212.4000000000005</v>
      </c>
      <c r="K36" s="31">
        <v>3080</v>
      </c>
      <c r="L36" s="31">
        <v>2959</v>
      </c>
      <c r="M36" s="31">
        <v>2.1404100000000001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430.85</v>
      </c>
      <c r="D37" s="36">
        <v>432.83333333333331</v>
      </c>
      <c r="E37" s="36">
        <v>426.11666666666662</v>
      </c>
      <c r="F37" s="36">
        <v>421.38333333333333</v>
      </c>
      <c r="G37" s="36">
        <v>414.66666666666663</v>
      </c>
      <c r="H37" s="36">
        <v>437.56666666666661</v>
      </c>
      <c r="I37" s="36">
        <v>444.2833333333333</v>
      </c>
      <c r="J37" s="36">
        <v>449.01666666666659</v>
      </c>
      <c r="K37" s="31">
        <v>439.55</v>
      </c>
      <c r="L37" s="31">
        <v>428.1</v>
      </c>
      <c r="M37" s="31">
        <v>20.666180000000001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2343.4499999999998</v>
      </c>
      <c r="D38" s="36">
        <v>2303.2666666666664</v>
      </c>
      <c r="E38" s="36">
        <v>2236.833333333333</v>
      </c>
      <c r="F38" s="36">
        <v>2130.2166666666667</v>
      </c>
      <c r="G38" s="36">
        <v>2063.7833333333333</v>
      </c>
      <c r="H38" s="36">
        <v>2409.8833333333328</v>
      </c>
      <c r="I38" s="36">
        <v>2476.3166666666662</v>
      </c>
      <c r="J38" s="36">
        <v>2582.9333333333325</v>
      </c>
      <c r="K38" s="31">
        <v>2369.6999999999998</v>
      </c>
      <c r="L38" s="31">
        <v>2196.65</v>
      </c>
      <c r="M38" s="31">
        <v>34.062390000000001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851.25</v>
      </c>
      <c r="D39" s="36">
        <v>851.08333333333337</v>
      </c>
      <c r="E39" s="36">
        <v>847.16666666666674</v>
      </c>
      <c r="F39" s="36">
        <v>843.08333333333337</v>
      </c>
      <c r="G39" s="36">
        <v>839.16666666666674</v>
      </c>
      <c r="H39" s="36">
        <v>855.16666666666674</v>
      </c>
      <c r="I39" s="36">
        <v>859.08333333333348</v>
      </c>
      <c r="J39" s="36">
        <v>863.16666666666674</v>
      </c>
      <c r="K39" s="31">
        <v>855</v>
      </c>
      <c r="L39" s="31">
        <v>847</v>
      </c>
      <c r="M39" s="31">
        <v>0.64037999999999995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5309.4</v>
      </c>
      <c r="D40" s="36">
        <v>5287.1333333333332</v>
      </c>
      <c r="E40" s="36">
        <v>5234.2666666666664</v>
      </c>
      <c r="F40" s="36">
        <v>5159.1333333333332</v>
      </c>
      <c r="G40" s="36">
        <v>5106.2666666666664</v>
      </c>
      <c r="H40" s="36">
        <v>5362.2666666666664</v>
      </c>
      <c r="I40" s="36">
        <v>5415.1333333333332</v>
      </c>
      <c r="J40" s="36">
        <v>5490.2666666666664</v>
      </c>
      <c r="K40" s="31">
        <v>5340</v>
      </c>
      <c r="L40" s="31">
        <v>5212</v>
      </c>
      <c r="M40" s="31">
        <v>0.61285999999999996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1709.05</v>
      </c>
      <c r="D41" s="36">
        <v>1705.6666666666667</v>
      </c>
      <c r="E41" s="36">
        <v>1682.3333333333335</v>
      </c>
      <c r="F41" s="36">
        <v>1655.6166666666668</v>
      </c>
      <c r="G41" s="36">
        <v>1632.2833333333335</v>
      </c>
      <c r="H41" s="36">
        <v>1732.3833333333334</v>
      </c>
      <c r="I41" s="36">
        <v>1755.7166666666669</v>
      </c>
      <c r="J41" s="36">
        <v>1782.4333333333334</v>
      </c>
      <c r="K41" s="31">
        <v>1729</v>
      </c>
      <c r="L41" s="31">
        <v>1678.95</v>
      </c>
      <c r="M41" s="31">
        <v>2.8724400000000001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4977.55</v>
      </c>
      <c r="D42" s="36">
        <v>4972.666666666667</v>
      </c>
      <c r="E42" s="36">
        <v>4945.3833333333341</v>
      </c>
      <c r="F42" s="36">
        <v>4913.2166666666672</v>
      </c>
      <c r="G42" s="36">
        <v>4885.9333333333343</v>
      </c>
      <c r="H42" s="36">
        <v>5004.8333333333339</v>
      </c>
      <c r="I42" s="36">
        <v>5032.1166666666668</v>
      </c>
      <c r="J42" s="36">
        <v>5064.2833333333338</v>
      </c>
      <c r="K42" s="31">
        <v>4999.95</v>
      </c>
      <c r="L42" s="31">
        <v>4940.5</v>
      </c>
      <c r="M42" s="31">
        <v>2.52447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383.95</v>
      </c>
      <c r="D43" s="36">
        <v>383.18333333333334</v>
      </c>
      <c r="E43" s="36">
        <v>379.9666666666667</v>
      </c>
      <c r="F43" s="36">
        <v>375.98333333333335</v>
      </c>
      <c r="G43" s="36">
        <v>372.76666666666671</v>
      </c>
      <c r="H43" s="36">
        <v>387.16666666666669</v>
      </c>
      <c r="I43" s="36">
        <v>390.38333333333327</v>
      </c>
      <c r="J43" s="36">
        <v>394.36666666666667</v>
      </c>
      <c r="K43" s="31">
        <v>386.4</v>
      </c>
      <c r="L43" s="31">
        <v>379.2</v>
      </c>
      <c r="M43" s="31">
        <v>13.092269999999999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292.10000000000002</v>
      </c>
      <c r="D44" s="36">
        <v>292.34999999999997</v>
      </c>
      <c r="E44" s="36">
        <v>289.74999999999994</v>
      </c>
      <c r="F44" s="36">
        <v>287.39999999999998</v>
      </c>
      <c r="G44" s="36">
        <v>284.79999999999995</v>
      </c>
      <c r="H44" s="36">
        <v>294.69999999999993</v>
      </c>
      <c r="I44" s="36">
        <v>297.29999999999995</v>
      </c>
      <c r="J44" s="36">
        <v>299.64999999999992</v>
      </c>
      <c r="K44" s="31">
        <v>294.95</v>
      </c>
      <c r="L44" s="31">
        <v>290</v>
      </c>
      <c r="M44" s="31">
        <v>3.4966300000000001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632.6</v>
      </c>
      <c r="D45" s="36">
        <v>638.19999999999993</v>
      </c>
      <c r="E45" s="36">
        <v>623.39999999999986</v>
      </c>
      <c r="F45" s="36">
        <v>614.19999999999993</v>
      </c>
      <c r="G45" s="36">
        <v>599.39999999999986</v>
      </c>
      <c r="H45" s="36">
        <v>647.39999999999986</v>
      </c>
      <c r="I45" s="36">
        <v>662.19999999999982</v>
      </c>
      <c r="J45" s="36">
        <v>671.39999999999986</v>
      </c>
      <c r="K45" s="31">
        <v>653</v>
      </c>
      <c r="L45" s="31">
        <v>629</v>
      </c>
      <c r="M45" s="31">
        <v>2.5661900000000002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579.15</v>
      </c>
      <c r="D46" s="36">
        <v>583.6</v>
      </c>
      <c r="E46" s="36">
        <v>572.55000000000007</v>
      </c>
      <c r="F46" s="36">
        <v>565.95000000000005</v>
      </c>
      <c r="G46" s="36">
        <v>554.90000000000009</v>
      </c>
      <c r="H46" s="36">
        <v>590.20000000000005</v>
      </c>
      <c r="I46" s="36">
        <v>601.25</v>
      </c>
      <c r="J46" s="36">
        <v>607.85</v>
      </c>
      <c r="K46" s="31">
        <v>594.65</v>
      </c>
      <c r="L46" s="31">
        <v>577</v>
      </c>
      <c r="M46" s="31">
        <v>1.0987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172.2</v>
      </c>
      <c r="D47" s="36">
        <v>173.73333333333335</v>
      </c>
      <c r="E47" s="36">
        <v>170.16666666666669</v>
      </c>
      <c r="F47" s="36">
        <v>168.13333333333333</v>
      </c>
      <c r="G47" s="36">
        <v>164.56666666666666</v>
      </c>
      <c r="H47" s="36">
        <v>175.76666666666671</v>
      </c>
      <c r="I47" s="36">
        <v>179.33333333333337</v>
      </c>
      <c r="J47" s="36">
        <v>181.36666666666673</v>
      </c>
      <c r="K47" s="31">
        <v>177.3</v>
      </c>
      <c r="L47" s="31">
        <v>171.7</v>
      </c>
      <c r="M47" s="31">
        <v>61.771979999999999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3105.85</v>
      </c>
      <c r="D48" s="36">
        <v>3095.1666666666665</v>
      </c>
      <c r="E48" s="36">
        <v>3075.2333333333331</v>
      </c>
      <c r="F48" s="36">
        <v>3044.6166666666668</v>
      </c>
      <c r="G48" s="36">
        <v>3024.6833333333334</v>
      </c>
      <c r="H48" s="36">
        <v>3125.7833333333328</v>
      </c>
      <c r="I48" s="36">
        <v>3145.7166666666662</v>
      </c>
      <c r="J48" s="36">
        <v>3176.3333333333326</v>
      </c>
      <c r="K48" s="31">
        <v>3115.1</v>
      </c>
      <c r="L48" s="31">
        <v>3064.55</v>
      </c>
      <c r="M48" s="31">
        <v>7.1143400000000003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329</v>
      </c>
      <c r="D49" s="36">
        <v>328.98333333333335</v>
      </c>
      <c r="E49" s="36">
        <v>326.31666666666672</v>
      </c>
      <c r="F49" s="36">
        <v>323.63333333333338</v>
      </c>
      <c r="G49" s="36">
        <v>320.96666666666675</v>
      </c>
      <c r="H49" s="36">
        <v>331.66666666666669</v>
      </c>
      <c r="I49" s="36">
        <v>334.33333333333331</v>
      </c>
      <c r="J49" s="36">
        <v>337.01666666666665</v>
      </c>
      <c r="K49" s="31">
        <v>331.65</v>
      </c>
      <c r="L49" s="31">
        <v>326.3</v>
      </c>
      <c r="M49" s="31">
        <v>1.4162999999999999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1842.55</v>
      </c>
      <c r="D50" s="36">
        <v>1850.6833333333334</v>
      </c>
      <c r="E50" s="36">
        <v>1817.3666666666668</v>
      </c>
      <c r="F50" s="36">
        <v>1792.1833333333334</v>
      </c>
      <c r="G50" s="36">
        <v>1758.8666666666668</v>
      </c>
      <c r="H50" s="36">
        <v>1875.8666666666668</v>
      </c>
      <c r="I50" s="36">
        <v>1909.1833333333334</v>
      </c>
      <c r="J50" s="36">
        <v>1934.3666666666668</v>
      </c>
      <c r="K50" s="31">
        <v>1884</v>
      </c>
      <c r="L50" s="31">
        <v>1825.5</v>
      </c>
      <c r="M50" s="31">
        <v>23.74492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6676.7</v>
      </c>
      <c r="D51" s="36">
        <v>6715.166666666667</v>
      </c>
      <c r="E51" s="36">
        <v>6566.5333333333338</v>
      </c>
      <c r="F51" s="36">
        <v>6456.3666666666668</v>
      </c>
      <c r="G51" s="36">
        <v>6307.7333333333336</v>
      </c>
      <c r="H51" s="36">
        <v>6825.3333333333339</v>
      </c>
      <c r="I51" s="36">
        <v>6973.9666666666672</v>
      </c>
      <c r="J51" s="36">
        <v>7084.1333333333341</v>
      </c>
      <c r="K51" s="31">
        <v>6863.8</v>
      </c>
      <c r="L51" s="31">
        <v>6605</v>
      </c>
      <c r="M51" s="31">
        <v>1.1133200000000001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699.8</v>
      </c>
      <c r="D52" s="36">
        <v>701.69999999999993</v>
      </c>
      <c r="E52" s="36">
        <v>696.19999999999982</v>
      </c>
      <c r="F52" s="36">
        <v>692.59999999999991</v>
      </c>
      <c r="G52" s="36">
        <v>687.0999999999998</v>
      </c>
      <c r="H52" s="36">
        <v>705.29999999999984</v>
      </c>
      <c r="I52" s="36">
        <v>710.80000000000007</v>
      </c>
      <c r="J52" s="36">
        <v>714.39999999999986</v>
      </c>
      <c r="K52" s="31">
        <v>707.2</v>
      </c>
      <c r="L52" s="31">
        <v>698.1</v>
      </c>
      <c r="M52" s="31">
        <v>11.671950000000001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866.2</v>
      </c>
      <c r="D53" s="36">
        <v>870.56666666666661</v>
      </c>
      <c r="E53" s="36">
        <v>858.13333333333321</v>
      </c>
      <c r="F53" s="36">
        <v>850.06666666666661</v>
      </c>
      <c r="G53" s="36">
        <v>837.63333333333321</v>
      </c>
      <c r="H53" s="36">
        <v>878.63333333333321</v>
      </c>
      <c r="I53" s="36">
        <v>891.06666666666661</v>
      </c>
      <c r="J53" s="36">
        <v>899.13333333333321</v>
      </c>
      <c r="K53" s="31">
        <v>883</v>
      </c>
      <c r="L53" s="31">
        <v>862.5</v>
      </c>
      <c r="M53" s="31">
        <v>12.22902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418.4</v>
      </c>
      <c r="D54" s="36">
        <v>421.2166666666667</v>
      </c>
      <c r="E54" s="36">
        <v>412.18333333333339</v>
      </c>
      <c r="F54" s="36">
        <v>405.9666666666667</v>
      </c>
      <c r="G54" s="36">
        <v>396.93333333333339</v>
      </c>
      <c r="H54" s="36">
        <v>427.43333333333339</v>
      </c>
      <c r="I54" s="36">
        <v>436.4666666666667</v>
      </c>
      <c r="J54" s="36">
        <v>442.68333333333339</v>
      </c>
      <c r="K54" s="31">
        <v>430.25</v>
      </c>
      <c r="L54" s="31">
        <v>415</v>
      </c>
      <c r="M54" s="31">
        <v>1.4638500000000001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3749.5</v>
      </c>
      <c r="D55" s="36">
        <v>3757.5166666666664</v>
      </c>
      <c r="E55" s="36">
        <v>3734.083333333333</v>
      </c>
      <c r="F55" s="36">
        <v>3718.6666666666665</v>
      </c>
      <c r="G55" s="36">
        <v>3695.2333333333331</v>
      </c>
      <c r="H55" s="36">
        <v>3772.9333333333329</v>
      </c>
      <c r="I55" s="36">
        <v>3796.3666666666663</v>
      </c>
      <c r="J55" s="36">
        <v>3811.7833333333328</v>
      </c>
      <c r="K55" s="31">
        <v>3780.95</v>
      </c>
      <c r="L55" s="31">
        <v>3742.1</v>
      </c>
      <c r="M55" s="31">
        <v>2.0003799999999998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980.35</v>
      </c>
      <c r="D56" s="36">
        <v>983.66666666666663</v>
      </c>
      <c r="E56" s="36">
        <v>974.43333333333328</v>
      </c>
      <c r="F56" s="36">
        <v>968.51666666666665</v>
      </c>
      <c r="G56" s="36">
        <v>959.2833333333333</v>
      </c>
      <c r="H56" s="36">
        <v>989.58333333333326</v>
      </c>
      <c r="I56" s="36">
        <v>998.81666666666661</v>
      </c>
      <c r="J56" s="36">
        <v>1004.7333333333332</v>
      </c>
      <c r="K56" s="31">
        <v>992.9</v>
      </c>
      <c r="L56" s="31">
        <v>977.75</v>
      </c>
      <c r="M56" s="31">
        <v>56.643999999999998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5489.3</v>
      </c>
      <c r="D57" s="36">
        <v>5478.7333333333327</v>
      </c>
      <c r="E57" s="36">
        <v>5447.4666666666653</v>
      </c>
      <c r="F57" s="36">
        <v>5405.6333333333323</v>
      </c>
      <c r="G57" s="36">
        <v>5374.366666666665</v>
      </c>
      <c r="H57" s="36">
        <v>5520.5666666666657</v>
      </c>
      <c r="I57" s="36">
        <v>5551.8333333333339</v>
      </c>
      <c r="J57" s="36">
        <v>5593.6666666666661</v>
      </c>
      <c r="K57" s="31">
        <v>5510</v>
      </c>
      <c r="L57" s="31">
        <v>5436.9</v>
      </c>
      <c r="M57" s="31">
        <v>7.6391900000000001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7769.2</v>
      </c>
      <c r="D58" s="36">
        <v>7774.6833333333334</v>
      </c>
      <c r="E58" s="36">
        <v>7717.0166666666664</v>
      </c>
      <c r="F58" s="36">
        <v>7664.833333333333</v>
      </c>
      <c r="G58" s="36">
        <v>7607.1666666666661</v>
      </c>
      <c r="H58" s="36">
        <v>7826.8666666666668</v>
      </c>
      <c r="I58" s="36">
        <v>7884.5333333333328</v>
      </c>
      <c r="J58" s="36">
        <v>7936.7166666666672</v>
      </c>
      <c r="K58" s="31">
        <v>7832.35</v>
      </c>
      <c r="L58" s="31">
        <v>7722.5</v>
      </c>
      <c r="M58" s="31">
        <v>7.7115299999999998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1635.05</v>
      </c>
      <c r="D59" s="36">
        <v>1629.9333333333334</v>
      </c>
      <c r="E59" s="36">
        <v>1620.1166666666668</v>
      </c>
      <c r="F59" s="36">
        <v>1605.1833333333334</v>
      </c>
      <c r="G59" s="36">
        <v>1595.3666666666668</v>
      </c>
      <c r="H59" s="36">
        <v>1644.8666666666668</v>
      </c>
      <c r="I59" s="36">
        <v>1654.6833333333334</v>
      </c>
      <c r="J59" s="36">
        <v>1669.6166666666668</v>
      </c>
      <c r="K59" s="31">
        <v>1639.75</v>
      </c>
      <c r="L59" s="31">
        <v>1615</v>
      </c>
      <c r="M59" s="31">
        <v>11.91783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7055.4</v>
      </c>
      <c r="D60" s="36">
        <v>7001.1333333333341</v>
      </c>
      <c r="E60" s="36">
        <v>6882.2666666666682</v>
      </c>
      <c r="F60" s="36">
        <v>6709.1333333333341</v>
      </c>
      <c r="G60" s="36">
        <v>6590.2666666666682</v>
      </c>
      <c r="H60" s="36">
        <v>7174.2666666666682</v>
      </c>
      <c r="I60" s="36">
        <v>7293.133333333335</v>
      </c>
      <c r="J60" s="36">
        <v>7466.2666666666682</v>
      </c>
      <c r="K60" s="31">
        <v>7120</v>
      </c>
      <c r="L60" s="31">
        <v>6828</v>
      </c>
      <c r="M60" s="31">
        <v>1.0103899999999999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2125.65</v>
      </c>
      <c r="D61" s="36">
        <v>2140.8833333333332</v>
      </c>
      <c r="E61" s="36">
        <v>2104.7666666666664</v>
      </c>
      <c r="F61" s="36">
        <v>2083.8833333333332</v>
      </c>
      <c r="G61" s="36">
        <v>2047.7666666666664</v>
      </c>
      <c r="H61" s="36">
        <v>2161.7666666666664</v>
      </c>
      <c r="I61" s="36">
        <v>2197.8833333333332</v>
      </c>
      <c r="J61" s="36">
        <v>2218.7666666666664</v>
      </c>
      <c r="K61" s="31">
        <v>2177</v>
      </c>
      <c r="L61" s="31">
        <v>2120</v>
      </c>
      <c r="M61" s="31">
        <v>0.25509999999999999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2540.75</v>
      </c>
      <c r="D62" s="36">
        <v>2550.2666666666664</v>
      </c>
      <c r="E62" s="36">
        <v>2518.8833333333328</v>
      </c>
      <c r="F62" s="36">
        <v>2497.0166666666664</v>
      </c>
      <c r="G62" s="36">
        <v>2465.6333333333328</v>
      </c>
      <c r="H62" s="36">
        <v>2572.1333333333328</v>
      </c>
      <c r="I62" s="36">
        <v>2603.516666666666</v>
      </c>
      <c r="J62" s="36">
        <v>2625.3833333333328</v>
      </c>
      <c r="K62" s="31">
        <v>2581.65</v>
      </c>
      <c r="L62" s="31">
        <v>2528.4</v>
      </c>
      <c r="M62" s="31">
        <v>2.0455700000000001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422.75</v>
      </c>
      <c r="D63" s="36">
        <v>422.3</v>
      </c>
      <c r="E63" s="36">
        <v>418.55</v>
      </c>
      <c r="F63" s="36">
        <v>414.35</v>
      </c>
      <c r="G63" s="36">
        <v>410.6</v>
      </c>
      <c r="H63" s="36">
        <v>426.5</v>
      </c>
      <c r="I63" s="36">
        <v>430.25</v>
      </c>
      <c r="J63" s="36">
        <v>434.45</v>
      </c>
      <c r="K63" s="31">
        <v>426.05</v>
      </c>
      <c r="L63" s="31">
        <v>418.1</v>
      </c>
      <c r="M63" s="31">
        <v>11.74356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225.5</v>
      </c>
      <c r="D64" s="36">
        <v>227.33333333333334</v>
      </c>
      <c r="E64" s="36">
        <v>223.16666666666669</v>
      </c>
      <c r="F64" s="36">
        <v>220.83333333333334</v>
      </c>
      <c r="G64" s="36">
        <v>216.66666666666669</v>
      </c>
      <c r="H64" s="36">
        <v>229.66666666666669</v>
      </c>
      <c r="I64" s="36">
        <v>233.83333333333337</v>
      </c>
      <c r="J64" s="36">
        <v>236.16666666666669</v>
      </c>
      <c r="K64" s="31">
        <v>231.5</v>
      </c>
      <c r="L64" s="31">
        <v>225</v>
      </c>
      <c r="M64" s="31">
        <v>74.400239999999997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202.3</v>
      </c>
      <c r="D65" s="36">
        <v>203.0333333333333</v>
      </c>
      <c r="E65" s="36">
        <v>200.46666666666661</v>
      </c>
      <c r="F65" s="36">
        <v>198.6333333333333</v>
      </c>
      <c r="G65" s="36">
        <v>196.06666666666661</v>
      </c>
      <c r="H65" s="36">
        <v>204.86666666666662</v>
      </c>
      <c r="I65" s="36">
        <v>207.43333333333334</v>
      </c>
      <c r="J65" s="36">
        <v>209.26666666666662</v>
      </c>
      <c r="K65" s="31">
        <v>205.6</v>
      </c>
      <c r="L65" s="31">
        <v>201.2</v>
      </c>
      <c r="M65" s="31">
        <v>170.30658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99.6</v>
      </c>
      <c r="D66" s="36">
        <v>100.76666666666665</v>
      </c>
      <c r="E66" s="36">
        <v>97.233333333333306</v>
      </c>
      <c r="F66" s="36">
        <v>94.86666666666666</v>
      </c>
      <c r="G66" s="36">
        <v>91.333333333333314</v>
      </c>
      <c r="H66" s="36">
        <v>103.1333333333333</v>
      </c>
      <c r="I66" s="36">
        <v>106.66666666666666</v>
      </c>
      <c r="J66" s="36">
        <v>109.03333333333329</v>
      </c>
      <c r="K66" s="31">
        <v>104.3</v>
      </c>
      <c r="L66" s="31">
        <v>98.4</v>
      </c>
      <c r="M66" s="31">
        <v>102.6434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43.8</v>
      </c>
      <c r="D67" s="36">
        <v>44.54999999999999</v>
      </c>
      <c r="E67" s="36">
        <v>42.799999999999983</v>
      </c>
      <c r="F67" s="36">
        <v>41.79999999999999</v>
      </c>
      <c r="G67" s="36">
        <v>40.049999999999983</v>
      </c>
      <c r="H67" s="36">
        <v>45.549999999999983</v>
      </c>
      <c r="I67" s="36">
        <v>47.3</v>
      </c>
      <c r="J67" s="36">
        <v>48.299999999999983</v>
      </c>
      <c r="K67" s="31">
        <v>46.3</v>
      </c>
      <c r="L67" s="31">
        <v>43.55</v>
      </c>
      <c r="M67" s="31">
        <v>372.62385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2561.85</v>
      </c>
      <c r="D68" s="36">
        <v>2575.1333333333332</v>
      </c>
      <c r="E68" s="36">
        <v>2535.7166666666662</v>
      </c>
      <c r="F68" s="36">
        <v>2509.583333333333</v>
      </c>
      <c r="G68" s="36">
        <v>2470.1666666666661</v>
      </c>
      <c r="H68" s="36">
        <v>2601.2666666666664</v>
      </c>
      <c r="I68" s="36">
        <v>2640.6833333333334</v>
      </c>
      <c r="J68" s="36">
        <v>2666.8166666666666</v>
      </c>
      <c r="K68" s="31">
        <v>2614.5500000000002</v>
      </c>
      <c r="L68" s="31">
        <v>2549</v>
      </c>
      <c r="M68" s="31">
        <v>0.27015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1608.15</v>
      </c>
      <c r="D69" s="36">
        <v>1611.8</v>
      </c>
      <c r="E69" s="36">
        <v>1599.6</v>
      </c>
      <c r="F69" s="36">
        <v>1591.05</v>
      </c>
      <c r="G69" s="36">
        <v>1578.85</v>
      </c>
      <c r="H69" s="36">
        <v>1620.35</v>
      </c>
      <c r="I69" s="36">
        <v>1632.5500000000002</v>
      </c>
      <c r="J69" s="36">
        <v>1641.1</v>
      </c>
      <c r="K69" s="31">
        <v>1624</v>
      </c>
      <c r="L69" s="31">
        <v>1603.25</v>
      </c>
      <c r="M69" s="31">
        <v>0.94137000000000004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5088.3</v>
      </c>
      <c r="D70" s="36">
        <v>5122.1333333333341</v>
      </c>
      <c r="E70" s="36">
        <v>5047.9666666666681</v>
      </c>
      <c r="F70" s="36">
        <v>5007.6333333333341</v>
      </c>
      <c r="G70" s="36">
        <v>4933.4666666666681</v>
      </c>
      <c r="H70" s="36">
        <v>5162.4666666666681</v>
      </c>
      <c r="I70" s="36">
        <v>5236.6333333333341</v>
      </c>
      <c r="J70" s="36">
        <v>5276.9666666666681</v>
      </c>
      <c r="K70" s="31">
        <v>5196.3</v>
      </c>
      <c r="L70" s="31">
        <v>5081.8</v>
      </c>
      <c r="M70" s="31">
        <v>5.2470000000000003E-2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2291</v>
      </c>
      <c r="D71" s="36">
        <v>2305.15</v>
      </c>
      <c r="E71" s="36">
        <v>2265.8500000000004</v>
      </c>
      <c r="F71" s="36">
        <v>2240.7000000000003</v>
      </c>
      <c r="G71" s="36">
        <v>2201.4000000000005</v>
      </c>
      <c r="H71" s="36">
        <v>2330.3000000000002</v>
      </c>
      <c r="I71" s="36">
        <v>2369.6000000000004</v>
      </c>
      <c r="J71" s="36">
        <v>2394.75</v>
      </c>
      <c r="K71" s="31">
        <v>2344.4499999999998</v>
      </c>
      <c r="L71" s="31">
        <v>2280</v>
      </c>
      <c r="M71" s="31">
        <v>1.16211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584.25</v>
      </c>
      <c r="D72" s="36">
        <v>580.4</v>
      </c>
      <c r="E72" s="36">
        <v>574.9</v>
      </c>
      <c r="F72" s="36">
        <v>565.54999999999995</v>
      </c>
      <c r="G72" s="36">
        <v>560.04999999999995</v>
      </c>
      <c r="H72" s="36">
        <v>589.75</v>
      </c>
      <c r="I72" s="36">
        <v>595.25</v>
      </c>
      <c r="J72" s="36">
        <v>604.6</v>
      </c>
      <c r="K72" s="31">
        <v>585.9</v>
      </c>
      <c r="L72" s="31">
        <v>571.04999999999995</v>
      </c>
      <c r="M72" s="31">
        <v>9.0935699999999997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1001.35</v>
      </c>
      <c r="D73" s="36">
        <v>1002.9</v>
      </c>
      <c r="E73" s="36">
        <v>994.44999999999993</v>
      </c>
      <c r="F73" s="36">
        <v>987.55</v>
      </c>
      <c r="G73" s="36">
        <v>979.09999999999991</v>
      </c>
      <c r="H73" s="36">
        <v>1009.8</v>
      </c>
      <c r="I73" s="36">
        <v>1018.25</v>
      </c>
      <c r="J73" s="36">
        <v>1025.1500000000001</v>
      </c>
      <c r="K73" s="31">
        <v>1011.35</v>
      </c>
      <c r="L73" s="31">
        <v>996</v>
      </c>
      <c r="M73" s="31">
        <v>1.59209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134.19999999999999</v>
      </c>
      <c r="D74" s="36">
        <v>134.86666666666667</v>
      </c>
      <c r="E74" s="36">
        <v>132.83333333333334</v>
      </c>
      <c r="F74" s="36">
        <v>131.46666666666667</v>
      </c>
      <c r="G74" s="36">
        <v>129.43333333333334</v>
      </c>
      <c r="H74" s="36">
        <v>136.23333333333335</v>
      </c>
      <c r="I74" s="36">
        <v>138.26666666666665</v>
      </c>
      <c r="J74" s="36">
        <v>139.63333333333335</v>
      </c>
      <c r="K74" s="31">
        <v>136.9</v>
      </c>
      <c r="L74" s="31">
        <v>133.5</v>
      </c>
      <c r="M74" s="31">
        <v>89.821119999999993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1071.05</v>
      </c>
      <c r="D75" s="36">
        <v>1077.0333333333335</v>
      </c>
      <c r="E75" s="36">
        <v>1059.0666666666671</v>
      </c>
      <c r="F75" s="36">
        <v>1047.0833333333335</v>
      </c>
      <c r="G75" s="36">
        <v>1029.116666666667</v>
      </c>
      <c r="H75" s="36">
        <v>1089.0166666666671</v>
      </c>
      <c r="I75" s="36">
        <v>1106.9833333333338</v>
      </c>
      <c r="J75" s="36">
        <v>1118.9666666666672</v>
      </c>
      <c r="K75" s="31">
        <v>1095</v>
      </c>
      <c r="L75" s="31">
        <v>1065.05</v>
      </c>
      <c r="M75" s="31">
        <v>7.4720599999999999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125.2</v>
      </c>
      <c r="D76" s="36">
        <v>126.61666666666667</v>
      </c>
      <c r="E76" s="36">
        <v>123.13333333333335</v>
      </c>
      <c r="F76" s="36">
        <v>121.06666666666668</v>
      </c>
      <c r="G76" s="36">
        <v>117.58333333333336</v>
      </c>
      <c r="H76" s="36">
        <v>128.68333333333334</v>
      </c>
      <c r="I76" s="36">
        <v>132.16666666666669</v>
      </c>
      <c r="J76" s="36">
        <v>134.23333333333335</v>
      </c>
      <c r="K76" s="31">
        <v>130.1</v>
      </c>
      <c r="L76" s="31">
        <v>124.55</v>
      </c>
      <c r="M76" s="31">
        <v>172.88410999999999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346.4</v>
      </c>
      <c r="D77" s="36">
        <v>347.91666666666669</v>
      </c>
      <c r="E77" s="36">
        <v>343.03333333333336</v>
      </c>
      <c r="F77" s="36">
        <v>339.66666666666669</v>
      </c>
      <c r="G77" s="36">
        <v>334.78333333333336</v>
      </c>
      <c r="H77" s="36">
        <v>351.28333333333336</v>
      </c>
      <c r="I77" s="36">
        <v>356.16666666666669</v>
      </c>
      <c r="J77" s="36">
        <v>359.53333333333336</v>
      </c>
      <c r="K77" s="31">
        <v>352.8</v>
      </c>
      <c r="L77" s="31">
        <v>344.55</v>
      </c>
      <c r="M77" s="31">
        <v>22.003450000000001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945.2</v>
      </c>
      <c r="D78" s="36">
        <v>943.23333333333323</v>
      </c>
      <c r="E78" s="36">
        <v>938.96666666666647</v>
      </c>
      <c r="F78" s="36">
        <v>932.73333333333323</v>
      </c>
      <c r="G78" s="36">
        <v>928.46666666666647</v>
      </c>
      <c r="H78" s="36">
        <v>949.46666666666647</v>
      </c>
      <c r="I78" s="36">
        <v>953.73333333333312</v>
      </c>
      <c r="J78" s="36">
        <v>959.96666666666647</v>
      </c>
      <c r="K78" s="31">
        <v>947.5</v>
      </c>
      <c r="L78" s="31">
        <v>937</v>
      </c>
      <c r="M78" s="31">
        <v>31.25104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489.05</v>
      </c>
      <c r="D79" s="36">
        <v>489.7833333333333</v>
      </c>
      <c r="E79" s="36">
        <v>484.76666666666659</v>
      </c>
      <c r="F79" s="36">
        <v>480.48333333333329</v>
      </c>
      <c r="G79" s="36">
        <v>475.46666666666658</v>
      </c>
      <c r="H79" s="36">
        <v>494.06666666666661</v>
      </c>
      <c r="I79" s="36">
        <v>499.08333333333326</v>
      </c>
      <c r="J79" s="36">
        <v>503.36666666666662</v>
      </c>
      <c r="K79" s="31">
        <v>494.8</v>
      </c>
      <c r="L79" s="31">
        <v>485.5</v>
      </c>
      <c r="M79" s="31">
        <v>1.8493999999999999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230.95</v>
      </c>
      <c r="D80" s="36">
        <v>232.68333333333331</v>
      </c>
      <c r="E80" s="36">
        <v>228.76666666666662</v>
      </c>
      <c r="F80" s="36">
        <v>226.58333333333331</v>
      </c>
      <c r="G80" s="36">
        <v>222.66666666666663</v>
      </c>
      <c r="H80" s="36">
        <v>234.86666666666662</v>
      </c>
      <c r="I80" s="36">
        <v>238.7833333333333</v>
      </c>
      <c r="J80" s="36">
        <v>240.96666666666661</v>
      </c>
      <c r="K80" s="31">
        <v>236.6</v>
      </c>
      <c r="L80" s="31">
        <v>230.5</v>
      </c>
      <c r="M80" s="31">
        <v>47.713160000000002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1246.4000000000001</v>
      </c>
      <c r="D81" s="36">
        <v>1254.4666666666669</v>
      </c>
      <c r="E81" s="36">
        <v>1228.9833333333338</v>
      </c>
      <c r="F81" s="36">
        <v>1211.5666666666668</v>
      </c>
      <c r="G81" s="36">
        <v>1186.0833333333337</v>
      </c>
      <c r="H81" s="36">
        <v>1271.8833333333339</v>
      </c>
      <c r="I81" s="36">
        <v>1297.366666666667</v>
      </c>
      <c r="J81" s="36">
        <v>1314.783333333334</v>
      </c>
      <c r="K81" s="31">
        <v>1279.95</v>
      </c>
      <c r="L81" s="31">
        <v>1237.05</v>
      </c>
      <c r="M81" s="31">
        <v>0.43363000000000002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548.04999999999995</v>
      </c>
      <c r="D82" s="36">
        <v>546.68333333333328</v>
      </c>
      <c r="E82" s="36">
        <v>541.91666666666652</v>
      </c>
      <c r="F82" s="36">
        <v>535.78333333333319</v>
      </c>
      <c r="G82" s="36">
        <v>531.01666666666642</v>
      </c>
      <c r="H82" s="36">
        <v>552.81666666666661</v>
      </c>
      <c r="I82" s="36">
        <v>557.58333333333326</v>
      </c>
      <c r="J82" s="36">
        <v>563.7166666666667</v>
      </c>
      <c r="K82" s="31">
        <v>551.45000000000005</v>
      </c>
      <c r="L82" s="31">
        <v>540.54999999999995</v>
      </c>
      <c r="M82" s="31">
        <v>11.787940000000001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253.95</v>
      </c>
      <c r="D83" s="36">
        <v>255.51666666666668</v>
      </c>
      <c r="E83" s="36">
        <v>250.53333333333336</v>
      </c>
      <c r="F83" s="36">
        <v>247.11666666666667</v>
      </c>
      <c r="G83" s="36">
        <v>242.13333333333335</v>
      </c>
      <c r="H83" s="36">
        <v>258.93333333333339</v>
      </c>
      <c r="I83" s="36">
        <v>263.91666666666663</v>
      </c>
      <c r="J83" s="36">
        <v>267.33333333333337</v>
      </c>
      <c r="K83" s="31">
        <v>260.5</v>
      </c>
      <c r="L83" s="31">
        <v>252.1</v>
      </c>
      <c r="M83" s="31">
        <v>10.81977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6707.65</v>
      </c>
      <c r="D84" s="36">
        <v>6711.25</v>
      </c>
      <c r="E84" s="36">
        <v>6647.5</v>
      </c>
      <c r="F84" s="36">
        <v>6587.35</v>
      </c>
      <c r="G84" s="36">
        <v>6523.6</v>
      </c>
      <c r="H84" s="36">
        <v>6771.4</v>
      </c>
      <c r="I84" s="36">
        <v>6835.15</v>
      </c>
      <c r="J84" s="36">
        <v>6895.2999999999993</v>
      </c>
      <c r="K84" s="31">
        <v>6775</v>
      </c>
      <c r="L84" s="31">
        <v>6651.1</v>
      </c>
      <c r="M84" s="31">
        <v>0.11817999999999999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919.3</v>
      </c>
      <c r="D85" s="36">
        <v>925.2166666666667</v>
      </c>
      <c r="E85" s="36">
        <v>903.68333333333339</v>
      </c>
      <c r="F85" s="36">
        <v>888.06666666666672</v>
      </c>
      <c r="G85" s="36">
        <v>866.53333333333342</v>
      </c>
      <c r="H85" s="36">
        <v>940.83333333333337</v>
      </c>
      <c r="I85" s="36">
        <v>962.36666666666667</v>
      </c>
      <c r="J85" s="36">
        <v>977.98333333333335</v>
      </c>
      <c r="K85" s="31">
        <v>946.75</v>
      </c>
      <c r="L85" s="31">
        <v>909.6</v>
      </c>
      <c r="M85" s="31">
        <v>1.38547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1419.2</v>
      </c>
      <c r="D86" s="36">
        <v>1340.1333333333334</v>
      </c>
      <c r="E86" s="36">
        <v>1261.0666666666668</v>
      </c>
      <c r="F86" s="36">
        <v>1102.9333333333334</v>
      </c>
      <c r="G86" s="36">
        <v>1023.8666666666668</v>
      </c>
      <c r="H86" s="36">
        <v>1498.2666666666669</v>
      </c>
      <c r="I86" s="36">
        <v>1577.3333333333335</v>
      </c>
      <c r="J86" s="36">
        <v>1735.4666666666669</v>
      </c>
      <c r="K86" s="31">
        <v>1419.2</v>
      </c>
      <c r="L86" s="31">
        <v>1182</v>
      </c>
      <c r="M86" s="31">
        <v>23.978480000000001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414</v>
      </c>
      <c r="D87" s="36">
        <v>415.25</v>
      </c>
      <c r="E87" s="36">
        <v>411.4</v>
      </c>
      <c r="F87" s="36">
        <v>408.79999999999995</v>
      </c>
      <c r="G87" s="36">
        <v>404.94999999999993</v>
      </c>
      <c r="H87" s="36">
        <v>417.85</v>
      </c>
      <c r="I87" s="36">
        <v>421.70000000000005</v>
      </c>
      <c r="J87" s="36">
        <v>424.30000000000007</v>
      </c>
      <c r="K87" s="31">
        <v>419.1</v>
      </c>
      <c r="L87" s="31">
        <v>412.65</v>
      </c>
      <c r="M87" s="31">
        <v>1.0986199999999999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20088.7</v>
      </c>
      <c r="D88" s="36">
        <v>20083.983333333334</v>
      </c>
      <c r="E88" s="36">
        <v>19937.966666666667</v>
      </c>
      <c r="F88" s="36">
        <v>19787.233333333334</v>
      </c>
      <c r="G88" s="36">
        <v>19641.216666666667</v>
      </c>
      <c r="H88" s="36">
        <v>20234.716666666667</v>
      </c>
      <c r="I88" s="36">
        <v>20380.733333333337</v>
      </c>
      <c r="J88" s="36">
        <v>20531.466666666667</v>
      </c>
      <c r="K88" s="31">
        <v>20230</v>
      </c>
      <c r="L88" s="31">
        <v>19933.25</v>
      </c>
      <c r="M88" s="31">
        <v>0.12024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611.70000000000005</v>
      </c>
      <c r="D89" s="36">
        <v>611.6</v>
      </c>
      <c r="E89" s="36">
        <v>605.20000000000005</v>
      </c>
      <c r="F89" s="36">
        <v>598.70000000000005</v>
      </c>
      <c r="G89" s="36">
        <v>592.30000000000007</v>
      </c>
      <c r="H89" s="36">
        <v>618.1</v>
      </c>
      <c r="I89" s="36">
        <v>624.49999999999989</v>
      </c>
      <c r="J89" s="36">
        <v>631</v>
      </c>
      <c r="K89" s="31">
        <v>618</v>
      </c>
      <c r="L89" s="31">
        <v>605.1</v>
      </c>
      <c r="M89" s="31">
        <v>1.53607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16.600000000000001</v>
      </c>
      <c r="D90" s="36">
        <v>16.900000000000002</v>
      </c>
      <c r="E90" s="36">
        <v>16.250000000000004</v>
      </c>
      <c r="F90" s="36">
        <v>15.900000000000002</v>
      </c>
      <c r="G90" s="36">
        <v>15.250000000000004</v>
      </c>
      <c r="H90" s="36">
        <v>17.250000000000004</v>
      </c>
      <c r="I90" s="36">
        <v>17.900000000000002</v>
      </c>
      <c r="J90" s="36">
        <v>18.250000000000004</v>
      </c>
      <c r="K90" s="31">
        <v>17.55</v>
      </c>
      <c r="L90" s="31">
        <v>16.55</v>
      </c>
      <c r="M90" s="31">
        <v>99.092200000000005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4580</v>
      </c>
      <c r="D91" s="36">
        <v>4582.25</v>
      </c>
      <c r="E91" s="36">
        <v>4556.5</v>
      </c>
      <c r="F91" s="36">
        <v>4533</v>
      </c>
      <c r="G91" s="36">
        <v>4507.25</v>
      </c>
      <c r="H91" s="36">
        <v>4605.75</v>
      </c>
      <c r="I91" s="36">
        <v>4631.5</v>
      </c>
      <c r="J91" s="36">
        <v>4655</v>
      </c>
      <c r="K91" s="31">
        <v>4608</v>
      </c>
      <c r="L91" s="31">
        <v>4558.75</v>
      </c>
      <c r="M91" s="31">
        <v>3.5104500000000001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1587.8</v>
      </c>
      <c r="D92" s="36">
        <v>1573.2</v>
      </c>
      <c r="E92" s="36">
        <v>1552.4</v>
      </c>
      <c r="F92" s="36">
        <v>1517</v>
      </c>
      <c r="G92" s="36">
        <v>1496.2</v>
      </c>
      <c r="H92" s="36">
        <v>1608.6000000000001</v>
      </c>
      <c r="I92" s="36">
        <v>1629.3999999999999</v>
      </c>
      <c r="J92" s="36">
        <v>1664.8000000000002</v>
      </c>
      <c r="K92" s="31">
        <v>1594</v>
      </c>
      <c r="L92" s="31">
        <v>1537.8</v>
      </c>
      <c r="M92" s="31">
        <v>18.17548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1980.5</v>
      </c>
      <c r="D93" s="36">
        <v>1984.7166666666665</v>
      </c>
      <c r="E93" s="36">
        <v>1960.7833333333328</v>
      </c>
      <c r="F93" s="36">
        <v>1941.0666666666664</v>
      </c>
      <c r="G93" s="36">
        <v>1917.1333333333328</v>
      </c>
      <c r="H93" s="36">
        <v>2004.4333333333329</v>
      </c>
      <c r="I93" s="36">
        <v>2028.3666666666668</v>
      </c>
      <c r="J93" s="36">
        <v>2048.083333333333</v>
      </c>
      <c r="K93" s="31">
        <v>2008.65</v>
      </c>
      <c r="L93" s="31">
        <v>1965</v>
      </c>
      <c r="M93" s="31">
        <v>0.81313999999999997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293.25</v>
      </c>
      <c r="D94" s="36">
        <v>295.09999999999997</v>
      </c>
      <c r="E94" s="36">
        <v>290.94999999999993</v>
      </c>
      <c r="F94" s="36">
        <v>288.64999999999998</v>
      </c>
      <c r="G94" s="36">
        <v>284.49999999999994</v>
      </c>
      <c r="H94" s="36">
        <v>297.39999999999992</v>
      </c>
      <c r="I94" s="36">
        <v>301.5499999999999</v>
      </c>
      <c r="J94" s="36">
        <v>303.84999999999991</v>
      </c>
      <c r="K94" s="31">
        <v>299.25</v>
      </c>
      <c r="L94" s="31">
        <v>292.8</v>
      </c>
      <c r="M94" s="31">
        <v>7.1560300000000003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761.75</v>
      </c>
      <c r="D95" s="36">
        <v>767.31666666666661</v>
      </c>
      <c r="E95" s="36">
        <v>751.68333333333317</v>
      </c>
      <c r="F95" s="36">
        <v>741.61666666666656</v>
      </c>
      <c r="G95" s="36">
        <v>725.98333333333312</v>
      </c>
      <c r="H95" s="36">
        <v>777.38333333333321</v>
      </c>
      <c r="I95" s="36">
        <v>793.01666666666665</v>
      </c>
      <c r="J95" s="36">
        <v>803.08333333333326</v>
      </c>
      <c r="K95" s="31">
        <v>782.95</v>
      </c>
      <c r="L95" s="31">
        <v>757.25</v>
      </c>
      <c r="M95" s="31">
        <v>20.557759999999998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369.3</v>
      </c>
      <c r="D96" s="36">
        <v>369.90000000000003</v>
      </c>
      <c r="E96" s="36">
        <v>364.90000000000009</v>
      </c>
      <c r="F96" s="36">
        <v>360.50000000000006</v>
      </c>
      <c r="G96" s="36">
        <v>355.50000000000011</v>
      </c>
      <c r="H96" s="36">
        <v>374.30000000000007</v>
      </c>
      <c r="I96" s="36">
        <v>379.29999999999995</v>
      </c>
      <c r="J96" s="36">
        <v>383.70000000000005</v>
      </c>
      <c r="K96" s="31">
        <v>374.9</v>
      </c>
      <c r="L96" s="31">
        <v>365.5</v>
      </c>
      <c r="M96" s="31">
        <v>76.219549999999998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755</v>
      </c>
      <c r="D97" s="36">
        <v>752.91666666666663</v>
      </c>
      <c r="E97" s="36">
        <v>745.83333333333326</v>
      </c>
      <c r="F97" s="36">
        <v>736.66666666666663</v>
      </c>
      <c r="G97" s="36">
        <v>729.58333333333326</v>
      </c>
      <c r="H97" s="36">
        <v>762.08333333333326</v>
      </c>
      <c r="I97" s="36">
        <v>769.16666666666652</v>
      </c>
      <c r="J97" s="36">
        <v>778.33333333333326</v>
      </c>
      <c r="K97" s="31">
        <v>760</v>
      </c>
      <c r="L97" s="31">
        <v>743.75</v>
      </c>
      <c r="M97" s="31">
        <v>1.23285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1132.05</v>
      </c>
      <c r="D98" s="36">
        <v>1133.6833333333334</v>
      </c>
      <c r="E98" s="36">
        <v>1114.3666666666668</v>
      </c>
      <c r="F98" s="36">
        <v>1096.6833333333334</v>
      </c>
      <c r="G98" s="36">
        <v>1077.3666666666668</v>
      </c>
      <c r="H98" s="36">
        <v>1151.3666666666668</v>
      </c>
      <c r="I98" s="36">
        <v>1170.6833333333334</v>
      </c>
      <c r="J98" s="36">
        <v>1188.3666666666668</v>
      </c>
      <c r="K98" s="31">
        <v>1153</v>
      </c>
      <c r="L98" s="31">
        <v>1116</v>
      </c>
      <c r="M98" s="31">
        <v>1.02138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142.9</v>
      </c>
      <c r="D99" s="36">
        <v>143.73333333333335</v>
      </c>
      <c r="E99" s="36">
        <v>141.66666666666669</v>
      </c>
      <c r="F99" s="36">
        <v>140.43333333333334</v>
      </c>
      <c r="G99" s="36">
        <v>138.36666666666667</v>
      </c>
      <c r="H99" s="36">
        <v>144.9666666666667</v>
      </c>
      <c r="I99" s="36">
        <v>147.03333333333336</v>
      </c>
      <c r="J99" s="36">
        <v>148.26666666666671</v>
      </c>
      <c r="K99" s="31">
        <v>145.80000000000001</v>
      </c>
      <c r="L99" s="31">
        <v>142.5</v>
      </c>
      <c r="M99" s="31">
        <v>5.4542299999999999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629.6</v>
      </c>
      <c r="D100" s="36">
        <v>643</v>
      </c>
      <c r="E100" s="36">
        <v>612.35</v>
      </c>
      <c r="F100" s="36">
        <v>595.1</v>
      </c>
      <c r="G100" s="36">
        <v>564.45000000000005</v>
      </c>
      <c r="H100" s="36">
        <v>660.25</v>
      </c>
      <c r="I100" s="36">
        <v>690.90000000000009</v>
      </c>
      <c r="J100" s="36">
        <v>708.15</v>
      </c>
      <c r="K100" s="31">
        <v>673.65</v>
      </c>
      <c r="L100" s="31">
        <v>625.75</v>
      </c>
      <c r="M100" s="31">
        <v>2.6676500000000001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2203.0500000000002</v>
      </c>
      <c r="D101" s="36">
        <v>2223.6833333333329</v>
      </c>
      <c r="E101" s="36">
        <v>2163.516666666666</v>
      </c>
      <c r="F101" s="36">
        <v>2123.9833333333331</v>
      </c>
      <c r="G101" s="36">
        <v>2063.8166666666662</v>
      </c>
      <c r="H101" s="36">
        <v>2263.2166666666658</v>
      </c>
      <c r="I101" s="36">
        <v>2323.3833333333328</v>
      </c>
      <c r="J101" s="36">
        <v>2362.9166666666656</v>
      </c>
      <c r="K101" s="31">
        <v>2283.85</v>
      </c>
      <c r="L101" s="31">
        <v>2184.15</v>
      </c>
      <c r="M101" s="31">
        <v>8.0470199999999998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46.85</v>
      </c>
      <c r="D102" s="36">
        <v>47.5</v>
      </c>
      <c r="E102" s="36">
        <v>45.75</v>
      </c>
      <c r="F102" s="36">
        <v>44.65</v>
      </c>
      <c r="G102" s="36">
        <v>42.9</v>
      </c>
      <c r="H102" s="36">
        <v>48.6</v>
      </c>
      <c r="I102" s="36">
        <v>50.35</v>
      </c>
      <c r="J102" s="36">
        <v>51.45</v>
      </c>
      <c r="K102" s="31">
        <v>49.25</v>
      </c>
      <c r="L102" s="31">
        <v>46.4</v>
      </c>
      <c r="M102" s="31">
        <v>367.70400000000001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1343.15</v>
      </c>
      <c r="D103" s="36">
        <v>1347.8833333333334</v>
      </c>
      <c r="E103" s="36">
        <v>1327.7666666666669</v>
      </c>
      <c r="F103" s="36">
        <v>1312.3833333333334</v>
      </c>
      <c r="G103" s="36">
        <v>1292.2666666666669</v>
      </c>
      <c r="H103" s="36">
        <v>1363.2666666666669</v>
      </c>
      <c r="I103" s="36">
        <v>1383.3833333333332</v>
      </c>
      <c r="J103" s="36">
        <v>1398.7666666666669</v>
      </c>
      <c r="K103" s="31">
        <v>1368</v>
      </c>
      <c r="L103" s="31">
        <v>1332.5</v>
      </c>
      <c r="M103" s="31">
        <v>7.7498100000000001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638.25</v>
      </c>
      <c r="D104" s="36">
        <v>636.86666666666667</v>
      </c>
      <c r="E104" s="36">
        <v>631.38333333333333</v>
      </c>
      <c r="F104" s="36">
        <v>624.51666666666665</v>
      </c>
      <c r="G104" s="36">
        <v>619.0333333333333</v>
      </c>
      <c r="H104" s="36">
        <v>643.73333333333335</v>
      </c>
      <c r="I104" s="36">
        <v>649.2166666666667</v>
      </c>
      <c r="J104" s="36">
        <v>656.08333333333337</v>
      </c>
      <c r="K104" s="31">
        <v>642.35</v>
      </c>
      <c r="L104" s="31">
        <v>630</v>
      </c>
      <c r="M104" s="31">
        <v>0.41587000000000002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1084.05</v>
      </c>
      <c r="D105" s="36">
        <v>1097.2666666666667</v>
      </c>
      <c r="E105" s="36">
        <v>1037.7833333333333</v>
      </c>
      <c r="F105" s="36">
        <v>991.51666666666665</v>
      </c>
      <c r="G105" s="36">
        <v>932.0333333333333</v>
      </c>
      <c r="H105" s="36">
        <v>1143.5333333333333</v>
      </c>
      <c r="I105" s="36">
        <v>1203.0166666666664</v>
      </c>
      <c r="J105" s="36">
        <v>1249.2833333333333</v>
      </c>
      <c r="K105" s="31">
        <v>1156.75</v>
      </c>
      <c r="L105" s="31">
        <v>1051</v>
      </c>
      <c r="M105" s="31">
        <v>13.292249999999999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8888.7000000000007</v>
      </c>
      <c r="D106" s="36">
        <v>8951.2666666666682</v>
      </c>
      <c r="E106" s="36">
        <v>8788.4333333333361</v>
      </c>
      <c r="F106" s="36">
        <v>8688.1666666666679</v>
      </c>
      <c r="G106" s="36">
        <v>8525.3333333333358</v>
      </c>
      <c r="H106" s="36">
        <v>9051.5333333333365</v>
      </c>
      <c r="I106" s="36">
        <v>9214.3666666666686</v>
      </c>
      <c r="J106" s="36">
        <v>9314.6333333333369</v>
      </c>
      <c r="K106" s="31">
        <v>9114.1</v>
      </c>
      <c r="L106" s="31">
        <v>8851</v>
      </c>
      <c r="M106" s="31">
        <v>0.11047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89</v>
      </c>
      <c r="D107" s="36">
        <v>89.333333333333329</v>
      </c>
      <c r="E107" s="36">
        <v>87.916666666666657</v>
      </c>
      <c r="F107" s="36">
        <v>86.833333333333329</v>
      </c>
      <c r="G107" s="36">
        <v>85.416666666666657</v>
      </c>
      <c r="H107" s="36">
        <v>90.416666666666657</v>
      </c>
      <c r="I107" s="36">
        <v>91.833333333333314</v>
      </c>
      <c r="J107" s="36">
        <v>92.916666666666657</v>
      </c>
      <c r="K107" s="31">
        <v>90.75</v>
      </c>
      <c r="L107" s="31">
        <v>88.25</v>
      </c>
      <c r="M107" s="31">
        <v>27.940629999999999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394.25</v>
      </c>
      <c r="D108" s="36">
        <v>389.83333333333331</v>
      </c>
      <c r="E108" s="36">
        <v>380.66666666666663</v>
      </c>
      <c r="F108" s="36">
        <v>367.08333333333331</v>
      </c>
      <c r="G108" s="36">
        <v>357.91666666666663</v>
      </c>
      <c r="H108" s="36">
        <v>403.41666666666663</v>
      </c>
      <c r="I108" s="36">
        <v>412.58333333333326</v>
      </c>
      <c r="J108" s="36">
        <v>426.16666666666663</v>
      </c>
      <c r="K108" s="31">
        <v>399</v>
      </c>
      <c r="L108" s="31">
        <v>376.25</v>
      </c>
      <c r="M108" s="31">
        <v>46.79204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582.15</v>
      </c>
      <c r="D109" s="36">
        <v>581.55000000000007</v>
      </c>
      <c r="E109" s="36">
        <v>574.45000000000016</v>
      </c>
      <c r="F109" s="36">
        <v>566.75000000000011</v>
      </c>
      <c r="G109" s="36">
        <v>559.6500000000002</v>
      </c>
      <c r="H109" s="36">
        <v>589.25000000000011</v>
      </c>
      <c r="I109" s="36">
        <v>596.35</v>
      </c>
      <c r="J109" s="36">
        <v>604.05000000000007</v>
      </c>
      <c r="K109" s="31">
        <v>588.65</v>
      </c>
      <c r="L109" s="31">
        <v>573.85</v>
      </c>
      <c r="M109" s="31">
        <v>0.59301999999999999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289.10000000000002</v>
      </c>
      <c r="D110" s="36">
        <v>291.53333333333336</v>
      </c>
      <c r="E110" s="36">
        <v>285.56666666666672</v>
      </c>
      <c r="F110" s="36">
        <v>282.03333333333336</v>
      </c>
      <c r="G110" s="36">
        <v>276.06666666666672</v>
      </c>
      <c r="H110" s="36">
        <v>295.06666666666672</v>
      </c>
      <c r="I110" s="36">
        <v>301.0333333333333</v>
      </c>
      <c r="J110" s="36">
        <v>304.56666666666672</v>
      </c>
      <c r="K110" s="31">
        <v>297.5</v>
      </c>
      <c r="L110" s="31">
        <v>288</v>
      </c>
      <c r="M110" s="31">
        <v>22.395769999999999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451.75</v>
      </c>
      <c r="D111" s="36">
        <v>455.36666666666662</v>
      </c>
      <c r="E111" s="36">
        <v>444.08333333333326</v>
      </c>
      <c r="F111" s="36">
        <v>436.41666666666663</v>
      </c>
      <c r="G111" s="36">
        <v>425.13333333333327</v>
      </c>
      <c r="H111" s="36">
        <v>463.03333333333325</v>
      </c>
      <c r="I111" s="36">
        <v>474.31666666666666</v>
      </c>
      <c r="J111" s="36">
        <v>481.98333333333323</v>
      </c>
      <c r="K111" s="31">
        <v>466.65</v>
      </c>
      <c r="L111" s="31">
        <v>447.7</v>
      </c>
      <c r="M111" s="31">
        <v>0.93828999999999996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1124.05</v>
      </c>
      <c r="D112" s="36">
        <v>1120.6166666666668</v>
      </c>
      <c r="E112" s="36">
        <v>1109.4833333333336</v>
      </c>
      <c r="F112" s="36">
        <v>1094.9166666666667</v>
      </c>
      <c r="G112" s="36">
        <v>1083.7833333333335</v>
      </c>
      <c r="H112" s="36">
        <v>1135.1833333333336</v>
      </c>
      <c r="I112" s="36">
        <v>1146.3166666666668</v>
      </c>
      <c r="J112" s="36">
        <v>1160.8833333333337</v>
      </c>
      <c r="K112" s="31">
        <v>1131.75</v>
      </c>
      <c r="L112" s="31">
        <v>1106.05</v>
      </c>
      <c r="M112" s="31">
        <v>0.40061000000000002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1187.1500000000001</v>
      </c>
      <c r="D113" s="36">
        <v>1191.5166666666667</v>
      </c>
      <c r="E113" s="36">
        <v>1179.7333333333333</v>
      </c>
      <c r="F113" s="36">
        <v>1172.3166666666666</v>
      </c>
      <c r="G113" s="36">
        <v>1160.5333333333333</v>
      </c>
      <c r="H113" s="36">
        <v>1198.9333333333334</v>
      </c>
      <c r="I113" s="36">
        <v>1210.7166666666667</v>
      </c>
      <c r="J113" s="36">
        <v>1218.1333333333334</v>
      </c>
      <c r="K113" s="31">
        <v>1203.3</v>
      </c>
      <c r="L113" s="31">
        <v>1184.0999999999999</v>
      </c>
      <c r="M113" s="31">
        <v>17.253990000000002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454.45</v>
      </c>
      <c r="D114" s="36">
        <v>453.61666666666662</v>
      </c>
      <c r="E114" s="36">
        <v>441.23333333333323</v>
      </c>
      <c r="F114" s="36">
        <v>428.01666666666659</v>
      </c>
      <c r="G114" s="36">
        <v>415.63333333333321</v>
      </c>
      <c r="H114" s="36">
        <v>466.83333333333326</v>
      </c>
      <c r="I114" s="36">
        <v>479.21666666666658</v>
      </c>
      <c r="J114" s="36">
        <v>492.43333333333328</v>
      </c>
      <c r="K114" s="31">
        <v>466</v>
      </c>
      <c r="L114" s="31">
        <v>440.4</v>
      </c>
      <c r="M114" s="31">
        <v>21.142849999999999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1200.2</v>
      </c>
      <c r="D115" s="36">
        <v>1206.7666666666667</v>
      </c>
      <c r="E115" s="36">
        <v>1191.6833333333334</v>
      </c>
      <c r="F115" s="36">
        <v>1183.1666666666667</v>
      </c>
      <c r="G115" s="36">
        <v>1168.0833333333335</v>
      </c>
      <c r="H115" s="36">
        <v>1215.2833333333333</v>
      </c>
      <c r="I115" s="36">
        <v>1230.3666666666668</v>
      </c>
      <c r="J115" s="36">
        <v>1238.8833333333332</v>
      </c>
      <c r="K115" s="31">
        <v>1221.8499999999999</v>
      </c>
      <c r="L115" s="31">
        <v>1198.25</v>
      </c>
      <c r="M115" s="31">
        <v>6.9206700000000003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136.44999999999999</v>
      </c>
      <c r="D116" s="36">
        <v>137.30000000000001</v>
      </c>
      <c r="E116" s="36">
        <v>135.20000000000002</v>
      </c>
      <c r="F116" s="36">
        <v>133.95000000000002</v>
      </c>
      <c r="G116" s="36">
        <v>131.85000000000002</v>
      </c>
      <c r="H116" s="36">
        <v>138.55000000000001</v>
      </c>
      <c r="I116" s="36">
        <v>140.65000000000003</v>
      </c>
      <c r="J116" s="36">
        <v>141.9</v>
      </c>
      <c r="K116" s="31">
        <v>139.4</v>
      </c>
      <c r="L116" s="31">
        <v>136.05000000000001</v>
      </c>
      <c r="M116" s="31">
        <v>27.589200000000002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1355.65</v>
      </c>
      <c r="D117" s="36">
        <v>1361.3166666666666</v>
      </c>
      <c r="E117" s="36">
        <v>1345.8333333333333</v>
      </c>
      <c r="F117" s="36">
        <v>1336.0166666666667</v>
      </c>
      <c r="G117" s="36">
        <v>1320.5333333333333</v>
      </c>
      <c r="H117" s="36">
        <v>1371.1333333333332</v>
      </c>
      <c r="I117" s="36">
        <v>1386.6166666666668</v>
      </c>
      <c r="J117" s="36">
        <v>1396.4333333333332</v>
      </c>
      <c r="K117" s="31">
        <v>1376.8</v>
      </c>
      <c r="L117" s="31">
        <v>1351.5</v>
      </c>
      <c r="M117" s="31">
        <v>0.47305000000000003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312.39999999999998</v>
      </c>
      <c r="D118" s="36">
        <v>312.89999999999998</v>
      </c>
      <c r="E118" s="36">
        <v>309.09999999999997</v>
      </c>
      <c r="F118" s="36">
        <v>305.8</v>
      </c>
      <c r="G118" s="36">
        <v>302</v>
      </c>
      <c r="H118" s="36">
        <v>316.19999999999993</v>
      </c>
      <c r="I118" s="36">
        <v>319.99999999999989</v>
      </c>
      <c r="J118" s="36">
        <v>323.2999999999999</v>
      </c>
      <c r="K118" s="31">
        <v>316.7</v>
      </c>
      <c r="L118" s="31">
        <v>309.60000000000002</v>
      </c>
      <c r="M118" s="31">
        <v>60.091149999999999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1004.45</v>
      </c>
      <c r="D119" s="36">
        <v>1009.8000000000001</v>
      </c>
      <c r="E119" s="36">
        <v>994.65000000000009</v>
      </c>
      <c r="F119" s="36">
        <v>984.85</v>
      </c>
      <c r="G119" s="36">
        <v>969.7</v>
      </c>
      <c r="H119" s="36">
        <v>1019.6000000000001</v>
      </c>
      <c r="I119" s="36">
        <v>1034.75</v>
      </c>
      <c r="J119" s="36">
        <v>1044.5500000000002</v>
      </c>
      <c r="K119" s="31">
        <v>1024.95</v>
      </c>
      <c r="L119" s="31">
        <v>1000</v>
      </c>
      <c r="M119" s="31">
        <v>8.3678600000000003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5000.1000000000004</v>
      </c>
      <c r="D120" s="36">
        <v>5049.2833333333338</v>
      </c>
      <c r="E120" s="36">
        <v>4930.8166666666675</v>
      </c>
      <c r="F120" s="36">
        <v>4861.5333333333338</v>
      </c>
      <c r="G120" s="36">
        <v>4743.0666666666675</v>
      </c>
      <c r="H120" s="36">
        <v>5118.5666666666675</v>
      </c>
      <c r="I120" s="36">
        <v>5237.0333333333328</v>
      </c>
      <c r="J120" s="36">
        <v>5306.3166666666675</v>
      </c>
      <c r="K120" s="31">
        <v>5167.75</v>
      </c>
      <c r="L120" s="31">
        <v>4980</v>
      </c>
      <c r="M120" s="31">
        <v>4.7372300000000003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2110.75</v>
      </c>
      <c r="D121" s="36">
        <v>2104.3666666666663</v>
      </c>
      <c r="E121" s="36">
        <v>2079.3333333333326</v>
      </c>
      <c r="F121" s="36">
        <v>2047.9166666666661</v>
      </c>
      <c r="G121" s="36">
        <v>2022.8833333333323</v>
      </c>
      <c r="H121" s="36">
        <v>2135.7833333333328</v>
      </c>
      <c r="I121" s="36">
        <v>2160.8166666666666</v>
      </c>
      <c r="J121" s="36">
        <v>2192.2333333333331</v>
      </c>
      <c r="K121" s="31">
        <v>2129.4</v>
      </c>
      <c r="L121" s="31">
        <v>2072.9499999999998</v>
      </c>
      <c r="M121" s="31">
        <v>7.1466200000000004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2501.1</v>
      </c>
      <c r="D122" s="36">
        <v>2515.9166666666665</v>
      </c>
      <c r="E122" s="36">
        <v>2476.833333333333</v>
      </c>
      <c r="F122" s="36">
        <v>2452.5666666666666</v>
      </c>
      <c r="G122" s="36">
        <v>2413.4833333333331</v>
      </c>
      <c r="H122" s="36">
        <v>2540.1833333333329</v>
      </c>
      <c r="I122" s="36">
        <v>2579.266666666666</v>
      </c>
      <c r="J122" s="36">
        <v>2603.5333333333328</v>
      </c>
      <c r="K122" s="31">
        <v>2555</v>
      </c>
      <c r="L122" s="31">
        <v>2491.65</v>
      </c>
      <c r="M122" s="31">
        <v>0.73580000000000001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707.95</v>
      </c>
      <c r="D123" s="36">
        <v>708.85</v>
      </c>
      <c r="E123" s="36">
        <v>702.85</v>
      </c>
      <c r="F123" s="36">
        <v>697.75</v>
      </c>
      <c r="G123" s="36">
        <v>691.75</v>
      </c>
      <c r="H123" s="36">
        <v>713.95</v>
      </c>
      <c r="I123" s="36">
        <v>719.95</v>
      </c>
      <c r="J123" s="36">
        <v>725.05000000000007</v>
      </c>
      <c r="K123" s="31">
        <v>714.85</v>
      </c>
      <c r="L123" s="31">
        <v>703.75</v>
      </c>
      <c r="M123" s="31">
        <v>13.64869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1137.75</v>
      </c>
      <c r="D124" s="36">
        <v>1145.0166666666667</v>
      </c>
      <c r="E124" s="36">
        <v>1127.7333333333333</v>
      </c>
      <c r="F124" s="36">
        <v>1117.7166666666667</v>
      </c>
      <c r="G124" s="36">
        <v>1100.4333333333334</v>
      </c>
      <c r="H124" s="36">
        <v>1155.0333333333333</v>
      </c>
      <c r="I124" s="36">
        <v>1172.3166666666666</v>
      </c>
      <c r="J124" s="36">
        <v>1182.3333333333333</v>
      </c>
      <c r="K124" s="31">
        <v>1162.3</v>
      </c>
      <c r="L124" s="31">
        <v>1135</v>
      </c>
      <c r="M124" s="31">
        <v>1.3795200000000001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4555.75</v>
      </c>
      <c r="D125" s="36">
        <v>4545.4666666666662</v>
      </c>
      <c r="E125" s="36">
        <v>4510.9333333333325</v>
      </c>
      <c r="F125" s="36">
        <v>4466.1166666666659</v>
      </c>
      <c r="G125" s="36">
        <v>4431.5833333333321</v>
      </c>
      <c r="H125" s="36">
        <v>4590.2833333333328</v>
      </c>
      <c r="I125" s="36">
        <v>4624.8166666666675</v>
      </c>
      <c r="J125" s="36">
        <v>4669.6333333333332</v>
      </c>
      <c r="K125" s="31">
        <v>4580</v>
      </c>
      <c r="L125" s="31">
        <v>4500.6499999999996</v>
      </c>
      <c r="M125" s="31">
        <v>0.18328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1389.85</v>
      </c>
      <c r="D126" s="36">
        <v>1391.2833333333335</v>
      </c>
      <c r="E126" s="36">
        <v>1374.5666666666671</v>
      </c>
      <c r="F126" s="36">
        <v>1359.2833333333335</v>
      </c>
      <c r="G126" s="36">
        <v>1342.5666666666671</v>
      </c>
      <c r="H126" s="36">
        <v>1406.5666666666671</v>
      </c>
      <c r="I126" s="36">
        <v>1423.2833333333338</v>
      </c>
      <c r="J126" s="36">
        <v>1438.5666666666671</v>
      </c>
      <c r="K126" s="31">
        <v>1408</v>
      </c>
      <c r="L126" s="31">
        <v>1376</v>
      </c>
      <c r="M126" s="31">
        <v>2.5062000000000002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4194.2</v>
      </c>
      <c r="D127" s="36">
        <v>4206.833333333333</v>
      </c>
      <c r="E127" s="36">
        <v>4129.3666666666659</v>
      </c>
      <c r="F127" s="36">
        <v>4064.5333333333328</v>
      </c>
      <c r="G127" s="36">
        <v>3987.0666666666657</v>
      </c>
      <c r="H127" s="36">
        <v>4271.6666666666661</v>
      </c>
      <c r="I127" s="36">
        <v>4349.1333333333332</v>
      </c>
      <c r="J127" s="36">
        <v>4413.9666666666662</v>
      </c>
      <c r="K127" s="31">
        <v>4284.3</v>
      </c>
      <c r="L127" s="31">
        <v>4142</v>
      </c>
      <c r="M127" s="31">
        <v>0.76239999999999997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285.60000000000002</v>
      </c>
      <c r="D128" s="36">
        <v>287.51666666666665</v>
      </c>
      <c r="E128" s="36">
        <v>279.83333333333331</v>
      </c>
      <c r="F128" s="36">
        <v>274.06666666666666</v>
      </c>
      <c r="G128" s="36">
        <v>266.38333333333333</v>
      </c>
      <c r="H128" s="36">
        <v>293.2833333333333</v>
      </c>
      <c r="I128" s="36">
        <v>300.9666666666667</v>
      </c>
      <c r="J128" s="36">
        <v>306.73333333333329</v>
      </c>
      <c r="K128" s="31">
        <v>295.2</v>
      </c>
      <c r="L128" s="31">
        <v>281.75</v>
      </c>
      <c r="M128" s="31">
        <v>62.017069999999997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359.35</v>
      </c>
      <c r="D129" s="36">
        <v>362.7</v>
      </c>
      <c r="E129" s="36">
        <v>351.79999999999995</v>
      </c>
      <c r="F129" s="36">
        <v>344.24999999999994</v>
      </c>
      <c r="G129" s="36">
        <v>333.34999999999991</v>
      </c>
      <c r="H129" s="36">
        <v>370.25</v>
      </c>
      <c r="I129" s="36">
        <v>381.15</v>
      </c>
      <c r="J129" s="36">
        <v>388.70000000000005</v>
      </c>
      <c r="K129" s="31">
        <v>373.6</v>
      </c>
      <c r="L129" s="31">
        <v>355.15</v>
      </c>
      <c r="M129" s="31">
        <v>9.4997399999999992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1692.6</v>
      </c>
      <c r="D130" s="36">
        <v>1693.7</v>
      </c>
      <c r="E130" s="36">
        <v>1681.4</v>
      </c>
      <c r="F130" s="36">
        <v>1670.2</v>
      </c>
      <c r="G130" s="36">
        <v>1657.9</v>
      </c>
      <c r="H130" s="36">
        <v>1704.9</v>
      </c>
      <c r="I130" s="36">
        <v>1717.1999999999998</v>
      </c>
      <c r="J130" s="36">
        <v>1728.4</v>
      </c>
      <c r="K130" s="31">
        <v>1706</v>
      </c>
      <c r="L130" s="31">
        <v>1682.5</v>
      </c>
      <c r="M130" s="31">
        <v>3.3264900000000002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1696.1</v>
      </c>
      <c r="D131" s="36">
        <v>1727.45</v>
      </c>
      <c r="E131" s="36">
        <v>1656.7</v>
      </c>
      <c r="F131" s="36">
        <v>1617.3</v>
      </c>
      <c r="G131" s="36">
        <v>1546.55</v>
      </c>
      <c r="H131" s="36">
        <v>1766.8500000000001</v>
      </c>
      <c r="I131" s="36">
        <v>1837.6000000000001</v>
      </c>
      <c r="J131" s="36">
        <v>1877.0000000000002</v>
      </c>
      <c r="K131" s="31">
        <v>1798.2</v>
      </c>
      <c r="L131" s="31">
        <v>1688.05</v>
      </c>
      <c r="M131" s="31">
        <v>6.5297000000000001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524.79999999999995</v>
      </c>
      <c r="D132" s="36">
        <v>522.35</v>
      </c>
      <c r="E132" s="36">
        <v>518.45000000000005</v>
      </c>
      <c r="F132" s="36">
        <v>512.1</v>
      </c>
      <c r="G132" s="36">
        <v>508.20000000000005</v>
      </c>
      <c r="H132" s="36">
        <v>528.70000000000005</v>
      </c>
      <c r="I132" s="36">
        <v>532.59999999999991</v>
      </c>
      <c r="J132" s="36">
        <v>538.95000000000005</v>
      </c>
      <c r="K132" s="31">
        <v>526.25</v>
      </c>
      <c r="L132" s="31">
        <v>516</v>
      </c>
      <c r="M132" s="31">
        <v>76.00488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2158.0500000000002</v>
      </c>
      <c r="D133" s="36">
        <v>2174.9333333333338</v>
      </c>
      <c r="E133" s="36">
        <v>2134.9666666666676</v>
      </c>
      <c r="F133" s="36">
        <v>2111.8833333333337</v>
      </c>
      <c r="G133" s="36">
        <v>2071.9166666666674</v>
      </c>
      <c r="H133" s="36">
        <v>2198.0166666666678</v>
      </c>
      <c r="I133" s="36">
        <v>2237.983333333334</v>
      </c>
      <c r="J133" s="36">
        <v>2261.066666666668</v>
      </c>
      <c r="K133" s="31">
        <v>2214.9</v>
      </c>
      <c r="L133" s="31">
        <v>2151.85</v>
      </c>
      <c r="M133" s="31">
        <v>3.3430399999999998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2031</v>
      </c>
      <c r="D134" s="36">
        <v>2045.0833333333333</v>
      </c>
      <c r="E134" s="36">
        <v>2005.1666666666665</v>
      </c>
      <c r="F134" s="36">
        <v>1979.3333333333333</v>
      </c>
      <c r="G134" s="36">
        <v>1939.4166666666665</v>
      </c>
      <c r="H134" s="36">
        <v>2070.9166666666665</v>
      </c>
      <c r="I134" s="36">
        <v>2110.833333333333</v>
      </c>
      <c r="J134" s="36">
        <v>2136.6666666666665</v>
      </c>
      <c r="K134" s="31">
        <v>2085</v>
      </c>
      <c r="L134" s="31">
        <v>2019.25</v>
      </c>
      <c r="M134" s="31">
        <v>0.45634000000000002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1001.4</v>
      </c>
      <c r="D135" s="36">
        <v>1006.1666666666666</v>
      </c>
      <c r="E135" s="36">
        <v>990.23333333333323</v>
      </c>
      <c r="F135" s="36">
        <v>979.06666666666661</v>
      </c>
      <c r="G135" s="36">
        <v>963.13333333333321</v>
      </c>
      <c r="H135" s="36">
        <v>1017.3333333333333</v>
      </c>
      <c r="I135" s="36">
        <v>1033.2666666666667</v>
      </c>
      <c r="J135" s="36">
        <v>1044.4333333333334</v>
      </c>
      <c r="K135" s="31">
        <v>1022.1</v>
      </c>
      <c r="L135" s="31">
        <v>995</v>
      </c>
      <c r="M135" s="31">
        <v>0.30491000000000001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662.55</v>
      </c>
      <c r="D136" s="36">
        <v>668.88333333333333</v>
      </c>
      <c r="E136" s="36">
        <v>651.76666666666665</v>
      </c>
      <c r="F136" s="36">
        <v>640.98333333333335</v>
      </c>
      <c r="G136" s="36">
        <v>623.86666666666667</v>
      </c>
      <c r="H136" s="36">
        <v>679.66666666666663</v>
      </c>
      <c r="I136" s="36">
        <v>696.78333333333319</v>
      </c>
      <c r="J136" s="36">
        <v>707.56666666666661</v>
      </c>
      <c r="K136" s="31">
        <v>686</v>
      </c>
      <c r="L136" s="31">
        <v>658.1</v>
      </c>
      <c r="M136" s="31">
        <v>5.3205400000000003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2084.6</v>
      </c>
      <c r="D137" s="36">
        <v>2084.75</v>
      </c>
      <c r="E137" s="36">
        <v>2074.85</v>
      </c>
      <c r="F137" s="36">
        <v>2065.1</v>
      </c>
      <c r="G137" s="36">
        <v>2055.1999999999998</v>
      </c>
      <c r="H137" s="36">
        <v>2094.5</v>
      </c>
      <c r="I137" s="36">
        <v>2104.3999999999996</v>
      </c>
      <c r="J137" s="36">
        <v>2114.15</v>
      </c>
      <c r="K137" s="31">
        <v>2094.65</v>
      </c>
      <c r="L137" s="31">
        <v>2075</v>
      </c>
      <c r="M137" s="31">
        <v>1.30738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429.3</v>
      </c>
      <c r="D138" s="36">
        <v>429.7833333333333</v>
      </c>
      <c r="E138" s="36">
        <v>424.86666666666662</v>
      </c>
      <c r="F138" s="36">
        <v>420.43333333333334</v>
      </c>
      <c r="G138" s="36">
        <v>415.51666666666665</v>
      </c>
      <c r="H138" s="36">
        <v>434.21666666666658</v>
      </c>
      <c r="I138" s="36">
        <v>439.13333333333333</v>
      </c>
      <c r="J138" s="36">
        <v>443.56666666666655</v>
      </c>
      <c r="K138" s="31">
        <v>434.7</v>
      </c>
      <c r="L138" s="31">
        <v>425.35</v>
      </c>
      <c r="M138" s="31">
        <v>4.8115199999999998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129.80000000000001</v>
      </c>
      <c r="D139" s="36">
        <v>129.03333333333333</v>
      </c>
      <c r="E139" s="36">
        <v>127.76666666666665</v>
      </c>
      <c r="F139" s="36">
        <v>125.73333333333332</v>
      </c>
      <c r="G139" s="36">
        <v>124.46666666666664</v>
      </c>
      <c r="H139" s="36">
        <v>131.06666666666666</v>
      </c>
      <c r="I139" s="36">
        <v>132.33333333333337</v>
      </c>
      <c r="J139" s="36">
        <v>134.36666666666667</v>
      </c>
      <c r="K139" s="31">
        <v>130.30000000000001</v>
      </c>
      <c r="L139" s="31">
        <v>127</v>
      </c>
      <c r="M139" s="31">
        <v>31.978079999999999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195.55</v>
      </c>
      <c r="D140" s="36">
        <v>195.63333333333333</v>
      </c>
      <c r="E140" s="36">
        <v>191.91666666666666</v>
      </c>
      <c r="F140" s="36">
        <v>188.28333333333333</v>
      </c>
      <c r="G140" s="36">
        <v>184.56666666666666</v>
      </c>
      <c r="H140" s="36">
        <v>199.26666666666665</v>
      </c>
      <c r="I140" s="36">
        <v>202.98333333333335</v>
      </c>
      <c r="J140" s="36">
        <v>206.61666666666665</v>
      </c>
      <c r="K140" s="31">
        <v>199.35</v>
      </c>
      <c r="L140" s="31">
        <v>192</v>
      </c>
      <c r="M140" s="31">
        <v>22.728649999999998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3554.3</v>
      </c>
      <c r="D141" s="36">
        <v>3574.2333333333336</v>
      </c>
      <c r="E141" s="36">
        <v>3514.0666666666671</v>
      </c>
      <c r="F141" s="36">
        <v>3473.8333333333335</v>
      </c>
      <c r="G141" s="36">
        <v>3413.666666666667</v>
      </c>
      <c r="H141" s="36">
        <v>3614.4666666666672</v>
      </c>
      <c r="I141" s="36">
        <v>3674.6333333333332</v>
      </c>
      <c r="J141" s="36">
        <v>3714.8666666666672</v>
      </c>
      <c r="K141" s="31">
        <v>3634.4</v>
      </c>
      <c r="L141" s="31">
        <v>3534</v>
      </c>
      <c r="M141" s="31">
        <v>4.6535500000000001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5520.9</v>
      </c>
      <c r="D142" s="36">
        <v>5509.9666666666662</v>
      </c>
      <c r="E142" s="36">
        <v>5484.9833333333327</v>
      </c>
      <c r="F142" s="36">
        <v>5449.0666666666666</v>
      </c>
      <c r="G142" s="36">
        <v>5424.083333333333</v>
      </c>
      <c r="H142" s="36">
        <v>5545.8833333333323</v>
      </c>
      <c r="I142" s="36">
        <v>5570.8666666666659</v>
      </c>
      <c r="J142" s="36">
        <v>5606.7833333333319</v>
      </c>
      <c r="K142" s="31">
        <v>5534.95</v>
      </c>
      <c r="L142" s="31">
        <v>5474.05</v>
      </c>
      <c r="M142" s="31">
        <v>2.7989199999999999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552.20000000000005</v>
      </c>
      <c r="D143" s="36">
        <v>555.1</v>
      </c>
      <c r="E143" s="36">
        <v>545.20000000000005</v>
      </c>
      <c r="F143" s="36">
        <v>538.20000000000005</v>
      </c>
      <c r="G143" s="36">
        <v>528.30000000000007</v>
      </c>
      <c r="H143" s="36">
        <v>562.1</v>
      </c>
      <c r="I143" s="36">
        <v>571.99999999999989</v>
      </c>
      <c r="J143" s="36">
        <v>579</v>
      </c>
      <c r="K143" s="31">
        <v>565</v>
      </c>
      <c r="L143" s="31">
        <v>548.1</v>
      </c>
      <c r="M143" s="31">
        <v>32.747839999999997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2511.6999999999998</v>
      </c>
      <c r="D144" s="36">
        <v>2516.6666666666665</v>
      </c>
      <c r="E144" s="36">
        <v>2473.6333333333332</v>
      </c>
      <c r="F144" s="36">
        <v>2435.5666666666666</v>
      </c>
      <c r="G144" s="36">
        <v>2392.5333333333333</v>
      </c>
      <c r="H144" s="36">
        <v>2554.7333333333331</v>
      </c>
      <c r="I144" s="36">
        <v>2597.7666666666669</v>
      </c>
      <c r="J144" s="36">
        <v>2635.833333333333</v>
      </c>
      <c r="K144" s="31">
        <v>2559.6999999999998</v>
      </c>
      <c r="L144" s="31">
        <v>2478.6</v>
      </c>
      <c r="M144" s="31">
        <v>1.7481599999999999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5569.3</v>
      </c>
      <c r="D145" s="36">
        <v>5580.1166666666659</v>
      </c>
      <c r="E145" s="36">
        <v>5540.1833333333316</v>
      </c>
      <c r="F145" s="36">
        <v>5511.0666666666657</v>
      </c>
      <c r="G145" s="36">
        <v>5471.1333333333314</v>
      </c>
      <c r="H145" s="36">
        <v>5609.2333333333318</v>
      </c>
      <c r="I145" s="36">
        <v>5649.1666666666661</v>
      </c>
      <c r="J145" s="36">
        <v>5678.2833333333319</v>
      </c>
      <c r="K145" s="31">
        <v>5620.05</v>
      </c>
      <c r="L145" s="31">
        <v>5551</v>
      </c>
      <c r="M145" s="31">
        <v>2.2827500000000001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493.85</v>
      </c>
      <c r="D146" s="36">
        <v>496.4666666666667</v>
      </c>
      <c r="E146" s="36">
        <v>489.43333333333339</v>
      </c>
      <c r="F146" s="36">
        <v>485.01666666666671</v>
      </c>
      <c r="G146" s="36">
        <v>477.98333333333341</v>
      </c>
      <c r="H146" s="36">
        <v>500.88333333333338</v>
      </c>
      <c r="I146" s="36">
        <v>507.91666666666669</v>
      </c>
      <c r="J146" s="36">
        <v>512.33333333333337</v>
      </c>
      <c r="K146" s="31">
        <v>503.5</v>
      </c>
      <c r="L146" s="31">
        <v>492.05</v>
      </c>
      <c r="M146" s="31">
        <v>2.03973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40.1</v>
      </c>
      <c r="D147" s="36">
        <v>40.483333333333334</v>
      </c>
      <c r="E147" s="36">
        <v>39.616666666666667</v>
      </c>
      <c r="F147" s="36">
        <v>39.133333333333333</v>
      </c>
      <c r="G147" s="36">
        <v>38.266666666666666</v>
      </c>
      <c r="H147" s="36">
        <v>40.966666666666669</v>
      </c>
      <c r="I147" s="36">
        <v>41.833333333333343</v>
      </c>
      <c r="J147" s="36">
        <v>42.31666666666667</v>
      </c>
      <c r="K147" s="31">
        <v>41.35</v>
      </c>
      <c r="L147" s="31">
        <v>40</v>
      </c>
      <c r="M147" s="31">
        <v>90.21096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2017</v>
      </c>
      <c r="D148" s="36">
        <v>2027.3333333333333</v>
      </c>
      <c r="E148" s="36">
        <v>1989.6666666666665</v>
      </c>
      <c r="F148" s="36">
        <v>1962.3333333333333</v>
      </c>
      <c r="G148" s="36">
        <v>1924.6666666666665</v>
      </c>
      <c r="H148" s="36">
        <v>2054.6666666666665</v>
      </c>
      <c r="I148" s="36">
        <v>2092.333333333333</v>
      </c>
      <c r="J148" s="36">
        <v>2119.6666666666665</v>
      </c>
      <c r="K148" s="31">
        <v>2065</v>
      </c>
      <c r="L148" s="31">
        <v>2000</v>
      </c>
      <c r="M148" s="31">
        <v>0.24790000000000001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3480.9</v>
      </c>
      <c r="D149" s="36">
        <v>3482.2166666666667</v>
      </c>
      <c r="E149" s="36">
        <v>3464.2833333333333</v>
      </c>
      <c r="F149" s="36">
        <v>3447.6666666666665</v>
      </c>
      <c r="G149" s="36">
        <v>3429.7333333333331</v>
      </c>
      <c r="H149" s="36">
        <v>3498.8333333333335</v>
      </c>
      <c r="I149" s="36">
        <v>3516.7666666666669</v>
      </c>
      <c r="J149" s="36">
        <v>3533.3833333333337</v>
      </c>
      <c r="K149" s="31">
        <v>3500.15</v>
      </c>
      <c r="L149" s="31">
        <v>3465.6</v>
      </c>
      <c r="M149" s="31">
        <v>2.1626799999999999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223.2</v>
      </c>
      <c r="D150" s="36">
        <v>224</v>
      </c>
      <c r="E150" s="36">
        <v>221.3</v>
      </c>
      <c r="F150" s="36">
        <v>219.4</v>
      </c>
      <c r="G150" s="36">
        <v>216.70000000000002</v>
      </c>
      <c r="H150" s="36">
        <v>225.9</v>
      </c>
      <c r="I150" s="36">
        <v>228.6</v>
      </c>
      <c r="J150" s="36">
        <v>230.5</v>
      </c>
      <c r="K150" s="31">
        <v>226.7</v>
      </c>
      <c r="L150" s="31">
        <v>222.1</v>
      </c>
      <c r="M150" s="31">
        <v>3.93588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499.3</v>
      </c>
      <c r="D151" s="36">
        <v>503.2</v>
      </c>
      <c r="E151" s="36">
        <v>491.4</v>
      </c>
      <c r="F151" s="36">
        <v>483.5</v>
      </c>
      <c r="G151" s="36">
        <v>471.7</v>
      </c>
      <c r="H151" s="36">
        <v>511.09999999999997</v>
      </c>
      <c r="I151" s="36">
        <v>522.90000000000009</v>
      </c>
      <c r="J151" s="36">
        <v>530.79999999999995</v>
      </c>
      <c r="K151" s="31">
        <v>515</v>
      </c>
      <c r="L151" s="31">
        <v>495.3</v>
      </c>
      <c r="M151" s="31">
        <v>2.2492800000000002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509.75</v>
      </c>
      <c r="D152" s="36">
        <v>511.75</v>
      </c>
      <c r="E152" s="36">
        <v>502.25</v>
      </c>
      <c r="F152" s="36">
        <v>494.75</v>
      </c>
      <c r="G152" s="36">
        <v>485.25</v>
      </c>
      <c r="H152" s="36">
        <v>519.25</v>
      </c>
      <c r="I152" s="36">
        <v>528.75</v>
      </c>
      <c r="J152" s="36">
        <v>536.25</v>
      </c>
      <c r="K152" s="31">
        <v>521.25</v>
      </c>
      <c r="L152" s="31">
        <v>504.25</v>
      </c>
      <c r="M152" s="31">
        <v>5.6320199999999998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1635.75</v>
      </c>
      <c r="D153" s="36">
        <v>1624.5666666666666</v>
      </c>
      <c r="E153" s="36">
        <v>1601.1833333333332</v>
      </c>
      <c r="F153" s="36">
        <v>1566.6166666666666</v>
      </c>
      <c r="G153" s="36">
        <v>1543.2333333333331</v>
      </c>
      <c r="H153" s="36">
        <v>1659.1333333333332</v>
      </c>
      <c r="I153" s="36">
        <v>1682.5166666666664</v>
      </c>
      <c r="J153" s="36">
        <v>1717.0833333333333</v>
      </c>
      <c r="K153" s="31">
        <v>1647.95</v>
      </c>
      <c r="L153" s="31">
        <v>1590</v>
      </c>
      <c r="M153" s="31">
        <v>2.0144899999999999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136.1</v>
      </c>
      <c r="D154" s="36">
        <v>138.11666666666667</v>
      </c>
      <c r="E154" s="36">
        <v>133.63333333333335</v>
      </c>
      <c r="F154" s="36">
        <v>131.16666666666669</v>
      </c>
      <c r="G154" s="36">
        <v>126.68333333333337</v>
      </c>
      <c r="H154" s="36">
        <v>140.58333333333334</v>
      </c>
      <c r="I154" s="36">
        <v>145.06666666666669</v>
      </c>
      <c r="J154" s="36">
        <v>147.53333333333333</v>
      </c>
      <c r="K154" s="31">
        <v>142.6</v>
      </c>
      <c r="L154" s="31">
        <v>135.65</v>
      </c>
      <c r="M154" s="31">
        <v>34.955620000000003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195</v>
      </c>
      <c r="D155" s="36">
        <v>195.38333333333333</v>
      </c>
      <c r="E155" s="36">
        <v>192.01666666666665</v>
      </c>
      <c r="F155" s="36">
        <v>189.03333333333333</v>
      </c>
      <c r="G155" s="36">
        <v>185.66666666666666</v>
      </c>
      <c r="H155" s="36">
        <v>198.36666666666665</v>
      </c>
      <c r="I155" s="36">
        <v>201.73333333333332</v>
      </c>
      <c r="J155" s="36">
        <v>204.71666666666664</v>
      </c>
      <c r="K155" s="31">
        <v>198.75</v>
      </c>
      <c r="L155" s="31">
        <v>192.4</v>
      </c>
      <c r="M155" s="31">
        <v>4.0731299999999999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100.3</v>
      </c>
      <c r="D156" s="36">
        <v>100.26666666666665</v>
      </c>
      <c r="E156" s="36">
        <v>98.683333333333309</v>
      </c>
      <c r="F156" s="36">
        <v>97.066666666666663</v>
      </c>
      <c r="G156" s="36">
        <v>95.48333333333332</v>
      </c>
      <c r="H156" s="36">
        <v>101.8833333333333</v>
      </c>
      <c r="I156" s="36">
        <v>103.46666666666664</v>
      </c>
      <c r="J156" s="36">
        <v>105.08333333333329</v>
      </c>
      <c r="K156" s="31">
        <v>101.85</v>
      </c>
      <c r="L156" s="31">
        <v>98.65</v>
      </c>
      <c r="M156" s="31">
        <v>110.62112999999999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871.45</v>
      </c>
      <c r="D157" s="36">
        <v>871.18333333333339</v>
      </c>
      <c r="E157" s="36">
        <v>862.36666666666679</v>
      </c>
      <c r="F157" s="36">
        <v>853.28333333333342</v>
      </c>
      <c r="G157" s="36">
        <v>844.46666666666681</v>
      </c>
      <c r="H157" s="36">
        <v>880.26666666666677</v>
      </c>
      <c r="I157" s="36">
        <v>889.08333333333337</v>
      </c>
      <c r="J157" s="36">
        <v>898.16666666666674</v>
      </c>
      <c r="K157" s="31">
        <v>880</v>
      </c>
      <c r="L157" s="31">
        <v>862.1</v>
      </c>
      <c r="M157" s="31">
        <v>0.58570999999999995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3236.8</v>
      </c>
      <c r="D158" s="36">
        <v>3258.9833333333336</v>
      </c>
      <c r="E158" s="36">
        <v>3205.3666666666672</v>
      </c>
      <c r="F158" s="36">
        <v>3173.9333333333338</v>
      </c>
      <c r="G158" s="36">
        <v>3120.3166666666675</v>
      </c>
      <c r="H158" s="36">
        <v>3290.416666666667</v>
      </c>
      <c r="I158" s="36">
        <v>3344.0333333333338</v>
      </c>
      <c r="J158" s="36">
        <v>3375.4666666666667</v>
      </c>
      <c r="K158" s="31">
        <v>3312.6</v>
      </c>
      <c r="L158" s="31">
        <v>3227.55</v>
      </c>
      <c r="M158" s="31">
        <v>1.8028200000000001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258.05</v>
      </c>
      <c r="D159" s="36">
        <v>260.16666666666669</v>
      </c>
      <c r="E159" s="36">
        <v>254.88333333333338</v>
      </c>
      <c r="F159" s="36">
        <v>251.7166666666667</v>
      </c>
      <c r="G159" s="36">
        <v>246.43333333333339</v>
      </c>
      <c r="H159" s="36">
        <v>263.33333333333337</v>
      </c>
      <c r="I159" s="36">
        <v>268.61666666666667</v>
      </c>
      <c r="J159" s="36">
        <v>271.78333333333336</v>
      </c>
      <c r="K159" s="31">
        <v>265.45</v>
      </c>
      <c r="L159" s="31">
        <v>257</v>
      </c>
      <c r="M159" s="31">
        <v>33.694519999999997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371.7</v>
      </c>
      <c r="D160" s="36">
        <v>373.45</v>
      </c>
      <c r="E160" s="36">
        <v>365.95</v>
      </c>
      <c r="F160" s="36">
        <v>360.2</v>
      </c>
      <c r="G160" s="36">
        <v>352.7</v>
      </c>
      <c r="H160" s="36">
        <v>379.2</v>
      </c>
      <c r="I160" s="36">
        <v>386.7</v>
      </c>
      <c r="J160" s="36">
        <v>392.45</v>
      </c>
      <c r="K160" s="31">
        <v>380.95</v>
      </c>
      <c r="L160" s="31">
        <v>367.7</v>
      </c>
      <c r="M160" s="31">
        <v>0.82542000000000004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145.85</v>
      </c>
      <c r="D161" s="36">
        <v>146.45000000000002</v>
      </c>
      <c r="E161" s="36">
        <v>144.65000000000003</v>
      </c>
      <c r="F161" s="36">
        <v>143.45000000000002</v>
      </c>
      <c r="G161" s="36">
        <v>141.65000000000003</v>
      </c>
      <c r="H161" s="36">
        <v>147.65000000000003</v>
      </c>
      <c r="I161" s="36">
        <v>149.45000000000005</v>
      </c>
      <c r="J161" s="36">
        <v>150.65000000000003</v>
      </c>
      <c r="K161" s="31">
        <v>148.25</v>
      </c>
      <c r="L161" s="31">
        <v>145.25</v>
      </c>
      <c r="M161" s="31">
        <v>107.31135999999999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712.1</v>
      </c>
      <c r="D162" s="36">
        <v>715.75</v>
      </c>
      <c r="E162" s="36">
        <v>698.1</v>
      </c>
      <c r="F162" s="36">
        <v>684.1</v>
      </c>
      <c r="G162" s="36">
        <v>666.45</v>
      </c>
      <c r="H162" s="36">
        <v>729.75</v>
      </c>
      <c r="I162" s="36">
        <v>747.40000000000009</v>
      </c>
      <c r="J162" s="36">
        <v>761.4</v>
      </c>
      <c r="K162" s="31">
        <v>733.4</v>
      </c>
      <c r="L162" s="31">
        <v>701.75</v>
      </c>
      <c r="M162" s="31">
        <v>10.791869999999999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4750.8500000000004</v>
      </c>
      <c r="D163" s="36">
        <v>4763.583333333333</v>
      </c>
      <c r="E163" s="36">
        <v>4717.2666666666664</v>
      </c>
      <c r="F163" s="36">
        <v>4683.6833333333334</v>
      </c>
      <c r="G163" s="36">
        <v>4637.3666666666668</v>
      </c>
      <c r="H163" s="36">
        <v>4797.1666666666661</v>
      </c>
      <c r="I163" s="36">
        <v>4843.4833333333336</v>
      </c>
      <c r="J163" s="36">
        <v>4877.0666666666657</v>
      </c>
      <c r="K163" s="31">
        <v>4809.8999999999996</v>
      </c>
      <c r="L163" s="31">
        <v>4730</v>
      </c>
      <c r="M163" s="31">
        <v>0.13589000000000001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933.95</v>
      </c>
      <c r="D164" s="36">
        <v>929.23333333333323</v>
      </c>
      <c r="E164" s="36">
        <v>913.46666666666647</v>
      </c>
      <c r="F164" s="36">
        <v>892.98333333333323</v>
      </c>
      <c r="G164" s="36">
        <v>877.21666666666647</v>
      </c>
      <c r="H164" s="36">
        <v>949.71666666666647</v>
      </c>
      <c r="I164" s="36">
        <v>965.48333333333312</v>
      </c>
      <c r="J164" s="36">
        <v>985.96666666666647</v>
      </c>
      <c r="K164" s="31">
        <v>945</v>
      </c>
      <c r="L164" s="31">
        <v>908.75</v>
      </c>
      <c r="M164" s="31">
        <v>7.6612799999999996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224.85</v>
      </c>
      <c r="D165" s="36">
        <v>225.38333333333335</v>
      </c>
      <c r="E165" s="36">
        <v>219.26666666666671</v>
      </c>
      <c r="F165" s="36">
        <v>213.68333333333337</v>
      </c>
      <c r="G165" s="36">
        <v>207.56666666666672</v>
      </c>
      <c r="H165" s="36">
        <v>230.9666666666667</v>
      </c>
      <c r="I165" s="36">
        <v>237.08333333333331</v>
      </c>
      <c r="J165" s="36">
        <v>242.66666666666669</v>
      </c>
      <c r="K165" s="31">
        <v>231.5</v>
      </c>
      <c r="L165" s="31">
        <v>219.8</v>
      </c>
      <c r="M165" s="31">
        <v>13.23739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166.85</v>
      </c>
      <c r="D166" s="36">
        <v>168.98333333333332</v>
      </c>
      <c r="E166" s="36">
        <v>163.66666666666663</v>
      </c>
      <c r="F166" s="36">
        <v>160.48333333333332</v>
      </c>
      <c r="G166" s="36">
        <v>155.16666666666663</v>
      </c>
      <c r="H166" s="36">
        <v>172.16666666666663</v>
      </c>
      <c r="I166" s="36">
        <v>177.48333333333329</v>
      </c>
      <c r="J166" s="36">
        <v>180.66666666666663</v>
      </c>
      <c r="K166" s="31">
        <v>174.3</v>
      </c>
      <c r="L166" s="31">
        <v>165.8</v>
      </c>
      <c r="M166" s="31">
        <v>22.074999999999999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754.55</v>
      </c>
      <c r="D167" s="36">
        <v>757.38333333333333</v>
      </c>
      <c r="E167" s="36">
        <v>740.76666666666665</v>
      </c>
      <c r="F167" s="36">
        <v>726.98333333333335</v>
      </c>
      <c r="G167" s="36">
        <v>710.36666666666667</v>
      </c>
      <c r="H167" s="36">
        <v>771.16666666666663</v>
      </c>
      <c r="I167" s="36">
        <v>787.78333333333319</v>
      </c>
      <c r="J167" s="36">
        <v>801.56666666666661</v>
      </c>
      <c r="K167" s="31">
        <v>774</v>
      </c>
      <c r="L167" s="31">
        <v>743.6</v>
      </c>
      <c r="M167" s="31">
        <v>1.7372399999999999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332.2</v>
      </c>
      <c r="D168" s="36">
        <v>333.01666666666665</v>
      </c>
      <c r="E168" s="36">
        <v>329.68333333333328</v>
      </c>
      <c r="F168" s="36">
        <v>327.16666666666663</v>
      </c>
      <c r="G168" s="36">
        <v>323.83333333333326</v>
      </c>
      <c r="H168" s="36">
        <v>335.5333333333333</v>
      </c>
      <c r="I168" s="36">
        <v>338.86666666666667</v>
      </c>
      <c r="J168" s="36">
        <v>341.38333333333333</v>
      </c>
      <c r="K168" s="31">
        <v>336.35</v>
      </c>
      <c r="L168" s="31">
        <v>330.5</v>
      </c>
      <c r="M168" s="31">
        <v>2.59748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143.94999999999999</v>
      </c>
      <c r="D169" s="36">
        <v>143.95000000000002</v>
      </c>
      <c r="E169" s="36">
        <v>142.65000000000003</v>
      </c>
      <c r="F169" s="36">
        <v>141.35000000000002</v>
      </c>
      <c r="G169" s="36">
        <v>140.05000000000004</v>
      </c>
      <c r="H169" s="36">
        <v>145.25000000000003</v>
      </c>
      <c r="I169" s="36">
        <v>146.55000000000004</v>
      </c>
      <c r="J169" s="36">
        <v>147.85000000000002</v>
      </c>
      <c r="K169" s="31">
        <v>145.25</v>
      </c>
      <c r="L169" s="31">
        <v>142.65</v>
      </c>
      <c r="M169" s="31">
        <v>23.189060000000001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1192.8499999999999</v>
      </c>
      <c r="D170" s="36">
        <v>1193.5833333333333</v>
      </c>
      <c r="E170" s="36">
        <v>1182.2666666666664</v>
      </c>
      <c r="F170" s="36">
        <v>1171.6833333333332</v>
      </c>
      <c r="G170" s="36">
        <v>1160.3666666666663</v>
      </c>
      <c r="H170" s="36">
        <v>1204.1666666666665</v>
      </c>
      <c r="I170" s="36">
        <v>1215.4833333333336</v>
      </c>
      <c r="J170" s="36">
        <v>1226.0666666666666</v>
      </c>
      <c r="K170" s="31">
        <v>1204.9000000000001</v>
      </c>
      <c r="L170" s="31">
        <v>1183</v>
      </c>
      <c r="M170" s="31">
        <v>0.12828999999999999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125.05</v>
      </c>
      <c r="D171" s="36">
        <v>125.86666666666667</v>
      </c>
      <c r="E171" s="36">
        <v>122.43333333333334</v>
      </c>
      <c r="F171" s="36">
        <v>119.81666666666666</v>
      </c>
      <c r="G171" s="36">
        <v>116.38333333333333</v>
      </c>
      <c r="H171" s="36">
        <v>128.48333333333335</v>
      </c>
      <c r="I171" s="36">
        <v>131.91666666666669</v>
      </c>
      <c r="J171" s="36">
        <v>134.53333333333336</v>
      </c>
      <c r="K171" s="31">
        <v>129.30000000000001</v>
      </c>
      <c r="L171" s="31">
        <v>123.25</v>
      </c>
      <c r="M171" s="31">
        <v>233.40295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2674.3</v>
      </c>
      <c r="D172" s="36">
        <v>2680.4833333333336</v>
      </c>
      <c r="E172" s="36">
        <v>2652.4666666666672</v>
      </c>
      <c r="F172" s="36">
        <v>2630.6333333333337</v>
      </c>
      <c r="G172" s="36">
        <v>2602.6166666666672</v>
      </c>
      <c r="H172" s="36">
        <v>2702.3166666666671</v>
      </c>
      <c r="I172" s="36">
        <v>2730.3333333333335</v>
      </c>
      <c r="J172" s="36">
        <v>2752.166666666667</v>
      </c>
      <c r="K172" s="31">
        <v>2708.5</v>
      </c>
      <c r="L172" s="31">
        <v>2658.65</v>
      </c>
      <c r="M172" s="31">
        <v>0.11867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3178.6</v>
      </c>
      <c r="D173" s="36">
        <v>3178.6333333333337</v>
      </c>
      <c r="E173" s="36">
        <v>3142.2666666666673</v>
      </c>
      <c r="F173" s="36">
        <v>3105.9333333333338</v>
      </c>
      <c r="G173" s="36">
        <v>3069.5666666666675</v>
      </c>
      <c r="H173" s="36">
        <v>3214.9666666666672</v>
      </c>
      <c r="I173" s="36">
        <v>3251.333333333333</v>
      </c>
      <c r="J173" s="36">
        <v>3287.666666666667</v>
      </c>
      <c r="K173" s="31">
        <v>3215</v>
      </c>
      <c r="L173" s="31">
        <v>3142.3</v>
      </c>
      <c r="M173" s="31">
        <v>7.2830000000000006E-2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224.6</v>
      </c>
      <c r="D174" s="36">
        <v>228.11666666666667</v>
      </c>
      <c r="E174" s="36">
        <v>219.73333333333335</v>
      </c>
      <c r="F174" s="36">
        <v>214.86666666666667</v>
      </c>
      <c r="G174" s="36">
        <v>206.48333333333335</v>
      </c>
      <c r="H174" s="36">
        <v>232.98333333333335</v>
      </c>
      <c r="I174" s="36">
        <v>241.36666666666667</v>
      </c>
      <c r="J174" s="36">
        <v>246.23333333333335</v>
      </c>
      <c r="K174" s="31">
        <v>236.5</v>
      </c>
      <c r="L174" s="31">
        <v>223.25</v>
      </c>
      <c r="M174" s="31">
        <v>21.921800000000001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1558.9</v>
      </c>
      <c r="D175" s="36">
        <v>1573.25</v>
      </c>
      <c r="E175" s="36">
        <v>1532.75</v>
      </c>
      <c r="F175" s="36">
        <v>1506.6</v>
      </c>
      <c r="G175" s="36">
        <v>1466.1</v>
      </c>
      <c r="H175" s="36">
        <v>1599.4</v>
      </c>
      <c r="I175" s="36">
        <v>1639.9</v>
      </c>
      <c r="J175" s="36">
        <v>1666.0500000000002</v>
      </c>
      <c r="K175" s="31">
        <v>1613.75</v>
      </c>
      <c r="L175" s="31">
        <v>1547.1</v>
      </c>
      <c r="M175" s="31">
        <v>1.3629500000000001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1525.25</v>
      </c>
      <c r="D176" s="36">
        <v>1531.1000000000001</v>
      </c>
      <c r="E176" s="36">
        <v>1514.1500000000003</v>
      </c>
      <c r="F176" s="36">
        <v>1503.0500000000002</v>
      </c>
      <c r="G176" s="36">
        <v>1486.1000000000004</v>
      </c>
      <c r="H176" s="36">
        <v>1542.2000000000003</v>
      </c>
      <c r="I176" s="36">
        <v>1559.15</v>
      </c>
      <c r="J176" s="36">
        <v>1570.2500000000002</v>
      </c>
      <c r="K176" s="31">
        <v>1548.05</v>
      </c>
      <c r="L176" s="31">
        <v>1520</v>
      </c>
      <c r="M176" s="31">
        <v>0.98397999999999997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781.15</v>
      </c>
      <c r="D177" s="36">
        <v>783.25</v>
      </c>
      <c r="E177" s="36">
        <v>773.5</v>
      </c>
      <c r="F177" s="36">
        <v>765.85</v>
      </c>
      <c r="G177" s="36">
        <v>756.1</v>
      </c>
      <c r="H177" s="36">
        <v>790.9</v>
      </c>
      <c r="I177" s="36">
        <v>800.65</v>
      </c>
      <c r="J177" s="36">
        <v>808.3</v>
      </c>
      <c r="K177" s="31">
        <v>793</v>
      </c>
      <c r="L177" s="31">
        <v>775.6</v>
      </c>
      <c r="M177" s="31">
        <v>4.6224699999999999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768.65</v>
      </c>
      <c r="D178" s="36">
        <v>774.6</v>
      </c>
      <c r="E178" s="36">
        <v>759.85</v>
      </c>
      <c r="F178" s="36">
        <v>751.05</v>
      </c>
      <c r="G178" s="36">
        <v>736.3</v>
      </c>
      <c r="H178" s="36">
        <v>783.40000000000009</v>
      </c>
      <c r="I178" s="36">
        <v>798.15000000000009</v>
      </c>
      <c r="J178" s="36">
        <v>806.95000000000016</v>
      </c>
      <c r="K178" s="31">
        <v>789.35</v>
      </c>
      <c r="L178" s="31">
        <v>765.8</v>
      </c>
      <c r="M178" s="31">
        <v>1.4972099999999999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1789.6</v>
      </c>
      <c r="D179" s="36">
        <v>1788.3500000000001</v>
      </c>
      <c r="E179" s="36">
        <v>1772.7500000000002</v>
      </c>
      <c r="F179" s="36">
        <v>1755.9</v>
      </c>
      <c r="G179" s="36">
        <v>1740.3000000000002</v>
      </c>
      <c r="H179" s="36">
        <v>1805.2000000000003</v>
      </c>
      <c r="I179" s="36">
        <v>1820.8000000000002</v>
      </c>
      <c r="J179" s="36">
        <v>1837.6500000000003</v>
      </c>
      <c r="K179" s="31">
        <v>1803.95</v>
      </c>
      <c r="L179" s="31">
        <v>1771.5</v>
      </c>
      <c r="M179" s="31">
        <v>0.34156999999999998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55.9</v>
      </c>
      <c r="D180" s="36">
        <v>55.85</v>
      </c>
      <c r="E180" s="36">
        <v>55.050000000000004</v>
      </c>
      <c r="F180" s="36">
        <v>54.2</v>
      </c>
      <c r="G180" s="36">
        <v>53.400000000000006</v>
      </c>
      <c r="H180" s="36">
        <v>56.7</v>
      </c>
      <c r="I180" s="36">
        <v>57.5</v>
      </c>
      <c r="J180" s="36">
        <v>58.35</v>
      </c>
      <c r="K180" s="31">
        <v>56.65</v>
      </c>
      <c r="L180" s="31">
        <v>55</v>
      </c>
      <c r="M180" s="31">
        <v>78.359319999999997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1311.2</v>
      </c>
      <c r="D181" s="36">
        <v>1303.8333333333333</v>
      </c>
      <c r="E181" s="36">
        <v>1288.6666666666665</v>
      </c>
      <c r="F181" s="36">
        <v>1266.1333333333332</v>
      </c>
      <c r="G181" s="36">
        <v>1250.9666666666665</v>
      </c>
      <c r="H181" s="36">
        <v>1326.3666666666666</v>
      </c>
      <c r="I181" s="36">
        <v>1341.5333333333331</v>
      </c>
      <c r="J181" s="36">
        <v>1364.0666666666666</v>
      </c>
      <c r="K181" s="31">
        <v>1319</v>
      </c>
      <c r="L181" s="31">
        <v>1281.3</v>
      </c>
      <c r="M181" s="31">
        <v>1.14785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2230.0500000000002</v>
      </c>
      <c r="D182" s="36">
        <v>2260.2000000000003</v>
      </c>
      <c r="E182" s="36">
        <v>2187.9500000000007</v>
      </c>
      <c r="F182" s="36">
        <v>2145.8500000000004</v>
      </c>
      <c r="G182" s="36">
        <v>2073.6000000000008</v>
      </c>
      <c r="H182" s="36">
        <v>2302.3000000000006</v>
      </c>
      <c r="I182" s="36">
        <v>2374.5499999999997</v>
      </c>
      <c r="J182" s="36">
        <v>2416.6500000000005</v>
      </c>
      <c r="K182" s="31">
        <v>2332.4499999999998</v>
      </c>
      <c r="L182" s="31">
        <v>2218.1</v>
      </c>
      <c r="M182" s="31">
        <v>0.72855999999999999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480.1</v>
      </c>
      <c r="D183" s="36">
        <v>480.43333333333334</v>
      </c>
      <c r="E183" s="36">
        <v>477.16666666666669</v>
      </c>
      <c r="F183" s="36">
        <v>474.23333333333335</v>
      </c>
      <c r="G183" s="36">
        <v>470.9666666666667</v>
      </c>
      <c r="H183" s="36">
        <v>483.36666666666667</v>
      </c>
      <c r="I183" s="36">
        <v>486.63333333333333</v>
      </c>
      <c r="J183" s="36">
        <v>489.56666666666666</v>
      </c>
      <c r="K183" s="31">
        <v>483.7</v>
      </c>
      <c r="L183" s="31">
        <v>477.5</v>
      </c>
      <c r="M183" s="31">
        <v>1.1277200000000001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988.15</v>
      </c>
      <c r="D184" s="36">
        <v>988.15</v>
      </c>
      <c r="E184" s="36">
        <v>980.25</v>
      </c>
      <c r="F184" s="36">
        <v>972.35</v>
      </c>
      <c r="G184" s="36">
        <v>964.45</v>
      </c>
      <c r="H184" s="36">
        <v>996.05</v>
      </c>
      <c r="I184" s="36">
        <v>1003.9499999999998</v>
      </c>
      <c r="J184" s="36">
        <v>1011.8499999999999</v>
      </c>
      <c r="K184" s="31">
        <v>996.05</v>
      </c>
      <c r="L184" s="31">
        <v>980.25</v>
      </c>
      <c r="M184" s="31">
        <v>7.6412300000000002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653.70000000000005</v>
      </c>
      <c r="D185" s="36">
        <v>658.7166666666667</v>
      </c>
      <c r="E185" s="36">
        <v>644.98333333333335</v>
      </c>
      <c r="F185" s="36">
        <v>636.26666666666665</v>
      </c>
      <c r="G185" s="36">
        <v>622.5333333333333</v>
      </c>
      <c r="H185" s="36">
        <v>667.43333333333339</v>
      </c>
      <c r="I185" s="36">
        <v>681.16666666666674</v>
      </c>
      <c r="J185" s="36">
        <v>689.88333333333344</v>
      </c>
      <c r="K185" s="31">
        <v>672.45</v>
      </c>
      <c r="L185" s="31">
        <v>650</v>
      </c>
      <c r="M185" s="31">
        <v>1.9088400000000001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1649.5</v>
      </c>
      <c r="D186" s="36">
        <v>1656.6166666666668</v>
      </c>
      <c r="E186" s="36">
        <v>1633.8833333333337</v>
      </c>
      <c r="F186" s="36">
        <v>1618.2666666666669</v>
      </c>
      <c r="G186" s="36">
        <v>1595.5333333333338</v>
      </c>
      <c r="H186" s="36">
        <v>1672.2333333333336</v>
      </c>
      <c r="I186" s="36">
        <v>1694.9666666666667</v>
      </c>
      <c r="J186" s="36">
        <v>1710.5833333333335</v>
      </c>
      <c r="K186" s="31">
        <v>1679.35</v>
      </c>
      <c r="L186" s="31">
        <v>1641</v>
      </c>
      <c r="M186" s="31">
        <v>5.0321800000000003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344.75</v>
      </c>
      <c r="D187" s="36">
        <v>347.2833333333333</v>
      </c>
      <c r="E187" s="36">
        <v>340.46666666666658</v>
      </c>
      <c r="F187" s="36">
        <v>336.18333333333328</v>
      </c>
      <c r="G187" s="36">
        <v>329.36666666666656</v>
      </c>
      <c r="H187" s="36">
        <v>351.56666666666661</v>
      </c>
      <c r="I187" s="36">
        <v>358.38333333333333</v>
      </c>
      <c r="J187" s="36">
        <v>362.66666666666663</v>
      </c>
      <c r="K187" s="31">
        <v>354.1</v>
      </c>
      <c r="L187" s="31">
        <v>343</v>
      </c>
      <c r="M187" s="31">
        <v>9.3146699999999996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490.2</v>
      </c>
      <c r="D188" s="36">
        <v>495.06666666666666</v>
      </c>
      <c r="E188" s="36">
        <v>483.13333333333333</v>
      </c>
      <c r="F188" s="36">
        <v>476.06666666666666</v>
      </c>
      <c r="G188" s="36">
        <v>464.13333333333333</v>
      </c>
      <c r="H188" s="36">
        <v>502.13333333333333</v>
      </c>
      <c r="I188" s="36">
        <v>514.06666666666661</v>
      </c>
      <c r="J188" s="36">
        <v>521.13333333333333</v>
      </c>
      <c r="K188" s="31">
        <v>507</v>
      </c>
      <c r="L188" s="31">
        <v>488</v>
      </c>
      <c r="M188" s="31">
        <v>9.3523599999999991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1946.35</v>
      </c>
      <c r="D189" s="36">
        <v>1954.2833333333335</v>
      </c>
      <c r="E189" s="36">
        <v>1931.416666666667</v>
      </c>
      <c r="F189" s="36">
        <v>1916.4833333333333</v>
      </c>
      <c r="G189" s="36">
        <v>1893.6166666666668</v>
      </c>
      <c r="H189" s="36">
        <v>1969.2166666666672</v>
      </c>
      <c r="I189" s="36">
        <v>1992.0833333333335</v>
      </c>
      <c r="J189" s="36">
        <v>2007.0166666666673</v>
      </c>
      <c r="K189" s="31">
        <v>1977.15</v>
      </c>
      <c r="L189" s="31">
        <v>1939.35</v>
      </c>
      <c r="M189" s="31">
        <v>4.9002699999999999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859.25</v>
      </c>
      <c r="D190" s="36">
        <v>867.48333333333323</v>
      </c>
      <c r="E190" s="36">
        <v>847.76666666666642</v>
      </c>
      <c r="F190" s="36">
        <v>836.28333333333319</v>
      </c>
      <c r="G190" s="36">
        <v>816.56666666666638</v>
      </c>
      <c r="H190" s="36">
        <v>878.96666666666647</v>
      </c>
      <c r="I190" s="36">
        <v>898.68333333333339</v>
      </c>
      <c r="J190" s="36">
        <v>910.16666666666652</v>
      </c>
      <c r="K190" s="31">
        <v>887.2</v>
      </c>
      <c r="L190" s="31">
        <v>856</v>
      </c>
      <c r="M190" s="31">
        <v>1.6356900000000001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368.95</v>
      </c>
      <c r="D191" s="36">
        <v>373.23333333333335</v>
      </c>
      <c r="E191" s="36">
        <v>363.7166666666667</v>
      </c>
      <c r="F191" s="36">
        <v>358.48333333333335</v>
      </c>
      <c r="G191" s="36">
        <v>348.9666666666667</v>
      </c>
      <c r="H191" s="36">
        <v>378.4666666666667</v>
      </c>
      <c r="I191" s="36">
        <v>387.98333333333335</v>
      </c>
      <c r="J191" s="36">
        <v>393.2166666666667</v>
      </c>
      <c r="K191" s="31">
        <v>382.75</v>
      </c>
      <c r="L191" s="31">
        <v>368</v>
      </c>
      <c r="M191" s="31">
        <v>1.8831899999999999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2156.65</v>
      </c>
      <c r="D192" s="36">
        <v>2167.0499999999997</v>
      </c>
      <c r="E192" s="36">
        <v>2135.0999999999995</v>
      </c>
      <c r="F192" s="36">
        <v>2113.5499999999997</v>
      </c>
      <c r="G192" s="36">
        <v>2081.5999999999995</v>
      </c>
      <c r="H192" s="36">
        <v>2188.5999999999995</v>
      </c>
      <c r="I192" s="36">
        <v>2220.5499999999993</v>
      </c>
      <c r="J192" s="36">
        <v>2242.0999999999995</v>
      </c>
      <c r="K192" s="31">
        <v>2199</v>
      </c>
      <c r="L192" s="31">
        <v>2145.5</v>
      </c>
      <c r="M192" s="31">
        <v>0.64085000000000003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785.5</v>
      </c>
      <c r="D193" s="36">
        <v>790.83333333333337</v>
      </c>
      <c r="E193" s="36">
        <v>772.66666666666674</v>
      </c>
      <c r="F193" s="36">
        <v>759.83333333333337</v>
      </c>
      <c r="G193" s="36">
        <v>741.66666666666674</v>
      </c>
      <c r="H193" s="36">
        <v>803.66666666666674</v>
      </c>
      <c r="I193" s="36">
        <v>821.83333333333348</v>
      </c>
      <c r="J193" s="36">
        <v>834.66666666666674</v>
      </c>
      <c r="K193" s="31">
        <v>809</v>
      </c>
      <c r="L193" s="31">
        <v>778</v>
      </c>
      <c r="M193" s="31">
        <v>3.9796800000000001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350.55</v>
      </c>
      <c r="D194" s="36">
        <v>353.60000000000008</v>
      </c>
      <c r="E194" s="36">
        <v>344.85000000000014</v>
      </c>
      <c r="F194" s="36">
        <v>339.15000000000003</v>
      </c>
      <c r="G194" s="36">
        <v>330.40000000000009</v>
      </c>
      <c r="H194" s="36">
        <v>359.30000000000018</v>
      </c>
      <c r="I194" s="36">
        <v>368.05000000000007</v>
      </c>
      <c r="J194" s="36">
        <v>373.75000000000023</v>
      </c>
      <c r="K194" s="31">
        <v>362.35</v>
      </c>
      <c r="L194" s="31">
        <v>347.9</v>
      </c>
      <c r="M194" s="31">
        <v>2.2050399999999999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2760.35</v>
      </c>
      <c r="D195" s="36">
        <v>2756.2166666666667</v>
      </c>
      <c r="E195" s="36">
        <v>2742.3333333333335</v>
      </c>
      <c r="F195" s="36">
        <v>2724.3166666666666</v>
      </c>
      <c r="G195" s="36">
        <v>2710.4333333333334</v>
      </c>
      <c r="H195" s="36">
        <v>2774.2333333333336</v>
      </c>
      <c r="I195" s="36">
        <v>2788.1166666666668</v>
      </c>
      <c r="J195" s="36">
        <v>2806.1333333333337</v>
      </c>
      <c r="K195" s="31">
        <v>2770.1</v>
      </c>
      <c r="L195" s="31">
        <v>2738.2</v>
      </c>
      <c r="M195" s="31">
        <v>0.59467999999999999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413.2</v>
      </c>
      <c r="D196" s="36">
        <v>414.13333333333338</v>
      </c>
      <c r="E196" s="36">
        <v>409.46666666666675</v>
      </c>
      <c r="F196" s="36">
        <v>405.73333333333335</v>
      </c>
      <c r="G196" s="36">
        <v>401.06666666666672</v>
      </c>
      <c r="H196" s="36">
        <v>417.86666666666679</v>
      </c>
      <c r="I196" s="36">
        <v>422.53333333333342</v>
      </c>
      <c r="J196" s="36">
        <v>426.26666666666682</v>
      </c>
      <c r="K196" s="31">
        <v>418.8</v>
      </c>
      <c r="L196" s="31">
        <v>410.4</v>
      </c>
      <c r="M196" s="31">
        <v>22.497820000000001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657.1</v>
      </c>
      <c r="D197" s="36">
        <v>662.15</v>
      </c>
      <c r="E197" s="36">
        <v>646.29999999999995</v>
      </c>
      <c r="F197" s="36">
        <v>635.5</v>
      </c>
      <c r="G197" s="36">
        <v>619.65</v>
      </c>
      <c r="H197" s="36">
        <v>672.94999999999993</v>
      </c>
      <c r="I197" s="36">
        <v>688.80000000000007</v>
      </c>
      <c r="J197" s="36">
        <v>699.59999999999991</v>
      </c>
      <c r="K197" s="31">
        <v>678</v>
      </c>
      <c r="L197" s="31">
        <v>651.35</v>
      </c>
      <c r="M197" s="31">
        <v>18.708169999999999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133.6</v>
      </c>
      <c r="D198" s="36">
        <v>134.93333333333334</v>
      </c>
      <c r="E198" s="36">
        <v>131.36666666666667</v>
      </c>
      <c r="F198" s="36">
        <v>129.13333333333333</v>
      </c>
      <c r="G198" s="36">
        <v>125.56666666666666</v>
      </c>
      <c r="H198" s="36">
        <v>137.16666666666669</v>
      </c>
      <c r="I198" s="36">
        <v>140.73333333333335</v>
      </c>
      <c r="J198" s="36">
        <v>142.9666666666667</v>
      </c>
      <c r="K198" s="31">
        <v>138.5</v>
      </c>
      <c r="L198" s="31">
        <v>132.69999999999999</v>
      </c>
      <c r="M198" s="31">
        <v>16.333449999999999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202.8</v>
      </c>
      <c r="D199" s="36">
        <v>205.55000000000004</v>
      </c>
      <c r="E199" s="36">
        <v>198.20000000000007</v>
      </c>
      <c r="F199" s="36">
        <v>193.60000000000002</v>
      </c>
      <c r="G199" s="36">
        <v>186.25000000000006</v>
      </c>
      <c r="H199" s="36">
        <v>210.15000000000009</v>
      </c>
      <c r="I199" s="36">
        <v>217.50000000000006</v>
      </c>
      <c r="J199" s="36">
        <v>222.10000000000011</v>
      </c>
      <c r="K199" s="31">
        <v>212.9</v>
      </c>
      <c r="L199" s="31">
        <v>200.95</v>
      </c>
      <c r="M199" s="31">
        <v>70.915019999999998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287.95</v>
      </c>
      <c r="D200" s="36">
        <v>286.76666666666665</v>
      </c>
      <c r="E200" s="36">
        <v>283.48333333333329</v>
      </c>
      <c r="F200" s="36">
        <v>279.01666666666665</v>
      </c>
      <c r="G200" s="36">
        <v>275.73333333333329</v>
      </c>
      <c r="H200" s="36">
        <v>291.23333333333329</v>
      </c>
      <c r="I200" s="36">
        <v>294.51666666666659</v>
      </c>
      <c r="J200" s="36">
        <v>298.98333333333329</v>
      </c>
      <c r="K200" s="31">
        <v>290.05</v>
      </c>
      <c r="L200" s="31">
        <v>282.3</v>
      </c>
      <c r="M200" s="31">
        <v>14.740170000000001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1716.4</v>
      </c>
      <c r="D201" s="36">
        <v>1735.3</v>
      </c>
      <c r="E201" s="36">
        <v>1689.6</v>
      </c>
      <c r="F201" s="36">
        <v>1662.8</v>
      </c>
      <c r="G201" s="36">
        <v>1617.1</v>
      </c>
      <c r="H201" s="36">
        <v>1762.1</v>
      </c>
      <c r="I201" s="36">
        <v>1807.8000000000002</v>
      </c>
      <c r="J201" s="36">
        <v>1834.6</v>
      </c>
      <c r="K201" s="31">
        <v>1781</v>
      </c>
      <c r="L201" s="31">
        <v>1708.5</v>
      </c>
      <c r="M201" s="31">
        <v>2.1031599999999999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829.15</v>
      </c>
      <c r="D202" s="36">
        <v>832.2833333333333</v>
      </c>
      <c r="E202" s="36">
        <v>824.86666666666656</v>
      </c>
      <c r="F202" s="36">
        <v>820.58333333333326</v>
      </c>
      <c r="G202" s="36">
        <v>813.16666666666652</v>
      </c>
      <c r="H202" s="36">
        <v>836.56666666666661</v>
      </c>
      <c r="I202" s="36">
        <v>843.98333333333335</v>
      </c>
      <c r="J202" s="36">
        <v>848.26666666666665</v>
      </c>
      <c r="K202" s="31">
        <v>839.7</v>
      </c>
      <c r="L202" s="31">
        <v>828</v>
      </c>
      <c r="M202" s="31">
        <v>1.67831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1292.95</v>
      </c>
      <c r="D203" s="36">
        <v>1319.3166666666666</v>
      </c>
      <c r="E203" s="36">
        <v>1263.6333333333332</v>
      </c>
      <c r="F203" s="36">
        <v>1234.3166666666666</v>
      </c>
      <c r="G203" s="36">
        <v>1178.6333333333332</v>
      </c>
      <c r="H203" s="36">
        <v>1348.6333333333332</v>
      </c>
      <c r="I203" s="36">
        <v>1404.3166666666666</v>
      </c>
      <c r="J203" s="36">
        <v>1433.6333333333332</v>
      </c>
      <c r="K203" s="31">
        <v>1375</v>
      </c>
      <c r="L203" s="31">
        <v>1290</v>
      </c>
      <c r="M203" s="31">
        <v>30.337309999999999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1258.5999999999999</v>
      </c>
      <c r="D204" s="36">
        <v>1255.1333333333332</v>
      </c>
      <c r="E204" s="36">
        <v>1248.9166666666665</v>
      </c>
      <c r="F204" s="36">
        <v>1239.2333333333333</v>
      </c>
      <c r="G204" s="36">
        <v>1233.0166666666667</v>
      </c>
      <c r="H204" s="36">
        <v>1264.8166666666664</v>
      </c>
      <c r="I204" s="36">
        <v>1271.0333333333331</v>
      </c>
      <c r="J204" s="36">
        <v>1280.7166666666662</v>
      </c>
      <c r="K204" s="31">
        <v>1261.3499999999999</v>
      </c>
      <c r="L204" s="31">
        <v>1245.45</v>
      </c>
      <c r="M204" s="31">
        <v>16.254490000000001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2879</v>
      </c>
      <c r="D205" s="36">
        <v>2874.9333333333329</v>
      </c>
      <c r="E205" s="36">
        <v>2856.8166666666657</v>
      </c>
      <c r="F205" s="36">
        <v>2834.6333333333328</v>
      </c>
      <c r="G205" s="36">
        <v>2816.5166666666655</v>
      </c>
      <c r="H205" s="36">
        <v>2897.1166666666659</v>
      </c>
      <c r="I205" s="36">
        <v>2915.2333333333336</v>
      </c>
      <c r="J205" s="36">
        <v>2937.4166666666661</v>
      </c>
      <c r="K205" s="31">
        <v>2893.05</v>
      </c>
      <c r="L205" s="31">
        <v>2852.75</v>
      </c>
      <c r="M205" s="31">
        <v>4.8201000000000001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1522.8</v>
      </c>
      <c r="D206" s="36">
        <v>1518.2666666666667</v>
      </c>
      <c r="E206" s="36">
        <v>1509.5333333333333</v>
      </c>
      <c r="F206" s="36">
        <v>1496.2666666666667</v>
      </c>
      <c r="G206" s="36">
        <v>1487.5333333333333</v>
      </c>
      <c r="H206" s="36">
        <v>1531.5333333333333</v>
      </c>
      <c r="I206" s="36">
        <v>1540.2666666666664</v>
      </c>
      <c r="J206" s="36">
        <v>1553.5333333333333</v>
      </c>
      <c r="K206" s="31">
        <v>1527</v>
      </c>
      <c r="L206" s="31">
        <v>1505</v>
      </c>
      <c r="M206" s="31">
        <v>105.47005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639.95000000000005</v>
      </c>
      <c r="D207" s="36">
        <v>637.30000000000007</v>
      </c>
      <c r="E207" s="36">
        <v>632.65000000000009</v>
      </c>
      <c r="F207" s="36">
        <v>625.35</v>
      </c>
      <c r="G207" s="36">
        <v>620.70000000000005</v>
      </c>
      <c r="H207" s="36">
        <v>644.60000000000014</v>
      </c>
      <c r="I207" s="36">
        <v>649.25</v>
      </c>
      <c r="J207" s="36">
        <v>656.55000000000018</v>
      </c>
      <c r="K207" s="31">
        <v>641.95000000000005</v>
      </c>
      <c r="L207" s="31">
        <v>630</v>
      </c>
      <c r="M207" s="31">
        <v>18.539370000000002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3211.25</v>
      </c>
      <c r="D208" s="36">
        <v>3226.6</v>
      </c>
      <c r="E208" s="36">
        <v>3188.2</v>
      </c>
      <c r="F208" s="36">
        <v>3165.15</v>
      </c>
      <c r="G208" s="36">
        <v>3126.75</v>
      </c>
      <c r="H208" s="36">
        <v>3249.6499999999996</v>
      </c>
      <c r="I208" s="36">
        <v>3288.05</v>
      </c>
      <c r="J208" s="36">
        <v>3311.0999999999995</v>
      </c>
      <c r="K208" s="31">
        <v>3265</v>
      </c>
      <c r="L208" s="31">
        <v>3203.55</v>
      </c>
      <c r="M208" s="31">
        <v>4.5808600000000004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68.849999999999994</v>
      </c>
      <c r="D209" s="36">
        <v>69.483333333333334</v>
      </c>
      <c r="E209" s="36">
        <v>67.266666666666666</v>
      </c>
      <c r="F209" s="36">
        <v>65.683333333333337</v>
      </c>
      <c r="G209" s="36">
        <v>63.466666666666669</v>
      </c>
      <c r="H209" s="36">
        <v>71.066666666666663</v>
      </c>
      <c r="I209" s="36">
        <v>73.283333333333331</v>
      </c>
      <c r="J209" s="36">
        <v>74.86666666666666</v>
      </c>
      <c r="K209" s="31">
        <v>71.7</v>
      </c>
      <c r="L209" s="31">
        <v>67.900000000000006</v>
      </c>
      <c r="M209" s="31">
        <v>127.81867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283.55</v>
      </c>
      <c r="D210" s="36">
        <v>284.7166666666667</v>
      </c>
      <c r="E210" s="36">
        <v>280.83333333333337</v>
      </c>
      <c r="F210" s="36">
        <v>278.11666666666667</v>
      </c>
      <c r="G210" s="36">
        <v>274.23333333333335</v>
      </c>
      <c r="H210" s="36">
        <v>287.43333333333339</v>
      </c>
      <c r="I210" s="36">
        <v>291.31666666666672</v>
      </c>
      <c r="J210" s="36">
        <v>294.03333333333342</v>
      </c>
      <c r="K210" s="31">
        <v>288.60000000000002</v>
      </c>
      <c r="L210" s="31">
        <v>282</v>
      </c>
      <c r="M210" s="31">
        <v>1.0985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471.75</v>
      </c>
      <c r="D211" s="36">
        <v>473.86666666666662</v>
      </c>
      <c r="E211" s="36">
        <v>467.88333333333321</v>
      </c>
      <c r="F211" s="36">
        <v>464.01666666666659</v>
      </c>
      <c r="G211" s="36">
        <v>458.03333333333319</v>
      </c>
      <c r="H211" s="36">
        <v>477.73333333333323</v>
      </c>
      <c r="I211" s="36">
        <v>483.7166666666667</v>
      </c>
      <c r="J211" s="36">
        <v>487.58333333333326</v>
      </c>
      <c r="K211" s="31">
        <v>479.85</v>
      </c>
      <c r="L211" s="31">
        <v>470</v>
      </c>
      <c r="M211" s="31">
        <v>27.777239999999999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988.5</v>
      </c>
      <c r="D212" s="36">
        <v>990.16666666666663</v>
      </c>
      <c r="E212" s="36">
        <v>984.33333333333326</v>
      </c>
      <c r="F212" s="36">
        <v>980.16666666666663</v>
      </c>
      <c r="G212" s="36">
        <v>974.33333333333326</v>
      </c>
      <c r="H212" s="36">
        <v>994.33333333333326</v>
      </c>
      <c r="I212" s="36">
        <v>1000.1666666666665</v>
      </c>
      <c r="J212" s="36">
        <v>1004.3333333333333</v>
      </c>
      <c r="K212" s="31">
        <v>996</v>
      </c>
      <c r="L212" s="31">
        <v>986</v>
      </c>
      <c r="M212" s="31">
        <v>0.10507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1912.7</v>
      </c>
      <c r="D213" s="36">
        <v>1924.1000000000001</v>
      </c>
      <c r="E213" s="36">
        <v>1893.6500000000003</v>
      </c>
      <c r="F213" s="36">
        <v>1874.6000000000001</v>
      </c>
      <c r="G213" s="36">
        <v>1844.1500000000003</v>
      </c>
      <c r="H213" s="36">
        <v>1943.1500000000003</v>
      </c>
      <c r="I213" s="36">
        <v>1973.6000000000001</v>
      </c>
      <c r="J213" s="36">
        <v>1992.6500000000003</v>
      </c>
      <c r="K213" s="31">
        <v>1954.55</v>
      </c>
      <c r="L213" s="31">
        <v>1905.05</v>
      </c>
      <c r="M213" s="31">
        <v>7.7149700000000001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154</v>
      </c>
      <c r="D214" s="36">
        <v>155.23333333333335</v>
      </c>
      <c r="E214" s="36">
        <v>151.16666666666669</v>
      </c>
      <c r="F214" s="36">
        <v>148.33333333333334</v>
      </c>
      <c r="G214" s="36">
        <v>144.26666666666668</v>
      </c>
      <c r="H214" s="36">
        <v>158.06666666666669</v>
      </c>
      <c r="I214" s="36">
        <v>162.13333333333335</v>
      </c>
      <c r="J214" s="36">
        <v>164.9666666666667</v>
      </c>
      <c r="K214" s="31">
        <v>159.30000000000001</v>
      </c>
      <c r="L214" s="31">
        <v>152.4</v>
      </c>
      <c r="M214" s="31">
        <v>66.612309999999994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252.7</v>
      </c>
      <c r="D215" s="36">
        <v>254.48333333333335</v>
      </c>
      <c r="E215" s="36">
        <v>248.9666666666667</v>
      </c>
      <c r="F215" s="36">
        <v>245.23333333333335</v>
      </c>
      <c r="G215" s="36">
        <v>239.7166666666667</v>
      </c>
      <c r="H215" s="36">
        <v>258.2166666666667</v>
      </c>
      <c r="I215" s="36">
        <v>263.73333333333335</v>
      </c>
      <c r="J215" s="36">
        <v>267.4666666666667</v>
      </c>
      <c r="K215" s="31">
        <v>260</v>
      </c>
      <c r="L215" s="31">
        <v>250.75</v>
      </c>
      <c r="M215" s="31">
        <v>41.394779999999997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2495.15</v>
      </c>
      <c r="D216" s="36">
        <v>2507.916666666667</v>
      </c>
      <c r="E216" s="36">
        <v>2472.2833333333338</v>
      </c>
      <c r="F216" s="36">
        <v>2449.416666666667</v>
      </c>
      <c r="G216" s="36">
        <v>2413.7833333333338</v>
      </c>
      <c r="H216" s="36">
        <v>2530.7833333333338</v>
      </c>
      <c r="I216" s="36">
        <v>2566.416666666667</v>
      </c>
      <c r="J216" s="36">
        <v>2589.2833333333338</v>
      </c>
      <c r="K216" s="31">
        <v>2543.5500000000002</v>
      </c>
      <c r="L216" s="31">
        <v>2485.0500000000002</v>
      </c>
      <c r="M216" s="31">
        <v>36.081600000000002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308.60000000000002</v>
      </c>
      <c r="D217" s="36">
        <v>308.23333333333335</v>
      </c>
      <c r="E217" s="36">
        <v>300.66666666666669</v>
      </c>
      <c r="F217" s="36">
        <v>292.73333333333335</v>
      </c>
      <c r="G217" s="36">
        <v>285.16666666666669</v>
      </c>
      <c r="H217" s="36">
        <v>316.16666666666669</v>
      </c>
      <c r="I217" s="36">
        <v>323.73333333333329</v>
      </c>
      <c r="J217" s="36">
        <v>331.66666666666669</v>
      </c>
      <c r="K217" s="31">
        <v>315.8</v>
      </c>
      <c r="L217" s="31">
        <v>300.3</v>
      </c>
      <c r="M217" s="31">
        <v>15.32582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4551.8500000000004</v>
      </c>
      <c r="D218" s="36">
        <v>4569.1500000000005</v>
      </c>
      <c r="E218" s="36">
        <v>4506.3000000000011</v>
      </c>
      <c r="F218" s="36">
        <v>4460.7500000000009</v>
      </c>
      <c r="G218" s="36">
        <v>4397.9000000000015</v>
      </c>
      <c r="H218" s="36">
        <v>4614.7000000000007</v>
      </c>
      <c r="I218" s="36">
        <v>4677.5500000000011</v>
      </c>
      <c r="J218" s="36">
        <v>4723.1000000000004</v>
      </c>
      <c r="K218" s="31">
        <v>4632</v>
      </c>
      <c r="L218" s="31">
        <v>4523.6000000000004</v>
      </c>
      <c r="M218" s="31">
        <v>0.15368000000000001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546.29999999999995</v>
      </c>
      <c r="D219" s="36">
        <v>547.76666666666665</v>
      </c>
      <c r="E219" s="36">
        <v>540.5333333333333</v>
      </c>
      <c r="F219" s="36">
        <v>534.76666666666665</v>
      </c>
      <c r="G219" s="36">
        <v>527.5333333333333</v>
      </c>
      <c r="H219" s="36">
        <v>553.5333333333333</v>
      </c>
      <c r="I219" s="36">
        <v>560.76666666666665</v>
      </c>
      <c r="J219" s="36">
        <v>566.5333333333333</v>
      </c>
      <c r="K219" s="31">
        <v>555</v>
      </c>
      <c r="L219" s="31">
        <v>542</v>
      </c>
      <c r="M219" s="31">
        <v>0.48116999999999999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945.55</v>
      </c>
      <c r="D220" s="36">
        <v>948.23333333333323</v>
      </c>
      <c r="E220" s="36">
        <v>934.26666666666642</v>
      </c>
      <c r="F220" s="36">
        <v>922.98333333333323</v>
      </c>
      <c r="G220" s="36">
        <v>909.01666666666642</v>
      </c>
      <c r="H220" s="36">
        <v>959.51666666666642</v>
      </c>
      <c r="I220" s="36">
        <v>973.48333333333335</v>
      </c>
      <c r="J220" s="36">
        <v>984.76666666666642</v>
      </c>
      <c r="K220" s="31">
        <v>962.2</v>
      </c>
      <c r="L220" s="31">
        <v>936.95</v>
      </c>
      <c r="M220" s="31">
        <v>1.7515499999999999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37181.15</v>
      </c>
      <c r="D221" s="36">
        <v>37274.666666666664</v>
      </c>
      <c r="E221" s="36">
        <v>37017.48333333333</v>
      </c>
      <c r="F221" s="36">
        <v>36853.816666666666</v>
      </c>
      <c r="G221" s="36">
        <v>36596.633333333331</v>
      </c>
      <c r="H221" s="36">
        <v>37438.333333333328</v>
      </c>
      <c r="I221" s="36">
        <v>37695.516666666663</v>
      </c>
      <c r="J221" s="36">
        <v>37859.183333333327</v>
      </c>
      <c r="K221" s="31">
        <v>37531.85</v>
      </c>
      <c r="L221" s="31">
        <v>37111</v>
      </c>
      <c r="M221" s="31">
        <v>2.3810000000000001E-2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77.400000000000006</v>
      </c>
      <c r="D222" s="36">
        <v>78.233333333333334</v>
      </c>
      <c r="E222" s="36">
        <v>76.266666666666666</v>
      </c>
      <c r="F222" s="36">
        <v>75.133333333333326</v>
      </c>
      <c r="G222" s="36">
        <v>73.166666666666657</v>
      </c>
      <c r="H222" s="36">
        <v>79.366666666666674</v>
      </c>
      <c r="I222" s="36">
        <v>81.333333333333343</v>
      </c>
      <c r="J222" s="36">
        <v>82.466666666666683</v>
      </c>
      <c r="K222" s="31">
        <v>80.2</v>
      </c>
      <c r="L222" s="31">
        <v>77.099999999999994</v>
      </c>
      <c r="M222" s="31">
        <v>222.63213999999999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932.75</v>
      </c>
      <c r="D223" s="36">
        <v>934.25</v>
      </c>
      <c r="E223" s="36">
        <v>928.5</v>
      </c>
      <c r="F223" s="36">
        <v>924.25</v>
      </c>
      <c r="G223" s="36">
        <v>918.5</v>
      </c>
      <c r="H223" s="36">
        <v>938.5</v>
      </c>
      <c r="I223" s="36">
        <v>944.25</v>
      </c>
      <c r="J223" s="36">
        <v>948.5</v>
      </c>
      <c r="K223" s="31">
        <v>940</v>
      </c>
      <c r="L223" s="31">
        <v>930</v>
      </c>
      <c r="M223" s="31">
        <v>65.865759999999995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1388.15</v>
      </c>
      <c r="D224" s="36">
        <v>1381.9666666666665</v>
      </c>
      <c r="E224" s="36">
        <v>1365.9333333333329</v>
      </c>
      <c r="F224" s="36">
        <v>1343.7166666666665</v>
      </c>
      <c r="G224" s="36">
        <v>1327.6833333333329</v>
      </c>
      <c r="H224" s="36">
        <v>1404.1833333333329</v>
      </c>
      <c r="I224" s="36">
        <v>1420.2166666666662</v>
      </c>
      <c r="J224" s="36">
        <v>1442.4333333333329</v>
      </c>
      <c r="K224" s="31">
        <v>1398</v>
      </c>
      <c r="L224" s="31">
        <v>1359.75</v>
      </c>
      <c r="M224" s="31">
        <v>4.9608699999999999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526.20000000000005</v>
      </c>
      <c r="D225" s="36">
        <v>523.88333333333333</v>
      </c>
      <c r="E225" s="36">
        <v>519.16666666666663</v>
      </c>
      <c r="F225" s="36">
        <v>512.13333333333333</v>
      </c>
      <c r="G225" s="36">
        <v>507.41666666666663</v>
      </c>
      <c r="H225" s="36">
        <v>530.91666666666663</v>
      </c>
      <c r="I225" s="36">
        <v>535.63333333333333</v>
      </c>
      <c r="J225" s="36">
        <v>542.66666666666663</v>
      </c>
      <c r="K225" s="31">
        <v>528.6</v>
      </c>
      <c r="L225" s="31">
        <v>516.85</v>
      </c>
      <c r="M225" s="31">
        <v>8.9062199999999994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668.05</v>
      </c>
      <c r="D226" s="36">
        <v>665.01666666666665</v>
      </c>
      <c r="E226" s="36">
        <v>633.0333333333333</v>
      </c>
      <c r="F226" s="36">
        <v>598.01666666666665</v>
      </c>
      <c r="G226" s="36">
        <v>566.0333333333333</v>
      </c>
      <c r="H226" s="36">
        <v>700.0333333333333</v>
      </c>
      <c r="I226" s="36">
        <v>732.01666666666665</v>
      </c>
      <c r="J226" s="36">
        <v>767.0333333333333</v>
      </c>
      <c r="K226" s="31">
        <v>697</v>
      </c>
      <c r="L226" s="31">
        <v>630</v>
      </c>
      <c r="M226" s="31">
        <v>21.504809999999999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66.95</v>
      </c>
      <c r="D227" s="36">
        <v>67.666666666666671</v>
      </c>
      <c r="E227" s="36">
        <v>65.783333333333346</v>
      </c>
      <c r="F227" s="36">
        <v>64.616666666666674</v>
      </c>
      <c r="G227" s="36">
        <v>62.733333333333348</v>
      </c>
      <c r="H227" s="36">
        <v>68.833333333333343</v>
      </c>
      <c r="I227" s="36">
        <v>70.716666666666669</v>
      </c>
      <c r="J227" s="36">
        <v>71.88333333333334</v>
      </c>
      <c r="K227" s="31">
        <v>69.55</v>
      </c>
      <c r="L227" s="31">
        <v>66.5</v>
      </c>
      <c r="M227" s="31">
        <v>108.65258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88.9</v>
      </c>
      <c r="D228" s="36">
        <v>89.516666666666666</v>
      </c>
      <c r="E228" s="36">
        <v>87.783333333333331</v>
      </c>
      <c r="F228" s="36">
        <v>86.666666666666671</v>
      </c>
      <c r="G228" s="36">
        <v>84.933333333333337</v>
      </c>
      <c r="H228" s="36">
        <v>90.633333333333326</v>
      </c>
      <c r="I228" s="36">
        <v>92.366666666666646</v>
      </c>
      <c r="J228" s="36">
        <v>93.48333333333332</v>
      </c>
      <c r="K228" s="31">
        <v>91.25</v>
      </c>
      <c r="L228" s="31">
        <v>88.4</v>
      </c>
      <c r="M228" s="31">
        <v>255.95667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124.4</v>
      </c>
      <c r="D229" s="36">
        <v>124.85000000000001</v>
      </c>
      <c r="E229" s="36">
        <v>123.35000000000002</v>
      </c>
      <c r="F229" s="36">
        <v>122.30000000000001</v>
      </c>
      <c r="G229" s="36">
        <v>120.80000000000003</v>
      </c>
      <c r="H229" s="36">
        <v>125.90000000000002</v>
      </c>
      <c r="I229" s="36">
        <v>127.39999999999999</v>
      </c>
      <c r="J229" s="36">
        <v>128.45000000000002</v>
      </c>
      <c r="K229" s="31">
        <v>126.35</v>
      </c>
      <c r="L229" s="31">
        <v>123.8</v>
      </c>
      <c r="M229" s="31">
        <v>88.582380000000001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919.75</v>
      </c>
      <c r="D230" s="36">
        <v>925.06666666666661</v>
      </c>
      <c r="E230" s="36">
        <v>911.18333333333317</v>
      </c>
      <c r="F230" s="36">
        <v>902.61666666666656</v>
      </c>
      <c r="G230" s="36">
        <v>888.73333333333312</v>
      </c>
      <c r="H230" s="36">
        <v>933.63333333333321</v>
      </c>
      <c r="I230" s="36">
        <v>947.51666666666665</v>
      </c>
      <c r="J230" s="36">
        <v>956.08333333333326</v>
      </c>
      <c r="K230" s="31">
        <v>938.95</v>
      </c>
      <c r="L230" s="31">
        <v>916.5</v>
      </c>
      <c r="M230" s="31">
        <v>0.10724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642.65</v>
      </c>
      <c r="D231" s="36">
        <v>650.55000000000007</v>
      </c>
      <c r="E231" s="36">
        <v>632.10000000000014</v>
      </c>
      <c r="F231" s="36">
        <v>621.55000000000007</v>
      </c>
      <c r="G231" s="36">
        <v>603.10000000000014</v>
      </c>
      <c r="H231" s="36">
        <v>661.10000000000014</v>
      </c>
      <c r="I231" s="36">
        <v>679.55000000000018</v>
      </c>
      <c r="J231" s="36">
        <v>690.10000000000014</v>
      </c>
      <c r="K231" s="31">
        <v>669</v>
      </c>
      <c r="L231" s="31">
        <v>640</v>
      </c>
      <c r="M231" s="31">
        <v>5.4198700000000004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225.6</v>
      </c>
      <c r="D232" s="36">
        <v>225.80000000000004</v>
      </c>
      <c r="E232" s="36">
        <v>223.10000000000008</v>
      </c>
      <c r="F232" s="36">
        <v>220.60000000000005</v>
      </c>
      <c r="G232" s="36">
        <v>217.90000000000009</v>
      </c>
      <c r="H232" s="36">
        <v>228.30000000000007</v>
      </c>
      <c r="I232" s="36">
        <v>231.00000000000006</v>
      </c>
      <c r="J232" s="36">
        <v>233.50000000000006</v>
      </c>
      <c r="K232" s="31">
        <v>228.5</v>
      </c>
      <c r="L232" s="31">
        <v>223.3</v>
      </c>
      <c r="M232" s="31">
        <v>26.64471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173.35</v>
      </c>
      <c r="D233" s="36">
        <v>173.13333333333333</v>
      </c>
      <c r="E233" s="36">
        <v>170.66666666666666</v>
      </c>
      <c r="F233" s="36">
        <v>167.98333333333332</v>
      </c>
      <c r="G233" s="36">
        <v>165.51666666666665</v>
      </c>
      <c r="H233" s="36">
        <v>175.81666666666666</v>
      </c>
      <c r="I233" s="36">
        <v>178.28333333333336</v>
      </c>
      <c r="J233" s="36">
        <v>180.96666666666667</v>
      </c>
      <c r="K233" s="31">
        <v>175.6</v>
      </c>
      <c r="L233" s="31">
        <v>170.45</v>
      </c>
      <c r="M233" s="31">
        <v>73.325050000000005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79.099999999999994</v>
      </c>
      <c r="D234" s="36">
        <v>79.916666666666671</v>
      </c>
      <c r="E234" s="36">
        <v>77.833333333333343</v>
      </c>
      <c r="F234" s="36">
        <v>76.566666666666677</v>
      </c>
      <c r="G234" s="36">
        <v>74.483333333333348</v>
      </c>
      <c r="H234" s="36">
        <v>81.183333333333337</v>
      </c>
      <c r="I234" s="36">
        <v>83.26666666666668</v>
      </c>
      <c r="J234" s="36">
        <v>84.533333333333331</v>
      </c>
      <c r="K234" s="31">
        <v>82</v>
      </c>
      <c r="L234" s="31">
        <v>78.650000000000006</v>
      </c>
      <c r="M234" s="31">
        <v>69.691159999999996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2722.5</v>
      </c>
      <c r="D235" s="36">
        <v>2728.2166666666667</v>
      </c>
      <c r="E235" s="36">
        <v>2696.4833333333336</v>
      </c>
      <c r="F235" s="36">
        <v>2670.4666666666667</v>
      </c>
      <c r="G235" s="36">
        <v>2638.7333333333336</v>
      </c>
      <c r="H235" s="36">
        <v>2754.2333333333336</v>
      </c>
      <c r="I235" s="36">
        <v>2785.9666666666662</v>
      </c>
      <c r="J235" s="36">
        <v>2811.9833333333336</v>
      </c>
      <c r="K235" s="31">
        <v>2759.95</v>
      </c>
      <c r="L235" s="31">
        <v>2702.2</v>
      </c>
      <c r="M235" s="31">
        <v>1.5298700000000001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424.15</v>
      </c>
      <c r="D236" s="36">
        <v>422.40000000000003</v>
      </c>
      <c r="E236" s="36">
        <v>419.00000000000006</v>
      </c>
      <c r="F236" s="36">
        <v>413.85</v>
      </c>
      <c r="G236" s="36">
        <v>410.45000000000005</v>
      </c>
      <c r="H236" s="36">
        <v>427.55000000000007</v>
      </c>
      <c r="I236" s="36">
        <v>430.95000000000005</v>
      </c>
      <c r="J236" s="36">
        <v>436.10000000000008</v>
      </c>
      <c r="K236" s="31">
        <v>425.8</v>
      </c>
      <c r="L236" s="31">
        <v>417.25</v>
      </c>
      <c r="M236" s="31">
        <v>10.677250000000001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131.15</v>
      </c>
      <c r="D237" s="36">
        <v>131.98333333333332</v>
      </c>
      <c r="E237" s="36">
        <v>129.86666666666665</v>
      </c>
      <c r="F237" s="36">
        <v>128.58333333333331</v>
      </c>
      <c r="G237" s="36">
        <v>126.46666666666664</v>
      </c>
      <c r="H237" s="36">
        <v>133.26666666666665</v>
      </c>
      <c r="I237" s="36">
        <v>135.38333333333333</v>
      </c>
      <c r="J237" s="36">
        <v>136.66666666666666</v>
      </c>
      <c r="K237" s="31">
        <v>134.1</v>
      </c>
      <c r="L237" s="31">
        <v>130.69999999999999</v>
      </c>
      <c r="M237" s="31">
        <v>37.313229999999997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404.95</v>
      </c>
      <c r="D238" s="36">
        <v>407.18333333333339</v>
      </c>
      <c r="E238" s="36">
        <v>401.36666666666679</v>
      </c>
      <c r="F238" s="36">
        <v>397.78333333333342</v>
      </c>
      <c r="G238" s="36">
        <v>391.96666666666681</v>
      </c>
      <c r="H238" s="36">
        <v>410.76666666666677</v>
      </c>
      <c r="I238" s="36">
        <v>416.58333333333337</v>
      </c>
      <c r="J238" s="36">
        <v>420.16666666666674</v>
      </c>
      <c r="K238" s="31">
        <v>413</v>
      </c>
      <c r="L238" s="31">
        <v>403.6</v>
      </c>
      <c r="M238" s="31">
        <v>30.273779999999999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90.3</v>
      </c>
      <c r="D239" s="36">
        <v>90.216666666666654</v>
      </c>
      <c r="E239" s="36">
        <v>89.583333333333314</v>
      </c>
      <c r="F239" s="36">
        <v>88.86666666666666</v>
      </c>
      <c r="G239" s="36">
        <v>88.23333333333332</v>
      </c>
      <c r="H239" s="36">
        <v>90.933333333333309</v>
      </c>
      <c r="I239" s="36">
        <v>91.566666666666663</v>
      </c>
      <c r="J239" s="36">
        <v>92.283333333333303</v>
      </c>
      <c r="K239" s="31">
        <v>90.85</v>
      </c>
      <c r="L239" s="31">
        <v>89.5</v>
      </c>
      <c r="M239" s="31">
        <v>87.72287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40.5</v>
      </c>
      <c r="D240" s="36">
        <v>41</v>
      </c>
      <c r="E240" s="36">
        <v>39.799999999999997</v>
      </c>
      <c r="F240" s="36">
        <v>39.099999999999994</v>
      </c>
      <c r="G240" s="36">
        <v>37.899999999999991</v>
      </c>
      <c r="H240" s="36">
        <v>41.7</v>
      </c>
      <c r="I240" s="36">
        <v>42.900000000000006</v>
      </c>
      <c r="J240" s="36">
        <v>43.600000000000009</v>
      </c>
      <c r="K240" s="31">
        <v>42.2</v>
      </c>
      <c r="L240" s="31">
        <v>40.299999999999997</v>
      </c>
      <c r="M240" s="31">
        <v>345.58909999999997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692.1</v>
      </c>
      <c r="D241" s="36">
        <v>695.19999999999993</v>
      </c>
      <c r="E241" s="36">
        <v>686.89999999999986</v>
      </c>
      <c r="F241" s="36">
        <v>681.69999999999993</v>
      </c>
      <c r="G241" s="36">
        <v>673.39999999999986</v>
      </c>
      <c r="H241" s="36">
        <v>700.39999999999986</v>
      </c>
      <c r="I241" s="36">
        <v>708.69999999999982</v>
      </c>
      <c r="J241" s="36">
        <v>713.89999999999986</v>
      </c>
      <c r="K241" s="31">
        <v>703.5</v>
      </c>
      <c r="L241" s="31">
        <v>690</v>
      </c>
      <c r="M241" s="31">
        <v>12.329560000000001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77.05</v>
      </c>
      <c r="D242" s="36">
        <v>77.650000000000006</v>
      </c>
      <c r="E242" s="36">
        <v>76.050000000000011</v>
      </c>
      <c r="F242" s="36">
        <v>75.050000000000011</v>
      </c>
      <c r="G242" s="36">
        <v>73.450000000000017</v>
      </c>
      <c r="H242" s="36">
        <v>78.650000000000006</v>
      </c>
      <c r="I242" s="36">
        <v>80.25</v>
      </c>
      <c r="J242" s="36">
        <v>81.25</v>
      </c>
      <c r="K242" s="31">
        <v>79.25</v>
      </c>
      <c r="L242" s="31">
        <v>76.650000000000006</v>
      </c>
      <c r="M242" s="31">
        <v>345.71282000000002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1458.6</v>
      </c>
      <c r="D243" s="36">
        <v>1456.9666666666665</v>
      </c>
      <c r="E243" s="36">
        <v>1447.133333333333</v>
      </c>
      <c r="F243" s="36">
        <v>1435.6666666666665</v>
      </c>
      <c r="G243" s="36">
        <v>1425.833333333333</v>
      </c>
      <c r="H243" s="36">
        <v>1468.4333333333329</v>
      </c>
      <c r="I243" s="36">
        <v>1478.2666666666664</v>
      </c>
      <c r="J243" s="36">
        <v>1489.7333333333329</v>
      </c>
      <c r="K243" s="31">
        <v>1466.8</v>
      </c>
      <c r="L243" s="31">
        <v>1445.5</v>
      </c>
      <c r="M243" s="31">
        <v>0.22886000000000001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403.2</v>
      </c>
      <c r="D244" s="36">
        <v>418.0333333333333</v>
      </c>
      <c r="E244" s="36">
        <v>386.06666666666661</v>
      </c>
      <c r="F244" s="36">
        <v>368.93333333333328</v>
      </c>
      <c r="G244" s="36">
        <v>336.96666666666658</v>
      </c>
      <c r="H244" s="36">
        <v>435.16666666666663</v>
      </c>
      <c r="I244" s="36">
        <v>467.13333333333333</v>
      </c>
      <c r="J244" s="36">
        <v>484.26666666666665</v>
      </c>
      <c r="K244" s="31">
        <v>450</v>
      </c>
      <c r="L244" s="31">
        <v>400.9</v>
      </c>
      <c r="M244" s="31">
        <v>207.87808999999999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184.15</v>
      </c>
      <c r="D245" s="36">
        <v>185.70000000000002</v>
      </c>
      <c r="E245" s="36">
        <v>181.50000000000003</v>
      </c>
      <c r="F245" s="36">
        <v>178.85000000000002</v>
      </c>
      <c r="G245" s="36">
        <v>174.65000000000003</v>
      </c>
      <c r="H245" s="36">
        <v>188.35000000000002</v>
      </c>
      <c r="I245" s="36">
        <v>192.55</v>
      </c>
      <c r="J245" s="36">
        <v>195.20000000000002</v>
      </c>
      <c r="K245" s="31">
        <v>189.9</v>
      </c>
      <c r="L245" s="31">
        <v>183.05</v>
      </c>
      <c r="M245" s="31">
        <v>41.777569999999997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1469.1</v>
      </c>
      <c r="D246" s="36">
        <v>1461.3333333333333</v>
      </c>
      <c r="E246" s="36">
        <v>1450.8666666666666</v>
      </c>
      <c r="F246" s="36">
        <v>1432.6333333333332</v>
      </c>
      <c r="G246" s="36">
        <v>1422.1666666666665</v>
      </c>
      <c r="H246" s="36">
        <v>1479.5666666666666</v>
      </c>
      <c r="I246" s="36">
        <v>1490.0333333333333</v>
      </c>
      <c r="J246" s="36">
        <v>1508.2666666666667</v>
      </c>
      <c r="K246" s="31">
        <v>1471.8</v>
      </c>
      <c r="L246" s="31">
        <v>1443.1</v>
      </c>
      <c r="M246" s="31">
        <v>51.353160000000003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20.2</v>
      </c>
      <c r="D247" s="36">
        <v>20.333333333333332</v>
      </c>
      <c r="E247" s="36">
        <v>19.966666666666665</v>
      </c>
      <c r="F247" s="36">
        <v>19.733333333333334</v>
      </c>
      <c r="G247" s="36">
        <v>19.366666666666667</v>
      </c>
      <c r="H247" s="36">
        <v>20.566666666666663</v>
      </c>
      <c r="I247" s="36">
        <v>20.93333333333333</v>
      </c>
      <c r="J247" s="36">
        <v>21.166666666666661</v>
      </c>
      <c r="K247" s="31">
        <v>20.7</v>
      </c>
      <c r="L247" s="31">
        <v>20.100000000000001</v>
      </c>
      <c r="M247" s="31">
        <v>156.01501999999999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4203</v>
      </c>
      <c r="D248" s="36">
        <v>4198</v>
      </c>
      <c r="E248" s="36">
        <v>4156</v>
      </c>
      <c r="F248" s="36">
        <v>4109</v>
      </c>
      <c r="G248" s="36">
        <v>4067</v>
      </c>
      <c r="H248" s="36">
        <v>4245</v>
      </c>
      <c r="I248" s="36">
        <v>4287</v>
      </c>
      <c r="J248" s="36">
        <v>4334</v>
      </c>
      <c r="K248" s="31">
        <v>4240</v>
      </c>
      <c r="L248" s="31">
        <v>4151</v>
      </c>
      <c r="M248" s="31">
        <v>1.2899099999999999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1427.25</v>
      </c>
      <c r="D249" s="36">
        <v>1430.3333333333333</v>
      </c>
      <c r="E249" s="36">
        <v>1422.1666666666665</v>
      </c>
      <c r="F249" s="36">
        <v>1417.0833333333333</v>
      </c>
      <c r="G249" s="36">
        <v>1408.9166666666665</v>
      </c>
      <c r="H249" s="36">
        <v>1435.4166666666665</v>
      </c>
      <c r="I249" s="36">
        <v>1443.583333333333</v>
      </c>
      <c r="J249" s="36">
        <v>1448.6666666666665</v>
      </c>
      <c r="K249" s="31">
        <v>1438.5</v>
      </c>
      <c r="L249" s="31">
        <v>1425.25</v>
      </c>
      <c r="M249" s="31">
        <v>39.28622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3003.5</v>
      </c>
      <c r="D250" s="36">
        <v>3000.8666666666668</v>
      </c>
      <c r="E250" s="36">
        <v>2978.7833333333338</v>
      </c>
      <c r="F250" s="36">
        <v>2954.0666666666671</v>
      </c>
      <c r="G250" s="36">
        <v>2931.983333333334</v>
      </c>
      <c r="H250" s="36">
        <v>3025.5833333333335</v>
      </c>
      <c r="I250" s="36">
        <v>3047.6666666666665</v>
      </c>
      <c r="J250" s="36">
        <v>3072.3833333333332</v>
      </c>
      <c r="K250" s="31">
        <v>3022.95</v>
      </c>
      <c r="L250" s="31">
        <v>2976.15</v>
      </c>
      <c r="M250" s="31">
        <v>9.4350000000000003E-2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675.05</v>
      </c>
      <c r="D251" s="36">
        <v>681.01666666666665</v>
      </c>
      <c r="E251" s="36">
        <v>665.08333333333326</v>
      </c>
      <c r="F251" s="36">
        <v>655.11666666666656</v>
      </c>
      <c r="G251" s="36">
        <v>639.18333333333317</v>
      </c>
      <c r="H251" s="36">
        <v>690.98333333333335</v>
      </c>
      <c r="I251" s="36">
        <v>706.91666666666674</v>
      </c>
      <c r="J251" s="36">
        <v>716.88333333333344</v>
      </c>
      <c r="K251" s="31">
        <v>696.95</v>
      </c>
      <c r="L251" s="31">
        <v>671.05</v>
      </c>
      <c r="M251" s="31">
        <v>2.96963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2439.0500000000002</v>
      </c>
      <c r="D252" s="36">
        <v>2465.5333333333333</v>
      </c>
      <c r="E252" s="36">
        <v>2403.5166666666664</v>
      </c>
      <c r="F252" s="36">
        <v>2367.9833333333331</v>
      </c>
      <c r="G252" s="36">
        <v>2305.9666666666662</v>
      </c>
      <c r="H252" s="36">
        <v>2501.0666666666666</v>
      </c>
      <c r="I252" s="36">
        <v>2563.0833333333339</v>
      </c>
      <c r="J252" s="36">
        <v>2598.6166666666668</v>
      </c>
      <c r="K252" s="31">
        <v>2527.5500000000002</v>
      </c>
      <c r="L252" s="31">
        <v>2430</v>
      </c>
      <c r="M252" s="31">
        <v>13.857430000000001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935.9</v>
      </c>
      <c r="D253" s="36">
        <v>939.61666666666667</v>
      </c>
      <c r="E253" s="36">
        <v>929.38333333333333</v>
      </c>
      <c r="F253" s="36">
        <v>922.86666666666667</v>
      </c>
      <c r="G253" s="36">
        <v>912.63333333333333</v>
      </c>
      <c r="H253" s="36">
        <v>946.13333333333333</v>
      </c>
      <c r="I253" s="36">
        <v>956.36666666666667</v>
      </c>
      <c r="J253" s="36">
        <v>962.88333333333333</v>
      </c>
      <c r="K253" s="31">
        <v>949.85</v>
      </c>
      <c r="L253" s="31">
        <v>933.1</v>
      </c>
      <c r="M253" s="31">
        <v>1.6342000000000001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35.200000000000003</v>
      </c>
      <c r="D254" s="36">
        <v>35.6</v>
      </c>
      <c r="E254" s="36">
        <v>34.200000000000003</v>
      </c>
      <c r="F254" s="36">
        <v>33.200000000000003</v>
      </c>
      <c r="G254" s="36">
        <v>31.800000000000004</v>
      </c>
      <c r="H254" s="36">
        <v>36.6</v>
      </c>
      <c r="I254" s="36">
        <v>37.999999999999993</v>
      </c>
      <c r="J254" s="36">
        <v>39</v>
      </c>
      <c r="K254" s="31">
        <v>37</v>
      </c>
      <c r="L254" s="31">
        <v>34.6</v>
      </c>
      <c r="M254" s="31">
        <v>1286.7804599999999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438.3</v>
      </c>
      <c r="D255" s="36">
        <v>441.55</v>
      </c>
      <c r="E255" s="36">
        <v>434.1</v>
      </c>
      <c r="F255" s="36">
        <v>429.90000000000003</v>
      </c>
      <c r="G255" s="36">
        <v>422.45000000000005</v>
      </c>
      <c r="H255" s="36">
        <v>445.75</v>
      </c>
      <c r="I255" s="36">
        <v>453.19999999999993</v>
      </c>
      <c r="J255" s="36">
        <v>457.4</v>
      </c>
      <c r="K255" s="31">
        <v>449</v>
      </c>
      <c r="L255" s="31">
        <v>437.35</v>
      </c>
      <c r="M255" s="31">
        <v>130.20371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293.55</v>
      </c>
      <c r="D256" s="36">
        <v>297.25</v>
      </c>
      <c r="E256" s="36">
        <v>287</v>
      </c>
      <c r="F256" s="36">
        <v>280.45</v>
      </c>
      <c r="G256" s="36">
        <v>270.2</v>
      </c>
      <c r="H256" s="36">
        <v>303.8</v>
      </c>
      <c r="I256" s="36">
        <v>314.05</v>
      </c>
      <c r="J256" s="36">
        <v>320.60000000000002</v>
      </c>
      <c r="K256" s="31">
        <v>307.5</v>
      </c>
      <c r="L256" s="31">
        <v>290.7</v>
      </c>
      <c r="M256" s="31">
        <v>119.14774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1345.6</v>
      </c>
      <c r="D257" s="36">
        <v>1338.8</v>
      </c>
      <c r="E257" s="36">
        <v>1324</v>
      </c>
      <c r="F257" s="36">
        <v>1302.4000000000001</v>
      </c>
      <c r="G257" s="36">
        <v>1287.6000000000001</v>
      </c>
      <c r="H257" s="36">
        <v>1360.3999999999999</v>
      </c>
      <c r="I257" s="36">
        <v>1375.1999999999996</v>
      </c>
      <c r="J257" s="36">
        <v>1396.7999999999997</v>
      </c>
      <c r="K257" s="31">
        <v>1353.6</v>
      </c>
      <c r="L257" s="31">
        <v>1317.2</v>
      </c>
      <c r="M257" s="31">
        <v>1.4019299999999999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3301.65</v>
      </c>
      <c r="D258" s="36">
        <v>3320.0833333333335</v>
      </c>
      <c r="E258" s="36">
        <v>3276.5666666666671</v>
      </c>
      <c r="F258" s="36">
        <v>3251.4833333333336</v>
      </c>
      <c r="G258" s="36">
        <v>3207.9666666666672</v>
      </c>
      <c r="H258" s="36">
        <v>3345.166666666667</v>
      </c>
      <c r="I258" s="36">
        <v>3388.6833333333334</v>
      </c>
      <c r="J258" s="36">
        <v>3413.7666666666669</v>
      </c>
      <c r="K258" s="31">
        <v>3363.6</v>
      </c>
      <c r="L258" s="31">
        <v>3295</v>
      </c>
      <c r="M258" s="31">
        <v>1.4664900000000001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117.6</v>
      </c>
      <c r="D259" s="36">
        <v>118.58333333333333</v>
      </c>
      <c r="E259" s="36">
        <v>116.01666666666665</v>
      </c>
      <c r="F259" s="36">
        <v>114.43333333333332</v>
      </c>
      <c r="G259" s="36">
        <v>111.86666666666665</v>
      </c>
      <c r="H259" s="36">
        <v>120.16666666666666</v>
      </c>
      <c r="I259" s="36">
        <v>122.73333333333335</v>
      </c>
      <c r="J259" s="36">
        <v>124.31666666666666</v>
      </c>
      <c r="K259" s="31">
        <v>121.15</v>
      </c>
      <c r="L259" s="31">
        <v>117</v>
      </c>
      <c r="M259" s="31">
        <v>8.6992700000000003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1219.1500000000001</v>
      </c>
      <c r="D260" s="36">
        <v>1217.1166666666668</v>
      </c>
      <c r="E260" s="36">
        <v>1182.2333333333336</v>
      </c>
      <c r="F260" s="36">
        <v>1145.3166666666668</v>
      </c>
      <c r="G260" s="36">
        <v>1110.4333333333336</v>
      </c>
      <c r="H260" s="36">
        <v>1254.0333333333335</v>
      </c>
      <c r="I260" s="36">
        <v>1288.9166666666667</v>
      </c>
      <c r="J260" s="36">
        <v>1325.8333333333335</v>
      </c>
      <c r="K260" s="31">
        <v>1252</v>
      </c>
      <c r="L260" s="31">
        <v>1180.2</v>
      </c>
      <c r="M260" s="31">
        <v>0.30836999999999998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469</v>
      </c>
      <c r="D261" s="36">
        <v>468.34999999999997</v>
      </c>
      <c r="E261" s="36">
        <v>458.04999999999995</v>
      </c>
      <c r="F261" s="36">
        <v>447.09999999999997</v>
      </c>
      <c r="G261" s="36">
        <v>436.79999999999995</v>
      </c>
      <c r="H261" s="36">
        <v>479.29999999999995</v>
      </c>
      <c r="I261" s="36">
        <v>489.6</v>
      </c>
      <c r="J261" s="36">
        <v>500.54999999999995</v>
      </c>
      <c r="K261" s="31">
        <v>478.65</v>
      </c>
      <c r="L261" s="31">
        <v>457.4</v>
      </c>
      <c r="M261" s="31">
        <v>31.442119999999999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662.4</v>
      </c>
      <c r="D262" s="36">
        <v>665.94999999999993</v>
      </c>
      <c r="E262" s="36">
        <v>657.04999999999984</v>
      </c>
      <c r="F262" s="36">
        <v>651.69999999999993</v>
      </c>
      <c r="G262" s="36">
        <v>642.79999999999984</v>
      </c>
      <c r="H262" s="36">
        <v>671.29999999999984</v>
      </c>
      <c r="I262" s="36">
        <v>680.19999999999993</v>
      </c>
      <c r="J262" s="36">
        <v>685.54999999999984</v>
      </c>
      <c r="K262" s="31">
        <v>674.85</v>
      </c>
      <c r="L262" s="31">
        <v>660.6</v>
      </c>
      <c r="M262" s="31">
        <v>14.2524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377.6</v>
      </c>
      <c r="D263" s="36">
        <v>379.34999999999997</v>
      </c>
      <c r="E263" s="36">
        <v>372.24999999999994</v>
      </c>
      <c r="F263" s="36">
        <v>366.9</v>
      </c>
      <c r="G263" s="36">
        <v>359.79999999999995</v>
      </c>
      <c r="H263" s="36">
        <v>384.69999999999993</v>
      </c>
      <c r="I263" s="36">
        <v>391.79999999999995</v>
      </c>
      <c r="J263" s="36">
        <v>397.14999999999992</v>
      </c>
      <c r="K263" s="31">
        <v>386.45</v>
      </c>
      <c r="L263" s="31">
        <v>374</v>
      </c>
      <c r="M263" s="31">
        <v>1.2130399999999999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677.65</v>
      </c>
      <c r="D264" s="36">
        <v>677.48333333333335</v>
      </c>
      <c r="E264" s="36">
        <v>670.9666666666667</v>
      </c>
      <c r="F264" s="36">
        <v>664.2833333333333</v>
      </c>
      <c r="G264" s="36">
        <v>657.76666666666665</v>
      </c>
      <c r="H264" s="36">
        <v>684.16666666666674</v>
      </c>
      <c r="I264" s="36">
        <v>690.68333333333339</v>
      </c>
      <c r="J264" s="36">
        <v>697.36666666666679</v>
      </c>
      <c r="K264" s="31">
        <v>684</v>
      </c>
      <c r="L264" s="31">
        <v>670.8</v>
      </c>
      <c r="M264" s="31">
        <v>7.0905800000000001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400.25</v>
      </c>
      <c r="D265" s="36">
        <v>404.18333333333334</v>
      </c>
      <c r="E265" s="36">
        <v>393.06666666666666</v>
      </c>
      <c r="F265" s="36">
        <v>385.88333333333333</v>
      </c>
      <c r="G265" s="36">
        <v>374.76666666666665</v>
      </c>
      <c r="H265" s="36">
        <v>411.36666666666667</v>
      </c>
      <c r="I265" s="36">
        <v>422.48333333333335</v>
      </c>
      <c r="J265" s="36">
        <v>429.66666666666669</v>
      </c>
      <c r="K265" s="31">
        <v>415.3</v>
      </c>
      <c r="L265" s="31">
        <v>397</v>
      </c>
      <c r="M265" s="31">
        <v>24.389250000000001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87.1</v>
      </c>
      <c r="D266" s="36">
        <v>88.399999999999991</v>
      </c>
      <c r="E266" s="36">
        <v>84.999999999999986</v>
      </c>
      <c r="F266" s="36">
        <v>82.899999999999991</v>
      </c>
      <c r="G266" s="36">
        <v>79.499999999999986</v>
      </c>
      <c r="H266" s="36">
        <v>90.499999999999986</v>
      </c>
      <c r="I266" s="36">
        <v>93.899999999999991</v>
      </c>
      <c r="J266" s="36">
        <v>95.999999999999986</v>
      </c>
      <c r="K266" s="31">
        <v>91.8</v>
      </c>
      <c r="L266" s="31">
        <v>86.3</v>
      </c>
      <c r="M266" s="31">
        <v>55.063420000000001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387.8</v>
      </c>
      <c r="D267" s="36">
        <v>390.95</v>
      </c>
      <c r="E267" s="36">
        <v>378.9</v>
      </c>
      <c r="F267" s="36">
        <v>370</v>
      </c>
      <c r="G267" s="36">
        <v>357.95</v>
      </c>
      <c r="H267" s="36">
        <v>399.84999999999997</v>
      </c>
      <c r="I267" s="36">
        <v>411.90000000000003</v>
      </c>
      <c r="J267" s="36">
        <v>420.79999999999995</v>
      </c>
      <c r="K267" s="31">
        <v>403</v>
      </c>
      <c r="L267" s="31">
        <v>382.05</v>
      </c>
      <c r="M267" s="31">
        <v>21.230519999999999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769.4</v>
      </c>
      <c r="D268" s="36">
        <v>770.35</v>
      </c>
      <c r="E268" s="36">
        <v>760.95</v>
      </c>
      <c r="F268" s="36">
        <v>752.5</v>
      </c>
      <c r="G268" s="36">
        <v>743.1</v>
      </c>
      <c r="H268" s="36">
        <v>778.80000000000007</v>
      </c>
      <c r="I268" s="36">
        <v>788.19999999999993</v>
      </c>
      <c r="J268" s="36">
        <v>796.65000000000009</v>
      </c>
      <c r="K268" s="31">
        <v>779.75</v>
      </c>
      <c r="L268" s="31">
        <v>761.9</v>
      </c>
      <c r="M268" s="31">
        <v>15.019439999999999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527</v>
      </c>
      <c r="D269" s="36">
        <v>528.9666666666667</v>
      </c>
      <c r="E269" s="36">
        <v>524.28333333333342</v>
      </c>
      <c r="F269" s="36">
        <v>521.56666666666672</v>
      </c>
      <c r="G269" s="36">
        <v>516.88333333333344</v>
      </c>
      <c r="H269" s="36">
        <v>531.68333333333339</v>
      </c>
      <c r="I269" s="36">
        <v>536.36666666666679</v>
      </c>
      <c r="J269" s="36">
        <v>539.08333333333337</v>
      </c>
      <c r="K269" s="31">
        <v>533.65</v>
      </c>
      <c r="L269" s="31">
        <v>526.25</v>
      </c>
      <c r="M269" s="31">
        <v>15.56297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452.8</v>
      </c>
      <c r="D270" s="36">
        <v>455.23333333333335</v>
      </c>
      <c r="E270" s="36">
        <v>448.41666666666669</v>
      </c>
      <c r="F270" s="36">
        <v>444.03333333333336</v>
      </c>
      <c r="G270" s="36">
        <v>437.2166666666667</v>
      </c>
      <c r="H270" s="36">
        <v>459.61666666666667</v>
      </c>
      <c r="I270" s="36">
        <v>466.43333333333328</v>
      </c>
      <c r="J270" s="36">
        <v>470.81666666666666</v>
      </c>
      <c r="K270" s="31">
        <v>462.05</v>
      </c>
      <c r="L270" s="31">
        <v>450.85</v>
      </c>
      <c r="M270" s="31">
        <v>0.91335999999999995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400.1</v>
      </c>
      <c r="D271" s="36">
        <v>402.34999999999997</v>
      </c>
      <c r="E271" s="36">
        <v>394.24999999999994</v>
      </c>
      <c r="F271" s="36">
        <v>388.4</v>
      </c>
      <c r="G271" s="36">
        <v>380.29999999999995</v>
      </c>
      <c r="H271" s="36">
        <v>408.19999999999993</v>
      </c>
      <c r="I271" s="36">
        <v>416.29999999999995</v>
      </c>
      <c r="J271" s="36">
        <v>422.14999999999992</v>
      </c>
      <c r="K271" s="31">
        <v>410.45</v>
      </c>
      <c r="L271" s="31">
        <v>396.5</v>
      </c>
      <c r="M271" s="31">
        <v>1.5007900000000001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750.15</v>
      </c>
      <c r="D272" s="36">
        <v>753.51666666666677</v>
      </c>
      <c r="E272" s="36">
        <v>741.93333333333351</v>
      </c>
      <c r="F272" s="36">
        <v>733.7166666666667</v>
      </c>
      <c r="G272" s="36">
        <v>722.13333333333344</v>
      </c>
      <c r="H272" s="36">
        <v>761.73333333333358</v>
      </c>
      <c r="I272" s="36">
        <v>773.31666666666683</v>
      </c>
      <c r="J272" s="36">
        <v>781.53333333333364</v>
      </c>
      <c r="K272" s="31">
        <v>765.1</v>
      </c>
      <c r="L272" s="31">
        <v>745.3</v>
      </c>
      <c r="M272" s="31">
        <v>1.7909200000000001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367.4</v>
      </c>
      <c r="D273" s="36">
        <v>369.63333333333327</v>
      </c>
      <c r="E273" s="36">
        <v>363.31666666666655</v>
      </c>
      <c r="F273" s="36">
        <v>359.23333333333329</v>
      </c>
      <c r="G273" s="36">
        <v>352.91666666666657</v>
      </c>
      <c r="H273" s="36">
        <v>373.71666666666653</v>
      </c>
      <c r="I273" s="36">
        <v>380.03333333333325</v>
      </c>
      <c r="J273" s="36">
        <v>384.1166666666665</v>
      </c>
      <c r="K273" s="31">
        <v>375.95</v>
      </c>
      <c r="L273" s="31">
        <v>365.55</v>
      </c>
      <c r="M273" s="31">
        <v>2.3048899999999999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830</v>
      </c>
      <c r="D274" s="36">
        <v>830.75</v>
      </c>
      <c r="E274" s="36">
        <v>823.25</v>
      </c>
      <c r="F274" s="36">
        <v>816.5</v>
      </c>
      <c r="G274" s="36">
        <v>809</v>
      </c>
      <c r="H274" s="36">
        <v>837.5</v>
      </c>
      <c r="I274" s="36">
        <v>845</v>
      </c>
      <c r="J274" s="36">
        <v>851.75</v>
      </c>
      <c r="K274" s="31">
        <v>838.25</v>
      </c>
      <c r="L274" s="31">
        <v>824</v>
      </c>
      <c r="M274" s="31">
        <v>4.5133299999999998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1230.1500000000001</v>
      </c>
      <c r="D275" s="36">
        <v>1237.0166666666667</v>
      </c>
      <c r="E275" s="36">
        <v>1205.1333333333332</v>
      </c>
      <c r="F275" s="36">
        <v>1180.1166666666666</v>
      </c>
      <c r="G275" s="36">
        <v>1148.2333333333331</v>
      </c>
      <c r="H275" s="36">
        <v>1262.0333333333333</v>
      </c>
      <c r="I275" s="36">
        <v>1293.916666666667</v>
      </c>
      <c r="J275" s="36">
        <v>1318.9333333333334</v>
      </c>
      <c r="K275" s="31">
        <v>1268.9000000000001</v>
      </c>
      <c r="L275" s="31">
        <v>1212</v>
      </c>
      <c r="M275" s="31">
        <v>4.5918299999999999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702.75</v>
      </c>
      <c r="D276" s="36">
        <v>703.56666666666661</v>
      </c>
      <c r="E276" s="36">
        <v>694.23333333333323</v>
      </c>
      <c r="F276" s="36">
        <v>685.71666666666658</v>
      </c>
      <c r="G276" s="36">
        <v>676.38333333333321</v>
      </c>
      <c r="H276" s="36">
        <v>712.08333333333326</v>
      </c>
      <c r="I276" s="36">
        <v>721.41666666666674</v>
      </c>
      <c r="J276" s="36">
        <v>729.93333333333328</v>
      </c>
      <c r="K276" s="31">
        <v>712.9</v>
      </c>
      <c r="L276" s="31">
        <v>695.05</v>
      </c>
      <c r="M276" s="31">
        <v>2.4550399999999999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300.10000000000002</v>
      </c>
      <c r="D277" s="36">
        <v>301.7</v>
      </c>
      <c r="E277" s="36">
        <v>294.39999999999998</v>
      </c>
      <c r="F277" s="36">
        <v>288.7</v>
      </c>
      <c r="G277" s="36">
        <v>281.39999999999998</v>
      </c>
      <c r="H277" s="36">
        <v>307.39999999999998</v>
      </c>
      <c r="I277" s="36">
        <v>314.70000000000005</v>
      </c>
      <c r="J277" s="36">
        <v>320.39999999999998</v>
      </c>
      <c r="K277" s="31">
        <v>309</v>
      </c>
      <c r="L277" s="31">
        <v>296</v>
      </c>
      <c r="M277" s="31">
        <v>32.394289999999998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321.25</v>
      </c>
      <c r="D278" s="36">
        <v>321.61666666666667</v>
      </c>
      <c r="E278" s="36">
        <v>319.63333333333333</v>
      </c>
      <c r="F278" s="36">
        <v>318.01666666666665</v>
      </c>
      <c r="G278" s="36">
        <v>316.0333333333333</v>
      </c>
      <c r="H278" s="36">
        <v>323.23333333333335</v>
      </c>
      <c r="I278" s="36">
        <v>325.2166666666667</v>
      </c>
      <c r="J278" s="36">
        <v>326.83333333333337</v>
      </c>
      <c r="K278" s="31">
        <v>323.60000000000002</v>
      </c>
      <c r="L278" s="31">
        <v>320</v>
      </c>
      <c r="M278" s="31">
        <v>0.95420000000000005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143.9</v>
      </c>
      <c r="D279" s="36">
        <v>144.96666666666667</v>
      </c>
      <c r="E279" s="36">
        <v>141.48333333333335</v>
      </c>
      <c r="F279" s="36">
        <v>139.06666666666669</v>
      </c>
      <c r="G279" s="36">
        <v>135.58333333333337</v>
      </c>
      <c r="H279" s="36">
        <v>147.38333333333333</v>
      </c>
      <c r="I279" s="36">
        <v>150.86666666666662</v>
      </c>
      <c r="J279" s="36">
        <v>153.2833333333333</v>
      </c>
      <c r="K279" s="31">
        <v>148.44999999999999</v>
      </c>
      <c r="L279" s="31">
        <v>142.55000000000001</v>
      </c>
      <c r="M279" s="31">
        <v>28.627759999999999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652.95000000000005</v>
      </c>
      <c r="D280" s="36">
        <v>656.43333333333328</v>
      </c>
      <c r="E280" s="36">
        <v>647.56666666666661</v>
      </c>
      <c r="F280" s="36">
        <v>642.18333333333328</v>
      </c>
      <c r="G280" s="36">
        <v>633.31666666666661</v>
      </c>
      <c r="H280" s="36">
        <v>661.81666666666661</v>
      </c>
      <c r="I280" s="36">
        <v>670.68333333333317</v>
      </c>
      <c r="J280" s="36">
        <v>676.06666666666661</v>
      </c>
      <c r="K280" s="31">
        <v>665.3</v>
      </c>
      <c r="L280" s="31">
        <v>651.04999999999995</v>
      </c>
      <c r="M280" s="31">
        <v>1.06196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2629.2</v>
      </c>
      <c r="D281" s="36">
        <v>2646.8166666666666</v>
      </c>
      <c r="E281" s="36">
        <v>2603.6333333333332</v>
      </c>
      <c r="F281" s="36">
        <v>2578.0666666666666</v>
      </c>
      <c r="G281" s="36">
        <v>2534.8833333333332</v>
      </c>
      <c r="H281" s="36">
        <v>2672.3833333333332</v>
      </c>
      <c r="I281" s="36">
        <v>2715.5666666666666</v>
      </c>
      <c r="J281" s="36">
        <v>2741.1333333333332</v>
      </c>
      <c r="K281" s="31">
        <v>2690</v>
      </c>
      <c r="L281" s="31">
        <v>2621.25</v>
      </c>
      <c r="M281" s="31">
        <v>0.86450000000000005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2546.8000000000002</v>
      </c>
      <c r="D282" s="36">
        <v>2574.2166666666667</v>
      </c>
      <c r="E282" s="36">
        <v>2488.4333333333334</v>
      </c>
      <c r="F282" s="36">
        <v>2430.0666666666666</v>
      </c>
      <c r="G282" s="36">
        <v>2344.2833333333333</v>
      </c>
      <c r="H282" s="36">
        <v>2632.5833333333335</v>
      </c>
      <c r="I282" s="36">
        <v>2718.3666666666672</v>
      </c>
      <c r="J282" s="36">
        <v>2776.7333333333336</v>
      </c>
      <c r="K282" s="31">
        <v>2660</v>
      </c>
      <c r="L282" s="31">
        <v>2515.85</v>
      </c>
      <c r="M282" s="31">
        <v>0.16447999999999999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571.20000000000005</v>
      </c>
      <c r="D283" s="36">
        <v>569.06666666666672</v>
      </c>
      <c r="E283" s="36">
        <v>564.68333333333339</v>
      </c>
      <c r="F283" s="36">
        <v>558.16666666666663</v>
      </c>
      <c r="G283" s="36">
        <v>553.7833333333333</v>
      </c>
      <c r="H283" s="36">
        <v>575.58333333333348</v>
      </c>
      <c r="I283" s="36">
        <v>579.96666666666692</v>
      </c>
      <c r="J283" s="36">
        <v>586.48333333333358</v>
      </c>
      <c r="K283" s="31">
        <v>573.45000000000005</v>
      </c>
      <c r="L283" s="31">
        <v>562.54999999999995</v>
      </c>
      <c r="M283" s="31">
        <v>0.19405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461.35</v>
      </c>
      <c r="D284" s="36">
        <v>458.59999999999997</v>
      </c>
      <c r="E284" s="36">
        <v>450.04999999999995</v>
      </c>
      <c r="F284" s="36">
        <v>438.75</v>
      </c>
      <c r="G284" s="36">
        <v>430.2</v>
      </c>
      <c r="H284" s="36">
        <v>469.89999999999992</v>
      </c>
      <c r="I284" s="36">
        <v>478.45</v>
      </c>
      <c r="J284" s="36">
        <v>489.74999999999989</v>
      </c>
      <c r="K284" s="31">
        <v>467.15</v>
      </c>
      <c r="L284" s="31">
        <v>447.3</v>
      </c>
      <c r="M284" s="31">
        <v>4.1188700000000003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274.8</v>
      </c>
      <c r="D285" s="36">
        <v>275.18333333333334</v>
      </c>
      <c r="E285" s="36">
        <v>271.91666666666669</v>
      </c>
      <c r="F285" s="36">
        <v>269.03333333333336</v>
      </c>
      <c r="G285" s="36">
        <v>265.76666666666671</v>
      </c>
      <c r="H285" s="36">
        <v>278.06666666666666</v>
      </c>
      <c r="I285" s="36">
        <v>281.33333333333331</v>
      </c>
      <c r="J285" s="36">
        <v>284.21666666666664</v>
      </c>
      <c r="K285" s="31">
        <v>278.45</v>
      </c>
      <c r="L285" s="31">
        <v>272.3</v>
      </c>
      <c r="M285" s="31">
        <v>5.0324099999999996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1769.6</v>
      </c>
      <c r="D286" s="36">
        <v>1758.4833333333336</v>
      </c>
      <c r="E286" s="36">
        <v>1743.7666666666671</v>
      </c>
      <c r="F286" s="36">
        <v>1717.9333333333336</v>
      </c>
      <c r="G286" s="36">
        <v>1703.2166666666672</v>
      </c>
      <c r="H286" s="36">
        <v>1784.3166666666671</v>
      </c>
      <c r="I286" s="36">
        <v>1799.0333333333333</v>
      </c>
      <c r="J286" s="36">
        <v>1824.866666666667</v>
      </c>
      <c r="K286" s="31">
        <v>1773.2</v>
      </c>
      <c r="L286" s="31">
        <v>1732.65</v>
      </c>
      <c r="M286" s="31">
        <v>40.72383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1195.4000000000001</v>
      </c>
      <c r="D287" s="36">
        <v>1200.7333333333333</v>
      </c>
      <c r="E287" s="36">
        <v>1184.6666666666667</v>
      </c>
      <c r="F287" s="36">
        <v>1173.9333333333334</v>
      </c>
      <c r="G287" s="36">
        <v>1157.8666666666668</v>
      </c>
      <c r="H287" s="36">
        <v>1211.4666666666667</v>
      </c>
      <c r="I287" s="36">
        <v>1227.5333333333333</v>
      </c>
      <c r="J287" s="36">
        <v>1238.2666666666667</v>
      </c>
      <c r="K287" s="31">
        <v>1216.8</v>
      </c>
      <c r="L287" s="31">
        <v>1190</v>
      </c>
      <c r="M287" s="31">
        <v>4.1952699999999998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369.55</v>
      </c>
      <c r="D288" s="36">
        <v>371.86666666666662</v>
      </c>
      <c r="E288" s="36">
        <v>365.78333333333325</v>
      </c>
      <c r="F288" s="36">
        <v>362.01666666666665</v>
      </c>
      <c r="G288" s="36">
        <v>355.93333333333328</v>
      </c>
      <c r="H288" s="36">
        <v>375.63333333333321</v>
      </c>
      <c r="I288" s="36">
        <v>381.71666666666658</v>
      </c>
      <c r="J288" s="36">
        <v>385.48333333333318</v>
      </c>
      <c r="K288" s="31">
        <v>377.95</v>
      </c>
      <c r="L288" s="31">
        <v>368.1</v>
      </c>
      <c r="M288" s="31">
        <v>1.5983499999999999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1948.9</v>
      </c>
      <c r="D289" s="36">
        <v>1958.9666666666665</v>
      </c>
      <c r="E289" s="36">
        <v>1929.9333333333329</v>
      </c>
      <c r="F289" s="36">
        <v>1910.9666666666665</v>
      </c>
      <c r="G289" s="36">
        <v>1881.9333333333329</v>
      </c>
      <c r="H289" s="36">
        <v>1977.9333333333329</v>
      </c>
      <c r="I289" s="36">
        <v>2006.9666666666662</v>
      </c>
      <c r="J289" s="36">
        <v>2025.9333333333329</v>
      </c>
      <c r="K289" s="31">
        <v>1988</v>
      </c>
      <c r="L289" s="31">
        <v>1940</v>
      </c>
      <c r="M289" s="31">
        <v>0.23316999999999999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3080.2</v>
      </c>
      <c r="D290" s="36">
        <v>3121</v>
      </c>
      <c r="E290" s="36">
        <v>3009.55</v>
      </c>
      <c r="F290" s="36">
        <v>2938.9</v>
      </c>
      <c r="G290" s="36">
        <v>2827.4500000000003</v>
      </c>
      <c r="H290" s="36">
        <v>3191.65</v>
      </c>
      <c r="I290" s="36">
        <v>3303.1</v>
      </c>
      <c r="J290" s="36">
        <v>3373.75</v>
      </c>
      <c r="K290" s="31">
        <v>3232.45</v>
      </c>
      <c r="L290" s="31">
        <v>3050.35</v>
      </c>
      <c r="M290" s="31">
        <v>0.49601000000000001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137.85</v>
      </c>
      <c r="D291" s="36">
        <v>137.86666666666667</v>
      </c>
      <c r="E291" s="36">
        <v>136.13333333333335</v>
      </c>
      <c r="F291" s="36">
        <v>134.41666666666669</v>
      </c>
      <c r="G291" s="36">
        <v>132.68333333333337</v>
      </c>
      <c r="H291" s="36">
        <v>139.58333333333334</v>
      </c>
      <c r="I291" s="36">
        <v>141.31666666666669</v>
      </c>
      <c r="J291" s="36">
        <v>143.03333333333333</v>
      </c>
      <c r="K291" s="31">
        <v>139.6</v>
      </c>
      <c r="L291" s="31">
        <v>136.15</v>
      </c>
      <c r="M291" s="31">
        <v>164.65529000000001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4313.2</v>
      </c>
      <c r="D292" s="36">
        <v>4327.8</v>
      </c>
      <c r="E292" s="36">
        <v>4282.75</v>
      </c>
      <c r="F292" s="36">
        <v>4252.3</v>
      </c>
      <c r="G292" s="36">
        <v>4207.25</v>
      </c>
      <c r="H292" s="36">
        <v>4358.25</v>
      </c>
      <c r="I292" s="36">
        <v>4403.3000000000011</v>
      </c>
      <c r="J292" s="36">
        <v>4433.75</v>
      </c>
      <c r="K292" s="31">
        <v>4372.8500000000004</v>
      </c>
      <c r="L292" s="31">
        <v>4297.3500000000004</v>
      </c>
      <c r="M292" s="31">
        <v>1.7022299999999999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14061.8</v>
      </c>
      <c r="D293" s="36">
        <v>14039.466666666667</v>
      </c>
      <c r="E293" s="36">
        <v>13958.983333333334</v>
      </c>
      <c r="F293" s="36">
        <v>13856.166666666666</v>
      </c>
      <c r="G293" s="36">
        <v>13775.683333333332</v>
      </c>
      <c r="H293" s="36">
        <v>14142.283333333335</v>
      </c>
      <c r="I293" s="36">
        <v>14222.766666666668</v>
      </c>
      <c r="J293" s="36">
        <v>14325.583333333336</v>
      </c>
      <c r="K293" s="31">
        <v>14119.95</v>
      </c>
      <c r="L293" s="31">
        <v>13936.65</v>
      </c>
      <c r="M293" s="31">
        <v>2.5569999999999999E-2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3012.35</v>
      </c>
      <c r="D294" s="36">
        <v>3015.3000000000006</v>
      </c>
      <c r="E294" s="36">
        <v>2974.3500000000013</v>
      </c>
      <c r="F294" s="36">
        <v>2936.3500000000008</v>
      </c>
      <c r="G294" s="36">
        <v>2895.4000000000015</v>
      </c>
      <c r="H294" s="36">
        <v>3053.3000000000011</v>
      </c>
      <c r="I294" s="36">
        <v>3094.2500000000009</v>
      </c>
      <c r="J294" s="36">
        <v>3132.2500000000009</v>
      </c>
      <c r="K294" s="31">
        <v>3056.25</v>
      </c>
      <c r="L294" s="31">
        <v>2977.3</v>
      </c>
      <c r="M294" s="31">
        <v>16.674710000000001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431.75</v>
      </c>
      <c r="D295" s="36">
        <v>434.5333333333333</v>
      </c>
      <c r="E295" s="36">
        <v>427.31666666666661</v>
      </c>
      <c r="F295" s="36">
        <v>422.88333333333333</v>
      </c>
      <c r="G295" s="36">
        <v>415.66666666666663</v>
      </c>
      <c r="H295" s="36">
        <v>438.96666666666658</v>
      </c>
      <c r="I295" s="36">
        <v>446.18333333333328</v>
      </c>
      <c r="J295" s="36">
        <v>450.61666666666656</v>
      </c>
      <c r="K295" s="31">
        <v>441.75</v>
      </c>
      <c r="L295" s="31">
        <v>430.1</v>
      </c>
      <c r="M295" s="31">
        <v>4.5732299999999997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400.95</v>
      </c>
      <c r="D296" s="36">
        <v>399.5333333333333</v>
      </c>
      <c r="E296" s="36">
        <v>387.66666666666663</v>
      </c>
      <c r="F296" s="36">
        <v>374.38333333333333</v>
      </c>
      <c r="G296" s="36">
        <v>362.51666666666665</v>
      </c>
      <c r="H296" s="36">
        <v>412.81666666666661</v>
      </c>
      <c r="I296" s="36">
        <v>424.68333333333328</v>
      </c>
      <c r="J296" s="36">
        <v>437.96666666666658</v>
      </c>
      <c r="K296" s="31">
        <v>411.4</v>
      </c>
      <c r="L296" s="31">
        <v>386.25</v>
      </c>
      <c r="M296" s="31">
        <v>69.298749999999998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273.25</v>
      </c>
      <c r="D297" s="36">
        <v>275.33333333333331</v>
      </c>
      <c r="E297" s="36">
        <v>270.36666666666662</v>
      </c>
      <c r="F297" s="36">
        <v>267.48333333333329</v>
      </c>
      <c r="G297" s="36">
        <v>262.51666666666659</v>
      </c>
      <c r="H297" s="36">
        <v>278.21666666666664</v>
      </c>
      <c r="I297" s="36">
        <v>283.18333333333334</v>
      </c>
      <c r="J297" s="36">
        <v>286.06666666666666</v>
      </c>
      <c r="K297" s="31">
        <v>280.3</v>
      </c>
      <c r="L297" s="31">
        <v>272.45</v>
      </c>
      <c r="M297" s="31">
        <v>5.4870599999999996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119.55</v>
      </c>
      <c r="D298" s="36">
        <v>120.38333333333333</v>
      </c>
      <c r="E298" s="36">
        <v>117.76666666666665</v>
      </c>
      <c r="F298" s="36">
        <v>115.98333333333332</v>
      </c>
      <c r="G298" s="36">
        <v>113.36666666666665</v>
      </c>
      <c r="H298" s="36">
        <v>122.16666666666666</v>
      </c>
      <c r="I298" s="36">
        <v>124.78333333333333</v>
      </c>
      <c r="J298" s="36">
        <v>126.56666666666666</v>
      </c>
      <c r="K298" s="31">
        <v>123</v>
      </c>
      <c r="L298" s="31">
        <v>118.6</v>
      </c>
      <c r="M298" s="31">
        <v>23.650390000000002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459.6</v>
      </c>
      <c r="D299" s="36">
        <v>461.55</v>
      </c>
      <c r="E299" s="36">
        <v>455.40000000000003</v>
      </c>
      <c r="F299" s="36">
        <v>451.20000000000005</v>
      </c>
      <c r="G299" s="36">
        <v>445.05000000000007</v>
      </c>
      <c r="H299" s="36">
        <v>465.75</v>
      </c>
      <c r="I299" s="36">
        <v>471.9</v>
      </c>
      <c r="J299" s="36">
        <v>476.09999999999997</v>
      </c>
      <c r="K299" s="31">
        <v>467.7</v>
      </c>
      <c r="L299" s="31">
        <v>457.35</v>
      </c>
      <c r="M299" s="31">
        <v>13.969480000000001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634.95000000000005</v>
      </c>
      <c r="D300" s="36">
        <v>635.51666666666665</v>
      </c>
      <c r="E300" s="36">
        <v>633.23333333333335</v>
      </c>
      <c r="F300" s="36">
        <v>631.51666666666665</v>
      </c>
      <c r="G300" s="36">
        <v>629.23333333333335</v>
      </c>
      <c r="H300" s="36">
        <v>637.23333333333335</v>
      </c>
      <c r="I300" s="36">
        <v>639.51666666666665</v>
      </c>
      <c r="J300" s="36">
        <v>641.23333333333335</v>
      </c>
      <c r="K300" s="31">
        <v>637.79999999999995</v>
      </c>
      <c r="L300" s="31">
        <v>633.79999999999995</v>
      </c>
      <c r="M300" s="31">
        <v>6.5421899999999997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6417.9</v>
      </c>
      <c r="D301" s="36">
        <v>6451.9666666666672</v>
      </c>
      <c r="E301" s="36">
        <v>6353.9333333333343</v>
      </c>
      <c r="F301" s="36">
        <v>6289.9666666666672</v>
      </c>
      <c r="G301" s="36">
        <v>6191.9333333333343</v>
      </c>
      <c r="H301" s="36">
        <v>6515.9333333333343</v>
      </c>
      <c r="I301" s="36">
        <v>6613.9666666666672</v>
      </c>
      <c r="J301" s="36">
        <v>6677.9333333333343</v>
      </c>
      <c r="K301" s="31">
        <v>6550</v>
      </c>
      <c r="L301" s="31">
        <v>6388</v>
      </c>
      <c r="M301" s="31">
        <v>0.24059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5416.2</v>
      </c>
      <c r="D302" s="36">
        <v>5439.75</v>
      </c>
      <c r="E302" s="36">
        <v>5366.5</v>
      </c>
      <c r="F302" s="36">
        <v>5316.8</v>
      </c>
      <c r="G302" s="36">
        <v>5243.55</v>
      </c>
      <c r="H302" s="36">
        <v>5489.45</v>
      </c>
      <c r="I302" s="36">
        <v>5562.7</v>
      </c>
      <c r="J302" s="36">
        <v>5612.4</v>
      </c>
      <c r="K302" s="31">
        <v>5513</v>
      </c>
      <c r="L302" s="31">
        <v>5390.05</v>
      </c>
      <c r="M302" s="31">
        <v>5.48231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1179.6500000000001</v>
      </c>
      <c r="D303" s="36">
        <v>1184.3166666666668</v>
      </c>
      <c r="E303" s="36">
        <v>1168.6833333333336</v>
      </c>
      <c r="F303" s="36">
        <v>1157.7166666666667</v>
      </c>
      <c r="G303" s="36">
        <v>1142.0833333333335</v>
      </c>
      <c r="H303" s="36">
        <v>1195.2833333333338</v>
      </c>
      <c r="I303" s="36">
        <v>1210.916666666667</v>
      </c>
      <c r="J303" s="36">
        <v>1221.8833333333339</v>
      </c>
      <c r="K303" s="31">
        <v>1199.95</v>
      </c>
      <c r="L303" s="31">
        <v>1173.3499999999999</v>
      </c>
      <c r="M303" s="31">
        <v>4.5097500000000004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1338.75</v>
      </c>
      <c r="D304" s="36">
        <v>1345.9333333333334</v>
      </c>
      <c r="E304" s="36">
        <v>1319.8666666666668</v>
      </c>
      <c r="F304" s="36">
        <v>1300.9833333333333</v>
      </c>
      <c r="G304" s="36">
        <v>1274.9166666666667</v>
      </c>
      <c r="H304" s="36">
        <v>1364.8166666666668</v>
      </c>
      <c r="I304" s="36">
        <v>1390.8833333333334</v>
      </c>
      <c r="J304" s="36">
        <v>1409.7666666666669</v>
      </c>
      <c r="K304" s="31">
        <v>1372</v>
      </c>
      <c r="L304" s="31">
        <v>1327.05</v>
      </c>
      <c r="M304" s="31">
        <v>0.39998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815.05</v>
      </c>
      <c r="D305" s="36">
        <v>803.93333333333328</v>
      </c>
      <c r="E305" s="36">
        <v>788.21666666666658</v>
      </c>
      <c r="F305" s="36">
        <v>761.38333333333333</v>
      </c>
      <c r="G305" s="36">
        <v>745.66666666666663</v>
      </c>
      <c r="H305" s="36">
        <v>830.76666666666654</v>
      </c>
      <c r="I305" s="36">
        <v>846.48333333333323</v>
      </c>
      <c r="J305" s="36">
        <v>873.31666666666649</v>
      </c>
      <c r="K305" s="31">
        <v>819.65</v>
      </c>
      <c r="L305" s="31">
        <v>777.1</v>
      </c>
      <c r="M305" s="31">
        <v>18.3005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1030.05</v>
      </c>
      <c r="D306" s="36">
        <v>1057.1833333333334</v>
      </c>
      <c r="E306" s="36">
        <v>992.36666666666679</v>
      </c>
      <c r="F306" s="36">
        <v>954.68333333333339</v>
      </c>
      <c r="G306" s="36">
        <v>889.86666666666679</v>
      </c>
      <c r="H306" s="36">
        <v>1094.8666666666668</v>
      </c>
      <c r="I306" s="36">
        <v>1159.6833333333334</v>
      </c>
      <c r="J306" s="36">
        <v>1197.3666666666668</v>
      </c>
      <c r="K306" s="31">
        <v>1122</v>
      </c>
      <c r="L306" s="31">
        <v>1019.5</v>
      </c>
      <c r="M306" s="31">
        <v>25.953610000000001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277.85000000000002</v>
      </c>
      <c r="D307" s="36">
        <v>278.2</v>
      </c>
      <c r="E307" s="36">
        <v>274.2</v>
      </c>
      <c r="F307" s="36">
        <v>270.55</v>
      </c>
      <c r="G307" s="36">
        <v>266.55</v>
      </c>
      <c r="H307" s="36">
        <v>281.84999999999997</v>
      </c>
      <c r="I307" s="36">
        <v>285.84999999999997</v>
      </c>
      <c r="J307" s="36">
        <v>289.49999999999994</v>
      </c>
      <c r="K307" s="31">
        <v>282.2</v>
      </c>
      <c r="L307" s="31">
        <v>274.55</v>
      </c>
      <c r="M307" s="31">
        <v>22.48638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1558.25</v>
      </c>
      <c r="D308" s="36">
        <v>1559.45</v>
      </c>
      <c r="E308" s="36">
        <v>1543.9</v>
      </c>
      <c r="F308" s="36">
        <v>1529.55</v>
      </c>
      <c r="G308" s="36">
        <v>1514</v>
      </c>
      <c r="H308" s="36">
        <v>1573.8000000000002</v>
      </c>
      <c r="I308" s="36">
        <v>1589.35</v>
      </c>
      <c r="J308" s="36">
        <v>1603.7000000000003</v>
      </c>
      <c r="K308" s="31">
        <v>1575</v>
      </c>
      <c r="L308" s="31">
        <v>1545.1</v>
      </c>
      <c r="M308" s="31">
        <v>14.35102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448.25</v>
      </c>
      <c r="D309" s="36">
        <v>450.23333333333335</v>
      </c>
      <c r="E309" s="36">
        <v>443.01666666666671</v>
      </c>
      <c r="F309" s="36">
        <v>437.78333333333336</v>
      </c>
      <c r="G309" s="36">
        <v>430.56666666666672</v>
      </c>
      <c r="H309" s="36">
        <v>455.4666666666667</v>
      </c>
      <c r="I309" s="36">
        <v>462.68333333333339</v>
      </c>
      <c r="J309" s="36">
        <v>467.91666666666669</v>
      </c>
      <c r="K309" s="31">
        <v>457.45</v>
      </c>
      <c r="L309" s="31">
        <v>445</v>
      </c>
      <c r="M309" s="31">
        <v>1.06335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518.1</v>
      </c>
      <c r="D310" s="36">
        <v>520.93333333333328</v>
      </c>
      <c r="E310" s="36">
        <v>512.36666666666656</v>
      </c>
      <c r="F310" s="36">
        <v>506.63333333333333</v>
      </c>
      <c r="G310" s="36">
        <v>498.06666666666661</v>
      </c>
      <c r="H310" s="36">
        <v>526.66666666666652</v>
      </c>
      <c r="I310" s="36">
        <v>535.23333333333335</v>
      </c>
      <c r="J310" s="36">
        <v>540.96666666666647</v>
      </c>
      <c r="K310" s="31">
        <v>529.5</v>
      </c>
      <c r="L310" s="31">
        <v>515.20000000000005</v>
      </c>
      <c r="M310" s="31">
        <v>1.7034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381.2</v>
      </c>
      <c r="D311" s="36">
        <v>383.59999999999997</v>
      </c>
      <c r="E311" s="36">
        <v>377.39999999999992</v>
      </c>
      <c r="F311" s="36">
        <v>373.59999999999997</v>
      </c>
      <c r="G311" s="36">
        <v>367.39999999999992</v>
      </c>
      <c r="H311" s="36">
        <v>387.39999999999992</v>
      </c>
      <c r="I311" s="36">
        <v>393.59999999999997</v>
      </c>
      <c r="J311" s="36">
        <v>397.39999999999992</v>
      </c>
      <c r="K311" s="31">
        <v>389.8</v>
      </c>
      <c r="L311" s="31">
        <v>379.8</v>
      </c>
      <c r="M311" s="31">
        <v>1.51766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141.44999999999999</v>
      </c>
      <c r="D312" s="36">
        <v>141.24999999999997</v>
      </c>
      <c r="E312" s="36">
        <v>138.39999999999995</v>
      </c>
      <c r="F312" s="36">
        <v>135.34999999999997</v>
      </c>
      <c r="G312" s="36">
        <v>132.49999999999994</v>
      </c>
      <c r="H312" s="36">
        <v>144.29999999999995</v>
      </c>
      <c r="I312" s="36">
        <v>147.14999999999998</v>
      </c>
      <c r="J312" s="36">
        <v>150.19999999999996</v>
      </c>
      <c r="K312" s="31">
        <v>144.1</v>
      </c>
      <c r="L312" s="31">
        <v>138.19999999999999</v>
      </c>
      <c r="M312" s="31">
        <v>49.609000000000002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102.7</v>
      </c>
      <c r="D313" s="36">
        <v>104.61666666666667</v>
      </c>
      <c r="E313" s="36">
        <v>100.23333333333335</v>
      </c>
      <c r="F313" s="36">
        <v>97.76666666666668</v>
      </c>
      <c r="G313" s="36">
        <v>93.383333333333354</v>
      </c>
      <c r="H313" s="36">
        <v>107.08333333333334</v>
      </c>
      <c r="I313" s="36">
        <v>111.46666666666667</v>
      </c>
      <c r="J313" s="36">
        <v>113.93333333333334</v>
      </c>
      <c r="K313" s="31">
        <v>109</v>
      </c>
      <c r="L313" s="31">
        <v>102.15</v>
      </c>
      <c r="M313" s="31">
        <v>77.239130000000003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1799.8</v>
      </c>
      <c r="D314" s="36">
        <v>1798.7833333333335</v>
      </c>
      <c r="E314" s="36">
        <v>1782.5666666666671</v>
      </c>
      <c r="F314" s="36">
        <v>1765.3333333333335</v>
      </c>
      <c r="G314" s="36">
        <v>1749.116666666667</v>
      </c>
      <c r="H314" s="36">
        <v>1816.0166666666671</v>
      </c>
      <c r="I314" s="36">
        <v>1832.2333333333338</v>
      </c>
      <c r="J314" s="36">
        <v>1849.4666666666672</v>
      </c>
      <c r="K314" s="31">
        <v>1815</v>
      </c>
      <c r="L314" s="31">
        <v>1781.55</v>
      </c>
      <c r="M314" s="31">
        <v>0.96026999999999996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541.6</v>
      </c>
      <c r="D315" s="36">
        <v>541.85</v>
      </c>
      <c r="E315" s="36">
        <v>536.40000000000009</v>
      </c>
      <c r="F315" s="36">
        <v>531.20000000000005</v>
      </c>
      <c r="G315" s="36">
        <v>525.75000000000011</v>
      </c>
      <c r="H315" s="36">
        <v>547.05000000000007</v>
      </c>
      <c r="I315" s="36">
        <v>552.50000000000011</v>
      </c>
      <c r="J315" s="36">
        <v>557.70000000000005</v>
      </c>
      <c r="K315" s="31">
        <v>547.29999999999995</v>
      </c>
      <c r="L315" s="31">
        <v>536.65</v>
      </c>
      <c r="M315" s="31">
        <v>10.010579999999999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10725.65</v>
      </c>
      <c r="D316" s="36">
        <v>10740.116666666667</v>
      </c>
      <c r="E316" s="36">
        <v>10681.233333333334</v>
      </c>
      <c r="F316" s="36">
        <v>10636.816666666668</v>
      </c>
      <c r="G316" s="36">
        <v>10577.933333333334</v>
      </c>
      <c r="H316" s="36">
        <v>10784.533333333333</v>
      </c>
      <c r="I316" s="36">
        <v>10843.416666666668</v>
      </c>
      <c r="J316" s="36">
        <v>10887.833333333332</v>
      </c>
      <c r="K316" s="31">
        <v>10799</v>
      </c>
      <c r="L316" s="31">
        <v>10695.7</v>
      </c>
      <c r="M316" s="31">
        <v>2.3251200000000001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2251.8000000000002</v>
      </c>
      <c r="D317" s="36">
        <v>2268.4166666666665</v>
      </c>
      <c r="E317" s="36">
        <v>2203.3833333333332</v>
      </c>
      <c r="F317" s="36">
        <v>2154.9666666666667</v>
      </c>
      <c r="G317" s="36">
        <v>2089.9333333333334</v>
      </c>
      <c r="H317" s="36">
        <v>2316.833333333333</v>
      </c>
      <c r="I317" s="36">
        <v>2381.8666666666668</v>
      </c>
      <c r="J317" s="36">
        <v>2430.2833333333328</v>
      </c>
      <c r="K317" s="31">
        <v>2333.4499999999998</v>
      </c>
      <c r="L317" s="31">
        <v>2220</v>
      </c>
      <c r="M317" s="31">
        <v>1.4049199999999999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927.4</v>
      </c>
      <c r="D318" s="36">
        <v>931.08333333333337</v>
      </c>
      <c r="E318" s="36">
        <v>918.61666666666679</v>
      </c>
      <c r="F318" s="36">
        <v>909.83333333333337</v>
      </c>
      <c r="G318" s="36">
        <v>897.36666666666679</v>
      </c>
      <c r="H318" s="36">
        <v>939.86666666666679</v>
      </c>
      <c r="I318" s="36">
        <v>952.33333333333326</v>
      </c>
      <c r="J318" s="36">
        <v>961.11666666666679</v>
      </c>
      <c r="K318" s="31">
        <v>943.55</v>
      </c>
      <c r="L318" s="31">
        <v>922.3</v>
      </c>
      <c r="M318" s="31">
        <v>12.29294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584.04999999999995</v>
      </c>
      <c r="D319" s="36">
        <v>580.36666666666667</v>
      </c>
      <c r="E319" s="36">
        <v>574.33333333333337</v>
      </c>
      <c r="F319" s="36">
        <v>564.61666666666667</v>
      </c>
      <c r="G319" s="36">
        <v>558.58333333333337</v>
      </c>
      <c r="H319" s="36">
        <v>590.08333333333337</v>
      </c>
      <c r="I319" s="36">
        <v>596.11666666666667</v>
      </c>
      <c r="J319" s="36">
        <v>605.83333333333337</v>
      </c>
      <c r="K319" s="31">
        <v>586.4</v>
      </c>
      <c r="L319" s="31">
        <v>570.65</v>
      </c>
      <c r="M319" s="31">
        <v>8.6243999999999996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2075.85</v>
      </c>
      <c r="D320" s="36">
        <v>2081.1833333333329</v>
      </c>
      <c r="E320" s="36">
        <v>2032.8166666666657</v>
      </c>
      <c r="F320" s="36">
        <v>1989.7833333333328</v>
      </c>
      <c r="G320" s="36">
        <v>1941.4166666666656</v>
      </c>
      <c r="H320" s="36">
        <v>2124.2166666666658</v>
      </c>
      <c r="I320" s="36">
        <v>2172.5833333333335</v>
      </c>
      <c r="J320" s="36">
        <v>2215.6166666666659</v>
      </c>
      <c r="K320" s="31">
        <v>2129.5500000000002</v>
      </c>
      <c r="L320" s="31">
        <v>2038.15</v>
      </c>
      <c r="M320" s="31">
        <v>6.1810499999999999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784.9</v>
      </c>
      <c r="D321" s="36">
        <v>780.65</v>
      </c>
      <c r="E321" s="36">
        <v>767.3</v>
      </c>
      <c r="F321" s="36">
        <v>749.69999999999993</v>
      </c>
      <c r="G321" s="36">
        <v>736.34999999999991</v>
      </c>
      <c r="H321" s="36">
        <v>798.25</v>
      </c>
      <c r="I321" s="36">
        <v>811.60000000000014</v>
      </c>
      <c r="J321" s="36">
        <v>829.2</v>
      </c>
      <c r="K321" s="31">
        <v>794</v>
      </c>
      <c r="L321" s="31">
        <v>763.05</v>
      </c>
      <c r="M321" s="31">
        <v>2.0946899999999999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940.75</v>
      </c>
      <c r="D322" s="36">
        <v>946.56666666666661</v>
      </c>
      <c r="E322" s="36">
        <v>928.68333333333317</v>
      </c>
      <c r="F322" s="36">
        <v>916.61666666666656</v>
      </c>
      <c r="G322" s="36">
        <v>898.73333333333312</v>
      </c>
      <c r="H322" s="36">
        <v>958.63333333333321</v>
      </c>
      <c r="I322" s="36">
        <v>976.51666666666665</v>
      </c>
      <c r="J322" s="36">
        <v>988.58333333333326</v>
      </c>
      <c r="K322" s="31">
        <v>964.45</v>
      </c>
      <c r="L322" s="31">
        <v>934.5</v>
      </c>
      <c r="M322" s="31">
        <v>0.39817999999999998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1205.8499999999999</v>
      </c>
      <c r="D323" s="36">
        <v>1189.9166666666667</v>
      </c>
      <c r="E323" s="36">
        <v>1160.8833333333334</v>
      </c>
      <c r="F323" s="36">
        <v>1115.9166666666667</v>
      </c>
      <c r="G323" s="36">
        <v>1086.8833333333334</v>
      </c>
      <c r="H323" s="36">
        <v>1234.8833333333334</v>
      </c>
      <c r="I323" s="36">
        <v>1263.9166666666667</v>
      </c>
      <c r="J323" s="36">
        <v>1308.8833333333334</v>
      </c>
      <c r="K323" s="31">
        <v>1218.95</v>
      </c>
      <c r="L323" s="31">
        <v>1144.95</v>
      </c>
      <c r="M323" s="31">
        <v>4.9855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1506.85</v>
      </c>
      <c r="D324" s="36">
        <v>1510.55</v>
      </c>
      <c r="E324" s="36">
        <v>1483.6</v>
      </c>
      <c r="F324" s="36">
        <v>1460.35</v>
      </c>
      <c r="G324" s="36">
        <v>1433.3999999999999</v>
      </c>
      <c r="H324" s="36">
        <v>1533.8</v>
      </c>
      <c r="I324" s="36">
        <v>1560.7500000000002</v>
      </c>
      <c r="J324" s="36">
        <v>1584</v>
      </c>
      <c r="K324" s="31">
        <v>1537.5</v>
      </c>
      <c r="L324" s="31">
        <v>1487.3</v>
      </c>
      <c r="M324" s="31">
        <v>3.1162000000000001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63.55</v>
      </c>
      <c r="D325" s="36">
        <v>64.583333333333329</v>
      </c>
      <c r="E325" s="36">
        <v>62.516666666666652</v>
      </c>
      <c r="F325" s="36">
        <v>61.48333333333332</v>
      </c>
      <c r="G325" s="36">
        <v>59.416666666666643</v>
      </c>
      <c r="H325" s="36">
        <v>65.61666666666666</v>
      </c>
      <c r="I325" s="36">
        <v>67.683333333333351</v>
      </c>
      <c r="J325" s="36">
        <v>68.716666666666669</v>
      </c>
      <c r="K325" s="31">
        <v>66.650000000000006</v>
      </c>
      <c r="L325" s="31">
        <v>63.55</v>
      </c>
      <c r="M325" s="31">
        <v>546.55222000000003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63.05</v>
      </c>
      <c r="D326" s="36">
        <v>63.383333333333326</v>
      </c>
      <c r="E326" s="36">
        <v>62.166666666666657</v>
      </c>
      <c r="F326" s="36">
        <v>61.283333333333331</v>
      </c>
      <c r="G326" s="36">
        <v>60.066666666666663</v>
      </c>
      <c r="H326" s="36">
        <v>64.266666666666652</v>
      </c>
      <c r="I326" s="36">
        <v>65.48333333333332</v>
      </c>
      <c r="J326" s="36">
        <v>66.366666666666646</v>
      </c>
      <c r="K326" s="31">
        <v>64.599999999999994</v>
      </c>
      <c r="L326" s="31">
        <v>62.5</v>
      </c>
      <c r="M326" s="31">
        <v>23.971640000000001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980.95</v>
      </c>
      <c r="D327" s="36">
        <v>990.51666666666677</v>
      </c>
      <c r="E327" s="36">
        <v>967.73333333333358</v>
      </c>
      <c r="F327" s="36">
        <v>954.51666666666677</v>
      </c>
      <c r="G327" s="36">
        <v>931.73333333333358</v>
      </c>
      <c r="H327" s="36">
        <v>1003.7333333333336</v>
      </c>
      <c r="I327" s="36">
        <v>1026.5166666666667</v>
      </c>
      <c r="J327" s="36">
        <v>1039.7333333333336</v>
      </c>
      <c r="K327" s="31">
        <v>1013.3</v>
      </c>
      <c r="L327" s="31">
        <v>977.3</v>
      </c>
      <c r="M327" s="31">
        <v>1.2264600000000001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2169.75</v>
      </c>
      <c r="D328" s="36">
        <v>2206.9833333333331</v>
      </c>
      <c r="E328" s="36">
        <v>2096.4666666666662</v>
      </c>
      <c r="F328" s="36">
        <v>2023.1833333333329</v>
      </c>
      <c r="G328" s="36">
        <v>1912.6666666666661</v>
      </c>
      <c r="H328" s="36">
        <v>2280.2666666666664</v>
      </c>
      <c r="I328" s="36">
        <v>2390.7833333333338</v>
      </c>
      <c r="J328" s="36">
        <v>2464.0666666666666</v>
      </c>
      <c r="K328" s="31">
        <v>2317.5</v>
      </c>
      <c r="L328" s="31">
        <v>2133.6999999999998</v>
      </c>
      <c r="M328" s="31">
        <v>14.540699999999999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109504.6</v>
      </c>
      <c r="D329" s="36">
        <v>109483.68333333333</v>
      </c>
      <c r="E329" s="36">
        <v>108920.96666666667</v>
      </c>
      <c r="F329" s="36">
        <v>108337.33333333334</v>
      </c>
      <c r="G329" s="36">
        <v>107774.61666666668</v>
      </c>
      <c r="H329" s="36">
        <v>110067.31666666667</v>
      </c>
      <c r="I329" s="36">
        <v>110630.03333333331</v>
      </c>
      <c r="J329" s="36">
        <v>111213.66666666666</v>
      </c>
      <c r="K329" s="31">
        <v>110046.39999999999</v>
      </c>
      <c r="L329" s="31">
        <v>108900.05</v>
      </c>
      <c r="M329" s="31">
        <v>3.6569999999999998E-2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2732.05</v>
      </c>
      <c r="D330" s="36">
        <v>2699.9166666666665</v>
      </c>
      <c r="E330" s="36">
        <v>2640.833333333333</v>
      </c>
      <c r="F330" s="36">
        <v>2549.6166666666663</v>
      </c>
      <c r="G330" s="36">
        <v>2490.5333333333328</v>
      </c>
      <c r="H330" s="36">
        <v>2791.1333333333332</v>
      </c>
      <c r="I330" s="36">
        <v>2850.2166666666662</v>
      </c>
      <c r="J330" s="36">
        <v>2941.4333333333334</v>
      </c>
      <c r="K330" s="31">
        <v>2759</v>
      </c>
      <c r="L330" s="31">
        <v>2608.6999999999998</v>
      </c>
      <c r="M330" s="31">
        <v>17.12274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2320</v>
      </c>
      <c r="D331" s="36">
        <v>2277.4333333333334</v>
      </c>
      <c r="E331" s="36">
        <v>2215.8666666666668</v>
      </c>
      <c r="F331" s="36">
        <v>2111.7333333333336</v>
      </c>
      <c r="G331" s="36">
        <v>2050.166666666667</v>
      </c>
      <c r="H331" s="36">
        <v>2381.5666666666666</v>
      </c>
      <c r="I331" s="36">
        <v>2443.1333333333332</v>
      </c>
      <c r="J331" s="36">
        <v>2547.2666666666664</v>
      </c>
      <c r="K331" s="31">
        <v>2339</v>
      </c>
      <c r="L331" s="31">
        <v>2173.3000000000002</v>
      </c>
      <c r="M331" s="31">
        <v>27.110489999999999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1271.5999999999999</v>
      </c>
      <c r="D332" s="36">
        <v>1270.5166666666667</v>
      </c>
      <c r="E332" s="36">
        <v>1252.5333333333333</v>
      </c>
      <c r="F332" s="36">
        <v>1233.4666666666667</v>
      </c>
      <c r="G332" s="36">
        <v>1215.4833333333333</v>
      </c>
      <c r="H332" s="36">
        <v>1289.5833333333333</v>
      </c>
      <c r="I332" s="36">
        <v>1307.5666666666664</v>
      </c>
      <c r="J332" s="36">
        <v>1326.6333333333332</v>
      </c>
      <c r="K332" s="31">
        <v>1288.5</v>
      </c>
      <c r="L332" s="31">
        <v>1251.45</v>
      </c>
      <c r="M332" s="31">
        <v>8.4212900000000008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1053.55</v>
      </c>
      <c r="D333" s="36">
        <v>1055.5</v>
      </c>
      <c r="E333" s="36">
        <v>1044.05</v>
      </c>
      <c r="F333" s="36">
        <v>1034.55</v>
      </c>
      <c r="G333" s="36">
        <v>1023.0999999999999</v>
      </c>
      <c r="H333" s="36">
        <v>1065</v>
      </c>
      <c r="I333" s="36">
        <v>1076.4499999999998</v>
      </c>
      <c r="J333" s="36">
        <v>1085.95</v>
      </c>
      <c r="K333" s="31">
        <v>1066.95</v>
      </c>
      <c r="L333" s="31">
        <v>1046</v>
      </c>
      <c r="M333" s="31">
        <v>1.17205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822.05</v>
      </c>
      <c r="D334" s="36">
        <v>824.73333333333323</v>
      </c>
      <c r="E334" s="36">
        <v>817.86666666666645</v>
      </c>
      <c r="F334" s="36">
        <v>813.68333333333317</v>
      </c>
      <c r="G334" s="36">
        <v>806.81666666666638</v>
      </c>
      <c r="H334" s="36">
        <v>828.91666666666652</v>
      </c>
      <c r="I334" s="36">
        <v>835.7833333333333</v>
      </c>
      <c r="J334" s="36">
        <v>839.96666666666658</v>
      </c>
      <c r="K334" s="31">
        <v>831.6</v>
      </c>
      <c r="L334" s="31">
        <v>820.55</v>
      </c>
      <c r="M334" s="31">
        <v>11.42328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94.65</v>
      </c>
      <c r="D335" s="36">
        <v>95.75</v>
      </c>
      <c r="E335" s="36">
        <v>93.3</v>
      </c>
      <c r="F335" s="36">
        <v>91.95</v>
      </c>
      <c r="G335" s="36">
        <v>89.5</v>
      </c>
      <c r="H335" s="36">
        <v>97.1</v>
      </c>
      <c r="I335" s="36">
        <v>99.549999999999983</v>
      </c>
      <c r="J335" s="36">
        <v>100.89999999999999</v>
      </c>
      <c r="K335" s="31">
        <v>98.2</v>
      </c>
      <c r="L335" s="31">
        <v>94.4</v>
      </c>
      <c r="M335" s="31">
        <v>76.893270000000001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3606.4</v>
      </c>
      <c r="D336" s="36">
        <v>3635.1</v>
      </c>
      <c r="E336" s="36">
        <v>3572.2999999999997</v>
      </c>
      <c r="F336" s="36">
        <v>3538.2</v>
      </c>
      <c r="G336" s="36">
        <v>3475.3999999999996</v>
      </c>
      <c r="H336" s="36">
        <v>3669.2</v>
      </c>
      <c r="I336" s="36">
        <v>3732</v>
      </c>
      <c r="J336" s="36">
        <v>3766.1</v>
      </c>
      <c r="K336" s="31">
        <v>3697.9</v>
      </c>
      <c r="L336" s="31">
        <v>3601</v>
      </c>
      <c r="M336" s="31">
        <v>1.6910799999999999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823.9</v>
      </c>
      <c r="D337" s="36">
        <v>828.91666666666663</v>
      </c>
      <c r="E337" s="36">
        <v>814.98333333333323</v>
      </c>
      <c r="F337" s="36">
        <v>806.06666666666661</v>
      </c>
      <c r="G337" s="36">
        <v>792.13333333333321</v>
      </c>
      <c r="H337" s="36">
        <v>837.83333333333326</v>
      </c>
      <c r="I337" s="36">
        <v>851.76666666666665</v>
      </c>
      <c r="J337" s="36">
        <v>860.68333333333328</v>
      </c>
      <c r="K337" s="31">
        <v>842.85</v>
      </c>
      <c r="L337" s="31">
        <v>820</v>
      </c>
      <c r="M337" s="31">
        <v>1.33819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68.5</v>
      </c>
      <c r="D338" s="36">
        <v>70.283333333333331</v>
      </c>
      <c r="E338" s="36">
        <v>66.216666666666669</v>
      </c>
      <c r="F338" s="36">
        <v>63.933333333333337</v>
      </c>
      <c r="G338" s="36">
        <v>59.866666666666674</v>
      </c>
      <c r="H338" s="36">
        <v>72.566666666666663</v>
      </c>
      <c r="I338" s="36">
        <v>76.633333333333326</v>
      </c>
      <c r="J338" s="36">
        <v>78.916666666666657</v>
      </c>
      <c r="K338" s="31">
        <v>74.349999999999994</v>
      </c>
      <c r="L338" s="31">
        <v>68</v>
      </c>
      <c r="M338" s="31">
        <v>1587.7216100000001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154.4</v>
      </c>
      <c r="D339" s="36">
        <v>156.19999999999999</v>
      </c>
      <c r="E339" s="36">
        <v>151.64999999999998</v>
      </c>
      <c r="F339" s="36">
        <v>148.89999999999998</v>
      </c>
      <c r="G339" s="36">
        <v>144.34999999999997</v>
      </c>
      <c r="H339" s="36">
        <v>158.94999999999999</v>
      </c>
      <c r="I339" s="36">
        <v>163.5</v>
      </c>
      <c r="J339" s="36">
        <v>166.25</v>
      </c>
      <c r="K339" s="31">
        <v>160.75</v>
      </c>
      <c r="L339" s="31">
        <v>153.44999999999999</v>
      </c>
      <c r="M339" s="31">
        <v>45.252200000000002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24279.7</v>
      </c>
      <c r="D340" s="36">
        <v>24342.166666666668</v>
      </c>
      <c r="E340" s="36">
        <v>23939.333333333336</v>
      </c>
      <c r="F340" s="36">
        <v>23598.966666666667</v>
      </c>
      <c r="G340" s="36">
        <v>23196.133333333335</v>
      </c>
      <c r="H340" s="36">
        <v>24682.533333333336</v>
      </c>
      <c r="I340" s="36">
        <v>25085.366666666672</v>
      </c>
      <c r="J340" s="36">
        <v>25425.733333333337</v>
      </c>
      <c r="K340" s="31">
        <v>24745</v>
      </c>
      <c r="L340" s="31">
        <v>24001.8</v>
      </c>
      <c r="M340" s="31">
        <v>2.0793400000000002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76.8</v>
      </c>
      <c r="D341" s="36">
        <v>77.449999999999989</v>
      </c>
      <c r="E341" s="36">
        <v>75.049999999999983</v>
      </c>
      <c r="F341" s="36">
        <v>73.3</v>
      </c>
      <c r="G341" s="36">
        <v>70.899999999999991</v>
      </c>
      <c r="H341" s="36">
        <v>79.199999999999974</v>
      </c>
      <c r="I341" s="36">
        <v>81.59999999999998</v>
      </c>
      <c r="J341" s="36">
        <v>83.349999999999966</v>
      </c>
      <c r="K341" s="31">
        <v>79.849999999999994</v>
      </c>
      <c r="L341" s="31">
        <v>75.7</v>
      </c>
      <c r="M341" s="31">
        <v>41.580210000000001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51.5</v>
      </c>
      <c r="D342" s="36">
        <v>51.683333333333337</v>
      </c>
      <c r="E342" s="36">
        <v>50.866666666666674</v>
      </c>
      <c r="F342" s="36">
        <v>50.233333333333334</v>
      </c>
      <c r="G342" s="36">
        <v>49.416666666666671</v>
      </c>
      <c r="H342" s="36">
        <v>52.316666666666677</v>
      </c>
      <c r="I342" s="36">
        <v>53.13333333333334</v>
      </c>
      <c r="J342" s="36">
        <v>53.76666666666668</v>
      </c>
      <c r="K342" s="31">
        <v>52.5</v>
      </c>
      <c r="L342" s="31">
        <v>51.05</v>
      </c>
      <c r="M342" s="31">
        <v>130.47711000000001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369.25</v>
      </c>
      <c r="D343" s="36">
        <v>368.23333333333335</v>
      </c>
      <c r="E343" s="36">
        <v>364.06666666666672</v>
      </c>
      <c r="F343" s="36">
        <v>358.88333333333338</v>
      </c>
      <c r="G343" s="36">
        <v>354.71666666666675</v>
      </c>
      <c r="H343" s="36">
        <v>373.41666666666669</v>
      </c>
      <c r="I343" s="36">
        <v>377.58333333333331</v>
      </c>
      <c r="J343" s="36">
        <v>382.76666666666665</v>
      </c>
      <c r="K343" s="31">
        <v>372.4</v>
      </c>
      <c r="L343" s="31">
        <v>363.05</v>
      </c>
      <c r="M343" s="31">
        <v>4.5126400000000002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132.85</v>
      </c>
      <c r="D344" s="36">
        <v>134.20000000000002</v>
      </c>
      <c r="E344" s="36">
        <v>131.15000000000003</v>
      </c>
      <c r="F344" s="36">
        <v>129.45000000000002</v>
      </c>
      <c r="G344" s="36">
        <v>126.40000000000003</v>
      </c>
      <c r="H344" s="36">
        <v>135.90000000000003</v>
      </c>
      <c r="I344" s="36">
        <v>138.95000000000005</v>
      </c>
      <c r="J344" s="36">
        <v>140.65000000000003</v>
      </c>
      <c r="K344" s="31">
        <v>137.25</v>
      </c>
      <c r="L344" s="31">
        <v>132.5</v>
      </c>
      <c r="M344" s="31">
        <v>11.828939999999999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158.05000000000001</v>
      </c>
      <c r="D345" s="36">
        <v>158.88333333333333</v>
      </c>
      <c r="E345" s="36">
        <v>155.26666666666665</v>
      </c>
      <c r="F345" s="36">
        <v>152.48333333333332</v>
      </c>
      <c r="G345" s="36">
        <v>148.86666666666665</v>
      </c>
      <c r="H345" s="36">
        <v>161.66666666666666</v>
      </c>
      <c r="I345" s="36">
        <v>165.28333333333333</v>
      </c>
      <c r="J345" s="36">
        <v>168.06666666666666</v>
      </c>
      <c r="K345" s="31">
        <v>162.5</v>
      </c>
      <c r="L345" s="31">
        <v>156.1</v>
      </c>
      <c r="M345" s="31">
        <v>133.50166999999999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43.9</v>
      </c>
      <c r="D346" s="36">
        <v>44.85</v>
      </c>
      <c r="E346" s="36">
        <v>41.550000000000004</v>
      </c>
      <c r="F346" s="36">
        <v>39.200000000000003</v>
      </c>
      <c r="G346" s="36">
        <v>35.900000000000006</v>
      </c>
      <c r="H346" s="36">
        <v>47.2</v>
      </c>
      <c r="I346" s="36">
        <v>50.5</v>
      </c>
      <c r="J346" s="36">
        <v>52.85</v>
      </c>
      <c r="K346" s="31">
        <v>48.15</v>
      </c>
      <c r="L346" s="31">
        <v>42.5</v>
      </c>
      <c r="M346" s="31">
        <v>499.67612000000003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228.8</v>
      </c>
      <c r="D347" s="36">
        <v>231.60000000000002</v>
      </c>
      <c r="E347" s="36">
        <v>225.30000000000004</v>
      </c>
      <c r="F347" s="36">
        <v>221.8</v>
      </c>
      <c r="G347" s="36">
        <v>215.50000000000003</v>
      </c>
      <c r="H347" s="36">
        <v>235.10000000000005</v>
      </c>
      <c r="I347" s="36">
        <v>241.4</v>
      </c>
      <c r="J347" s="36">
        <v>244.90000000000006</v>
      </c>
      <c r="K347" s="31">
        <v>237.9</v>
      </c>
      <c r="L347" s="31">
        <v>228.1</v>
      </c>
      <c r="M347" s="31">
        <v>4.5090899999999996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241</v>
      </c>
      <c r="D348" s="36">
        <v>240.23333333333335</v>
      </c>
      <c r="E348" s="36">
        <v>238.31666666666669</v>
      </c>
      <c r="F348" s="36">
        <v>235.63333333333335</v>
      </c>
      <c r="G348" s="36">
        <v>233.7166666666667</v>
      </c>
      <c r="H348" s="36">
        <v>242.91666666666669</v>
      </c>
      <c r="I348" s="36">
        <v>244.83333333333331</v>
      </c>
      <c r="J348" s="36">
        <v>247.51666666666668</v>
      </c>
      <c r="K348" s="31">
        <v>242.15</v>
      </c>
      <c r="L348" s="31">
        <v>237.55</v>
      </c>
      <c r="M348" s="31">
        <v>90.409530000000004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351.75</v>
      </c>
      <c r="D349" s="36">
        <v>354.61666666666662</v>
      </c>
      <c r="E349" s="36">
        <v>347.23333333333323</v>
      </c>
      <c r="F349" s="36">
        <v>342.71666666666664</v>
      </c>
      <c r="G349" s="36">
        <v>335.33333333333326</v>
      </c>
      <c r="H349" s="36">
        <v>359.13333333333321</v>
      </c>
      <c r="I349" s="36">
        <v>366.51666666666654</v>
      </c>
      <c r="J349" s="36">
        <v>371.03333333333319</v>
      </c>
      <c r="K349" s="31">
        <v>362</v>
      </c>
      <c r="L349" s="31">
        <v>350.1</v>
      </c>
      <c r="M349" s="31">
        <v>2.5421200000000002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1099.55</v>
      </c>
      <c r="D350" s="36">
        <v>1107.3333333333333</v>
      </c>
      <c r="E350" s="36">
        <v>1086.0166666666664</v>
      </c>
      <c r="F350" s="36">
        <v>1072.4833333333331</v>
      </c>
      <c r="G350" s="36">
        <v>1051.1666666666663</v>
      </c>
      <c r="H350" s="36">
        <v>1120.8666666666666</v>
      </c>
      <c r="I350" s="36">
        <v>1142.1833333333336</v>
      </c>
      <c r="J350" s="36">
        <v>1155.7166666666667</v>
      </c>
      <c r="K350" s="31">
        <v>1128.6500000000001</v>
      </c>
      <c r="L350" s="31">
        <v>1093.8</v>
      </c>
      <c r="M350" s="31">
        <v>3.40448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186.2</v>
      </c>
      <c r="D351" s="36">
        <v>186.21666666666667</v>
      </c>
      <c r="E351" s="36">
        <v>185.13333333333333</v>
      </c>
      <c r="F351" s="36">
        <v>184.06666666666666</v>
      </c>
      <c r="G351" s="36">
        <v>182.98333333333332</v>
      </c>
      <c r="H351" s="36">
        <v>187.28333333333333</v>
      </c>
      <c r="I351" s="36">
        <v>188.36666666666665</v>
      </c>
      <c r="J351" s="36">
        <v>189.43333333333334</v>
      </c>
      <c r="K351" s="31">
        <v>187.3</v>
      </c>
      <c r="L351" s="31">
        <v>185.15</v>
      </c>
      <c r="M351" s="31">
        <v>79.122159999999994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322.55</v>
      </c>
      <c r="D352" s="36">
        <v>324.91666666666669</v>
      </c>
      <c r="E352" s="36">
        <v>318.23333333333335</v>
      </c>
      <c r="F352" s="36">
        <v>313.91666666666669</v>
      </c>
      <c r="G352" s="36">
        <v>307.23333333333335</v>
      </c>
      <c r="H352" s="36">
        <v>329.23333333333335</v>
      </c>
      <c r="I352" s="36">
        <v>335.91666666666663</v>
      </c>
      <c r="J352" s="36">
        <v>340.23333333333335</v>
      </c>
      <c r="K352" s="31">
        <v>331.6</v>
      </c>
      <c r="L352" s="31">
        <v>320.60000000000002</v>
      </c>
      <c r="M352" s="31">
        <v>20.610469999999999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1118.25</v>
      </c>
      <c r="D353" s="36">
        <v>1130.0833333333333</v>
      </c>
      <c r="E353" s="36">
        <v>1090.1666666666665</v>
      </c>
      <c r="F353" s="36">
        <v>1062.0833333333333</v>
      </c>
      <c r="G353" s="36">
        <v>1022.1666666666665</v>
      </c>
      <c r="H353" s="36">
        <v>1158.1666666666665</v>
      </c>
      <c r="I353" s="36">
        <v>1198.083333333333</v>
      </c>
      <c r="J353" s="36">
        <v>1226.1666666666665</v>
      </c>
      <c r="K353" s="31">
        <v>1170</v>
      </c>
      <c r="L353" s="31">
        <v>1102</v>
      </c>
      <c r="M353" s="31">
        <v>2.4936699999999998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987.65</v>
      </c>
      <c r="D354" s="36">
        <v>982.61666666666667</v>
      </c>
      <c r="E354" s="36">
        <v>966.93333333333339</v>
      </c>
      <c r="F354" s="36">
        <v>946.2166666666667</v>
      </c>
      <c r="G354" s="36">
        <v>930.53333333333342</v>
      </c>
      <c r="H354" s="36">
        <v>1003.3333333333334</v>
      </c>
      <c r="I354" s="36">
        <v>1019.0166666666665</v>
      </c>
      <c r="J354" s="36">
        <v>1039.7333333333333</v>
      </c>
      <c r="K354" s="31">
        <v>998.3</v>
      </c>
      <c r="L354" s="31">
        <v>961.9</v>
      </c>
      <c r="M354" s="31">
        <v>57.99353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3926.8</v>
      </c>
      <c r="D355" s="36">
        <v>3951.2333333333336</v>
      </c>
      <c r="E355" s="36">
        <v>3872.5666666666671</v>
      </c>
      <c r="F355" s="36">
        <v>3818.3333333333335</v>
      </c>
      <c r="G355" s="36">
        <v>3739.666666666667</v>
      </c>
      <c r="H355" s="36">
        <v>4005.4666666666672</v>
      </c>
      <c r="I355" s="36">
        <v>4084.1333333333332</v>
      </c>
      <c r="J355" s="36">
        <v>4138.3666666666668</v>
      </c>
      <c r="K355" s="31">
        <v>4029.9</v>
      </c>
      <c r="L355" s="31">
        <v>3897</v>
      </c>
      <c r="M355" s="31">
        <v>0.62782000000000004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221.3</v>
      </c>
      <c r="D356" s="36">
        <v>222.05000000000004</v>
      </c>
      <c r="E356" s="36">
        <v>218.30000000000007</v>
      </c>
      <c r="F356" s="36">
        <v>215.30000000000004</v>
      </c>
      <c r="G356" s="36">
        <v>211.55000000000007</v>
      </c>
      <c r="H356" s="36">
        <v>225.05000000000007</v>
      </c>
      <c r="I356" s="36">
        <v>228.8</v>
      </c>
      <c r="J356" s="36">
        <v>231.80000000000007</v>
      </c>
      <c r="K356" s="31">
        <v>225.8</v>
      </c>
      <c r="L356" s="31">
        <v>219.05</v>
      </c>
      <c r="M356" s="31">
        <v>0.84557000000000004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37671.65</v>
      </c>
      <c r="D357" s="36">
        <v>37957.9</v>
      </c>
      <c r="E357" s="36">
        <v>37213.75</v>
      </c>
      <c r="F357" s="36">
        <v>36755.85</v>
      </c>
      <c r="G357" s="36">
        <v>36011.699999999997</v>
      </c>
      <c r="H357" s="36">
        <v>38415.800000000003</v>
      </c>
      <c r="I357" s="36">
        <v>39159.950000000012</v>
      </c>
      <c r="J357" s="36">
        <v>39617.850000000006</v>
      </c>
      <c r="K357" s="31">
        <v>38702.050000000003</v>
      </c>
      <c r="L357" s="31">
        <v>37500</v>
      </c>
      <c r="M357" s="31">
        <v>0.26688000000000001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1313.75</v>
      </c>
      <c r="D358" s="36">
        <v>1323.25</v>
      </c>
      <c r="E358" s="36">
        <v>1299.5</v>
      </c>
      <c r="F358" s="36">
        <v>1285.25</v>
      </c>
      <c r="G358" s="36">
        <v>1261.5</v>
      </c>
      <c r="H358" s="36">
        <v>1337.5</v>
      </c>
      <c r="I358" s="36">
        <v>1361.25</v>
      </c>
      <c r="J358" s="36">
        <v>1375.5</v>
      </c>
      <c r="K358" s="31">
        <v>1347</v>
      </c>
      <c r="L358" s="31">
        <v>1309</v>
      </c>
      <c r="M358" s="31">
        <v>1.8518600000000001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724.35</v>
      </c>
      <c r="D359" s="36">
        <v>727.81666666666661</v>
      </c>
      <c r="E359" s="36">
        <v>717.73333333333323</v>
      </c>
      <c r="F359" s="36">
        <v>711.11666666666667</v>
      </c>
      <c r="G359" s="36">
        <v>701.0333333333333</v>
      </c>
      <c r="H359" s="36">
        <v>734.43333333333317</v>
      </c>
      <c r="I359" s="36">
        <v>744.51666666666665</v>
      </c>
      <c r="J359" s="36">
        <v>751.1333333333331</v>
      </c>
      <c r="K359" s="31">
        <v>737.9</v>
      </c>
      <c r="L359" s="31">
        <v>721.2</v>
      </c>
      <c r="M359" s="31">
        <v>10.040139999999999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202.75</v>
      </c>
      <c r="D360" s="36">
        <v>205</v>
      </c>
      <c r="E360" s="36">
        <v>199.75</v>
      </c>
      <c r="F360" s="36">
        <v>196.75</v>
      </c>
      <c r="G360" s="36">
        <v>191.5</v>
      </c>
      <c r="H360" s="36">
        <v>208</v>
      </c>
      <c r="I360" s="36">
        <v>213.25</v>
      </c>
      <c r="J360" s="36">
        <v>216.25</v>
      </c>
      <c r="K360" s="31">
        <v>210.25</v>
      </c>
      <c r="L360" s="31">
        <v>202</v>
      </c>
      <c r="M360" s="31">
        <v>22.462990000000001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5907.3</v>
      </c>
      <c r="D361" s="36">
        <v>5886.3499999999995</v>
      </c>
      <c r="E361" s="36">
        <v>5827.6999999999989</v>
      </c>
      <c r="F361" s="36">
        <v>5748.0999999999995</v>
      </c>
      <c r="G361" s="36">
        <v>5689.4499999999989</v>
      </c>
      <c r="H361" s="36">
        <v>5965.9499999999989</v>
      </c>
      <c r="I361" s="36">
        <v>6024.5999999999985</v>
      </c>
      <c r="J361" s="36">
        <v>6104.1999999999989</v>
      </c>
      <c r="K361" s="31">
        <v>5945</v>
      </c>
      <c r="L361" s="31">
        <v>5806.75</v>
      </c>
      <c r="M361" s="31">
        <v>4.0983299999999998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226.05</v>
      </c>
      <c r="D362" s="36">
        <v>227.6</v>
      </c>
      <c r="E362" s="36">
        <v>223.2</v>
      </c>
      <c r="F362" s="36">
        <v>220.35</v>
      </c>
      <c r="G362" s="36">
        <v>215.95</v>
      </c>
      <c r="H362" s="36">
        <v>230.45</v>
      </c>
      <c r="I362" s="36">
        <v>234.85000000000002</v>
      </c>
      <c r="J362" s="36">
        <v>237.7</v>
      </c>
      <c r="K362" s="31">
        <v>232</v>
      </c>
      <c r="L362" s="31">
        <v>224.75</v>
      </c>
      <c r="M362" s="31">
        <v>20.598520000000001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3955.05</v>
      </c>
      <c r="D363" s="36">
        <v>3953.0499999999997</v>
      </c>
      <c r="E363" s="36">
        <v>3929.9999999999995</v>
      </c>
      <c r="F363" s="36">
        <v>3904.95</v>
      </c>
      <c r="G363" s="36">
        <v>3881.8999999999996</v>
      </c>
      <c r="H363" s="36">
        <v>3978.0999999999995</v>
      </c>
      <c r="I363" s="36">
        <v>4001.1499999999996</v>
      </c>
      <c r="J363" s="36">
        <v>4026.1999999999994</v>
      </c>
      <c r="K363" s="31">
        <v>3976.1</v>
      </c>
      <c r="L363" s="31">
        <v>3928</v>
      </c>
      <c r="M363" s="31">
        <v>5.2999999999999999E-2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1856.55</v>
      </c>
      <c r="D364" s="36">
        <v>1865.4499999999998</v>
      </c>
      <c r="E364" s="36">
        <v>1832.2999999999997</v>
      </c>
      <c r="F364" s="36">
        <v>1808.05</v>
      </c>
      <c r="G364" s="36">
        <v>1774.8999999999999</v>
      </c>
      <c r="H364" s="36">
        <v>1889.6999999999996</v>
      </c>
      <c r="I364" s="36">
        <v>1922.8499999999997</v>
      </c>
      <c r="J364" s="36">
        <v>1947.0999999999995</v>
      </c>
      <c r="K364" s="31">
        <v>1898.6</v>
      </c>
      <c r="L364" s="31">
        <v>1841.2</v>
      </c>
      <c r="M364" s="31">
        <v>2.0282200000000001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3467.2</v>
      </c>
      <c r="D365" s="36">
        <v>3474.2000000000003</v>
      </c>
      <c r="E365" s="36">
        <v>3438.5000000000005</v>
      </c>
      <c r="F365" s="36">
        <v>3409.8</v>
      </c>
      <c r="G365" s="36">
        <v>3374.1000000000004</v>
      </c>
      <c r="H365" s="36">
        <v>3502.9000000000005</v>
      </c>
      <c r="I365" s="36">
        <v>3538.6000000000004</v>
      </c>
      <c r="J365" s="36">
        <v>3567.3000000000006</v>
      </c>
      <c r="K365" s="31">
        <v>3509.9</v>
      </c>
      <c r="L365" s="31">
        <v>3445.5</v>
      </c>
      <c r="M365" s="31">
        <v>1.1125700000000001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2373.1999999999998</v>
      </c>
      <c r="D366" s="36">
        <v>2371.3833333333332</v>
      </c>
      <c r="E366" s="36">
        <v>2356.8166666666666</v>
      </c>
      <c r="F366" s="36">
        <v>2340.4333333333334</v>
      </c>
      <c r="G366" s="36">
        <v>2325.8666666666668</v>
      </c>
      <c r="H366" s="36">
        <v>2387.7666666666664</v>
      </c>
      <c r="I366" s="36">
        <v>2402.333333333333</v>
      </c>
      <c r="J366" s="36">
        <v>2418.7166666666662</v>
      </c>
      <c r="K366" s="31">
        <v>2385.9499999999998</v>
      </c>
      <c r="L366" s="31">
        <v>2355</v>
      </c>
      <c r="M366" s="31">
        <v>2.7714300000000001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1015.4</v>
      </c>
      <c r="D367" s="36">
        <v>1018.4</v>
      </c>
      <c r="E367" s="36">
        <v>1006.8</v>
      </c>
      <c r="F367" s="36">
        <v>998.19999999999993</v>
      </c>
      <c r="G367" s="36">
        <v>986.59999999999991</v>
      </c>
      <c r="H367" s="36">
        <v>1027</v>
      </c>
      <c r="I367" s="36">
        <v>1038.6000000000001</v>
      </c>
      <c r="J367" s="36">
        <v>1047.2</v>
      </c>
      <c r="K367" s="31">
        <v>1030</v>
      </c>
      <c r="L367" s="31">
        <v>1009.8</v>
      </c>
      <c r="M367" s="31">
        <v>4.2901600000000002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99.45</v>
      </c>
      <c r="D368" s="36">
        <v>99.516666666666666</v>
      </c>
      <c r="E368" s="36">
        <v>98.633333333333326</v>
      </c>
      <c r="F368" s="36">
        <v>97.816666666666663</v>
      </c>
      <c r="G368" s="36">
        <v>96.933333333333323</v>
      </c>
      <c r="H368" s="36">
        <v>100.33333333333333</v>
      </c>
      <c r="I368" s="36">
        <v>101.21666666666668</v>
      </c>
      <c r="J368" s="36">
        <v>102.03333333333333</v>
      </c>
      <c r="K368" s="31">
        <v>100.4</v>
      </c>
      <c r="L368" s="31">
        <v>98.7</v>
      </c>
      <c r="M368" s="31">
        <v>28.38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747.2</v>
      </c>
      <c r="D369" s="36">
        <v>756.7833333333333</v>
      </c>
      <c r="E369" s="36">
        <v>733.06666666666661</v>
      </c>
      <c r="F369" s="36">
        <v>718.93333333333328</v>
      </c>
      <c r="G369" s="36">
        <v>695.21666666666658</v>
      </c>
      <c r="H369" s="36">
        <v>770.91666666666663</v>
      </c>
      <c r="I369" s="36">
        <v>794.63333333333333</v>
      </c>
      <c r="J369" s="36">
        <v>808.76666666666665</v>
      </c>
      <c r="K369" s="31">
        <v>780.5</v>
      </c>
      <c r="L369" s="31">
        <v>742.65</v>
      </c>
      <c r="M369" s="31">
        <v>4.9625399999999997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365.6</v>
      </c>
      <c r="D370" s="36">
        <v>369.18333333333339</v>
      </c>
      <c r="E370" s="36">
        <v>360.56666666666678</v>
      </c>
      <c r="F370" s="36">
        <v>355.53333333333336</v>
      </c>
      <c r="G370" s="36">
        <v>346.91666666666674</v>
      </c>
      <c r="H370" s="36">
        <v>374.21666666666681</v>
      </c>
      <c r="I370" s="36">
        <v>382.83333333333337</v>
      </c>
      <c r="J370" s="36">
        <v>387.86666666666684</v>
      </c>
      <c r="K370" s="31">
        <v>377.8</v>
      </c>
      <c r="L370" s="31">
        <v>364.15</v>
      </c>
      <c r="M370" s="31">
        <v>5.8023600000000002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1383.35</v>
      </c>
      <c r="D371" s="36">
        <v>1385.8333333333333</v>
      </c>
      <c r="E371" s="36">
        <v>1373.6666666666665</v>
      </c>
      <c r="F371" s="36">
        <v>1363.9833333333333</v>
      </c>
      <c r="G371" s="36">
        <v>1351.8166666666666</v>
      </c>
      <c r="H371" s="36">
        <v>1395.5166666666664</v>
      </c>
      <c r="I371" s="36">
        <v>1407.6833333333329</v>
      </c>
      <c r="J371" s="36">
        <v>1417.3666666666663</v>
      </c>
      <c r="K371" s="31">
        <v>1398</v>
      </c>
      <c r="L371" s="31">
        <v>1376.15</v>
      </c>
      <c r="M371" s="31">
        <v>0.28763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5227.3</v>
      </c>
      <c r="D372" s="36">
        <v>5265.5166666666664</v>
      </c>
      <c r="E372" s="36">
        <v>5156.7833333333328</v>
      </c>
      <c r="F372" s="36">
        <v>5086.2666666666664</v>
      </c>
      <c r="G372" s="36">
        <v>4977.5333333333328</v>
      </c>
      <c r="H372" s="36">
        <v>5336.0333333333328</v>
      </c>
      <c r="I372" s="36">
        <v>5444.7666666666664</v>
      </c>
      <c r="J372" s="36">
        <v>5515.2833333333328</v>
      </c>
      <c r="K372" s="31">
        <v>5374.25</v>
      </c>
      <c r="L372" s="31">
        <v>5195</v>
      </c>
      <c r="M372" s="31">
        <v>7.0526999999999997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1124.2</v>
      </c>
      <c r="D373" s="36">
        <v>1129.5333333333335</v>
      </c>
      <c r="E373" s="36">
        <v>1115.116666666667</v>
      </c>
      <c r="F373" s="36">
        <v>1106.0333333333335</v>
      </c>
      <c r="G373" s="36">
        <v>1091.616666666667</v>
      </c>
      <c r="H373" s="36">
        <v>1138.616666666667</v>
      </c>
      <c r="I373" s="36">
        <v>1153.0333333333335</v>
      </c>
      <c r="J373" s="36">
        <v>1162.116666666667</v>
      </c>
      <c r="K373" s="31">
        <v>1143.95</v>
      </c>
      <c r="L373" s="31">
        <v>1120.45</v>
      </c>
      <c r="M373" s="31">
        <v>0.65993999999999997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376.7</v>
      </c>
      <c r="D374" s="36">
        <v>377.68333333333339</v>
      </c>
      <c r="E374" s="36">
        <v>373.36666666666679</v>
      </c>
      <c r="F374" s="36">
        <v>370.03333333333342</v>
      </c>
      <c r="G374" s="36">
        <v>365.71666666666681</v>
      </c>
      <c r="H374" s="36">
        <v>381.01666666666677</v>
      </c>
      <c r="I374" s="36">
        <v>385.33333333333337</v>
      </c>
      <c r="J374" s="36">
        <v>388.66666666666674</v>
      </c>
      <c r="K374" s="31">
        <v>382</v>
      </c>
      <c r="L374" s="31">
        <v>374.35</v>
      </c>
      <c r="M374" s="31">
        <v>12.819039999999999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247.5</v>
      </c>
      <c r="D375" s="36">
        <v>247.38333333333335</v>
      </c>
      <c r="E375" s="36">
        <v>244.41666666666671</v>
      </c>
      <c r="F375" s="36">
        <v>241.33333333333337</v>
      </c>
      <c r="G375" s="36">
        <v>238.36666666666673</v>
      </c>
      <c r="H375" s="36">
        <v>250.4666666666667</v>
      </c>
      <c r="I375" s="36">
        <v>253.43333333333334</v>
      </c>
      <c r="J375" s="36">
        <v>256.51666666666665</v>
      </c>
      <c r="K375" s="31">
        <v>250.35</v>
      </c>
      <c r="L375" s="31">
        <v>244.3</v>
      </c>
      <c r="M375" s="31">
        <v>97.723479999999995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202.85</v>
      </c>
      <c r="D376" s="36">
        <v>202.98333333333332</v>
      </c>
      <c r="E376" s="36">
        <v>200.76666666666665</v>
      </c>
      <c r="F376" s="36">
        <v>198.68333333333334</v>
      </c>
      <c r="G376" s="36">
        <v>196.46666666666667</v>
      </c>
      <c r="H376" s="36">
        <v>205.06666666666663</v>
      </c>
      <c r="I376" s="36">
        <v>207.28333333333327</v>
      </c>
      <c r="J376" s="36">
        <v>209.36666666666662</v>
      </c>
      <c r="K376" s="31">
        <v>205.2</v>
      </c>
      <c r="L376" s="31">
        <v>200.9</v>
      </c>
      <c r="M376" s="31">
        <v>220.81120000000001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572.15</v>
      </c>
      <c r="D377" s="36">
        <v>576.63333333333333</v>
      </c>
      <c r="E377" s="36">
        <v>565.06666666666661</v>
      </c>
      <c r="F377" s="36">
        <v>557.98333333333323</v>
      </c>
      <c r="G377" s="36">
        <v>546.41666666666652</v>
      </c>
      <c r="H377" s="36">
        <v>583.7166666666667</v>
      </c>
      <c r="I377" s="36">
        <v>595.28333333333353</v>
      </c>
      <c r="J377" s="36">
        <v>602.36666666666679</v>
      </c>
      <c r="K377" s="31">
        <v>588.20000000000005</v>
      </c>
      <c r="L377" s="31">
        <v>569.54999999999995</v>
      </c>
      <c r="M377" s="31">
        <v>7.0953099999999996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743.8</v>
      </c>
      <c r="D378" s="36">
        <v>741.36666666666667</v>
      </c>
      <c r="E378" s="36">
        <v>728.5333333333333</v>
      </c>
      <c r="F378" s="36">
        <v>713.26666666666665</v>
      </c>
      <c r="G378" s="36">
        <v>700.43333333333328</v>
      </c>
      <c r="H378" s="36">
        <v>756.63333333333333</v>
      </c>
      <c r="I378" s="36">
        <v>769.46666666666658</v>
      </c>
      <c r="J378" s="36">
        <v>784.73333333333335</v>
      </c>
      <c r="K378" s="31">
        <v>754.2</v>
      </c>
      <c r="L378" s="31">
        <v>726.1</v>
      </c>
      <c r="M378" s="31">
        <v>10.76512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690.35</v>
      </c>
      <c r="D379" s="36">
        <v>694.66666666666663</v>
      </c>
      <c r="E379" s="36">
        <v>682.98333333333323</v>
      </c>
      <c r="F379" s="36">
        <v>675.61666666666656</v>
      </c>
      <c r="G379" s="36">
        <v>663.93333333333317</v>
      </c>
      <c r="H379" s="36">
        <v>702.0333333333333</v>
      </c>
      <c r="I379" s="36">
        <v>713.7166666666667</v>
      </c>
      <c r="J379" s="36">
        <v>721.08333333333337</v>
      </c>
      <c r="K379" s="31">
        <v>706.35</v>
      </c>
      <c r="L379" s="31">
        <v>687.3</v>
      </c>
      <c r="M379" s="31">
        <v>2.2633999999999999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128</v>
      </c>
      <c r="D380" s="36">
        <v>128.31666666666666</v>
      </c>
      <c r="E380" s="36">
        <v>125.48333333333332</v>
      </c>
      <c r="F380" s="36">
        <v>122.96666666666665</v>
      </c>
      <c r="G380" s="36">
        <v>120.13333333333331</v>
      </c>
      <c r="H380" s="36">
        <v>130.83333333333331</v>
      </c>
      <c r="I380" s="36">
        <v>133.66666666666669</v>
      </c>
      <c r="J380" s="36">
        <v>136.18333333333334</v>
      </c>
      <c r="K380" s="31">
        <v>131.15</v>
      </c>
      <c r="L380" s="31">
        <v>125.8</v>
      </c>
      <c r="M380" s="31">
        <v>2.2454800000000001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17140.599999999999</v>
      </c>
      <c r="D381" s="36">
        <v>17251.216666666664</v>
      </c>
      <c r="E381" s="36">
        <v>16912.433333333327</v>
      </c>
      <c r="F381" s="36">
        <v>16684.266666666663</v>
      </c>
      <c r="G381" s="36">
        <v>16345.483333333326</v>
      </c>
      <c r="H381" s="36">
        <v>17479.383333333328</v>
      </c>
      <c r="I381" s="36">
        <v>17818.166666666661</v>
      </c>
      <c r="J381" s="36">
        <v>18046.333333333328</v>
      </c>
      <c r="K381" s="31">
        <v>17590</v>
      </c>
      <c r="L381" s="31">
        <v>17023.05</v>
      </c>
      <c r="M381" s="31">
        <v>2.7050000000000001E-2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72.25</v>
      </c>
      <c r="D382" s="36">
        <v>72.899999999999991</v>
      </c>
      <c r="E382" s="36">
        <v>71.199999999999989</v>
      </c>
      <c r="F382" s="36">
        <v>70.149999999999991</v>
      </c>
      <c r="G382" s="36">
        <v>68.449999999999989</v>
      </c>
      <c r="H382" s="36">
        <v>73.949999999999989</v>
      </c>
      <c r="I382" s="36">
        <v>75.650000000000006</v>
      </c>
      <c r="J382" s="36">
        <v>76.699999999999989</v>
      </c>
      <c r="K382" s="31">
        <v>74.599999999999994</v>
      </c>
      <c r="L382" s="31">
        <v>71.849999999999994</v>
      </c>
      <c r="M382" s="31">
        <v>473.12963999999999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1695.2</v>
      </c>
      <c r="D383" s="36">
        <v>1713.3999999999999</v>
      </c>
      <c r="E383" s="36">
        <v>1666.7999999999997</v>
      </c>
      <c r="F383" s="36">
        <v>1638.3999999999999</v>
      </c>
      <c r="G383" s="36">
        <v>1591.7999999999997</v>
      </c>
      <c r="H383" s="36">
        <v>1741.7999999999997</v>
      </c>
      <c r="I383" s="36">
        <v>1788.3999999999996</v>
      </c>
      <c r="J383" s="36">
        <v>1816.7999999999997</v>
      </c>
      <c r="K383" s="31">
        <v>1760</v>
      </c>
      <c r="L383" s="31">
        <v>1685</v>
      </c>
      <c r="M383" s="31">
        <v>10.80453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429</v>
      </c>
      <c r="D384" s="36">
        <v>429.93333333333334</v>
      </c>
      <c r="E384" s="36">
        <v>426.06666666666666</v>
      </c>
      <c r="F384" s="36">
        <v>423.13333333333333</v>
      </c>
      <c r="G384" s="36">
        <v>419.26666666666665</v>
      </c>
      <c r="H384" s="36">
        <v>432.86666666666667</v>
      </c>
      <c r="I384" s="36">
        <v>436.73333333333335</v>
      </c>
      <c r="J384" s="36">
        <v>439.66666666666669</v>
      </c>
      <c r="K384" s="31">
        <v>433.8</v>
      </c>
      <c r="L384" s="31">
        <v>427</v>
      </c>
      <c r="M384" s="31">
        <v>0.74770000000000003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1235.8499999999999</v>
      </c>
      <c r="D385" s="36">
        <v>1241.3333333333333</v>
      </c>
      <c r="E385" s="36">
        <v>1224.6666666666665</v>
      </c>
      <c r="F385" s="36">
        <v>1213.4833333333333</v>
      </c>
      <c r="G385" s="36">
        <v>1196.8166666666666</v>
      </c>
      <c r="H385" s="36">
        <v>1252.5166666666664</v>
      </c>
      <c r="I385" s="36">
        <v>1269.1833333333329</v>
      </c>
      <c r="J385" s="36">
        <v>1280.3666666666663</v>
      </c>
      <c r="K385" s="31">
        <v>1258</v>
      </c>
      <c r="L385" s="31">
        <v>1230.1500000000001</v>
      </c>
      <c r="M385" s="31">
        <v>1.5306599999999999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168.25</v>
      </c>
      <c r="D386" s="36">
        <v>169.18333333333334</v>
      </c>
      <c r="E386" s="36">
        <v>165.81666666666666</v>
      </c>
      <c r="F386" s="36">
        <v>163.38333333333333</v>
      </c>
      <c r="G386" s="36">
        <v>160.01666666666665</v>
      </c>
      <c r="H386" s="36">
        <v>171.61666666666667</v>
      </c>
      <c r="I386" s="36">
        <v>174.98333333333335</v>
      </c>
      <c r="J386" s="36">
        <v>177.41666666666669</v>
      </c>
      <c r="K386" s="31">
        <v>172.55</v>
      </c>
      <c r="L386" s="31">
        <v>166.75</v>
      </c>
      <c r="M386" s="31">
        <v>179.25747999999999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161.05000000000001</v>
      </c>
      <c r="D387" s="36">
        <v>161.96666666666667</v>
      </c>
      <c r="E387" s="36">
        <v>159.63333333333333</v>
      </c>
      <c r="F387" s="36">
        <v>158.21666666666667</v>
      </c>
      <c r="G387" s="36">
        <v>155.88333333333333</v>
      </c>
      <c r="H387" s="36">
        <v>163.38333333333333</v>
      </c>
      <c r="I387" s="36">
        <v>165.71666666666664</v>
      </c>
      <c r="J387" s="36">
        <v>167.13333333333333</v>
      </c>
      <c r="K387" s="31">
        <v>164.3</v>
      </c>
      <c r="L387" s="31">
        <v>160.55000000000001</v>
      </c>
      <c r="M387" s="31">
        <v>8.5803600000000007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1076.55</v>
      </c>
      <c r="D388" s="36">
        <v>1081.4833333333333</v>
      </c>
      <c r="E388" s="36">
        <v>1065.7166666666667</v>
      </c>
      <c r="F388" s="36">
        <v>1054.8833333333334</v>
      </c>
      <c r="G388" s="36">
        <v>1039.1166666666668</v>
      </c>
      <c r="H388" s="36">
        <v>1092.3166666666666</v>
      </c>
      <c r="I388" s="36">
        <v>1108.0833333333335</v>
      </c>
      <c r="J388" s="36">
        <v>1118.9166666666665</v>
      </c>
      <c r="K388" s="31">
        <v>1097.25</v>
      </c>
      <c r="L388" s="31">
        <v>1070.6500000000001</v>
      </c>
      <c r="M388" s="31">
        <v>2.2018800000000001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436.95</v>
      </c>
      <c r="D389" s="36">
        <v>442.98333333333335</v>
      </c>
      <c r="E389" s="36">
        <v>427.16666666666669</v>
      </c>
      <c r="F389" s="36">
        <v>417.38333333333333</v>
      </c>
      <c r="G389" s="36">
        <v>401.56666666666666</v>
      </c>
      <c r="H389" s="36">
        <v>452.76666666666671</v>
      </c>
      <c r="I389" s="36">
        <v>468.58333333333331</v>
      </c>
      <c r="J389" s="36">
        <v>478.36666666666673</v>
      </c>
      <c r="K389" s="31">
        <v>458.8</v>
      </c>
      <c r="L389" s="31">
        <v>433.2</v>
      </c>
      <c r="M389" s="31">
        <v>64.235370000000003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219.95</v>
      </c>
      <c r="D390" s="36">
        <v>220.71666666666667</v>
      </c>
      <c r="E390" s="36">
        <v>218.23333333333335</v>
      </c>
      <c r="F390" s="36">
        <v>216.51666666666668</v>
      </c>
      <c r="G390" s="36">
        <v>214.03333333333336</v>
      </c>
      <c r="H390" s="36">
        <v>222.43333333333334</v>
      </c>
      <c r="I390" s="36">
        <v>224.91666666666663</v>
      </c>
      <c r="J390" s="36">
        <v>226.63333333333333</v>
      </c>
      <c r="K390" s="31">
        <v>223.2</v>
      </c>
      <c r="L390" s="31">
        <v>219</v>
      </c>
      <c r="M390" s="31">
        <v>3.5996800000000002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137.65</v>
      </c>
      <c r="D391" s="36">
        <v>139.06666666666669</v>
      </c>
      <c r="E391" s="36">
        <v>134.18333333333339</v>
      </c>
      <c r="F391" s="36">
        <v>130.7166666666667</v>
      </c>
      <c r="G391" s="36">
        <v>125.8333333333334</v>
      </c>
      <c r="H391" s="36">
        <v>142.53333333333339</v>
      </c>
      <c r="I391" s="36">
        <v>147.41666666666666</v>
      </c>
      <c r="J391" s="36">
        <v>150.88333333333338</v>
      </c>
      <c r="K391" s="31">
        <v>143.94999999999999</v>
      </c>
      <c r="L391" s="31">
        <v>135.6</v>
      </c>
      <c r="M391" s="31">
        <v>82.388720000000006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2688.95</v>
      </c>
      <c r="D392" s="36">
        <v>2702.3333333333335</v>
      </c>
      <c r="E392" s="36">
        <v>2657.7666666666669</v>
      </c>
      <c r="F392" s="36">
        <v>2626.5833333333335</v>
      </c>
      <c r="G392" s="36">
        <v>2582.0166666666669</v>
      </c>
      <c r="H392" s="36">
        <v>2733.5166666666669</v>
      </c>
      <c r="I392" s="36">
        <v>2778.0833333333335</v>
      </c>
      <c r="J392" s="36">
        <v>2809.2666666666669</v>
      </c>
      <c r="K392" s="31">
        <v>2746.9</v>
      </c>
      <c r="L392" s="31">
        <v>2671.15</v>
      </c>
      <c r="M392" s="31">
        <v>0.16971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55.9</v>
      </c>
      <c r="D393" s="36">
        <v>56.633333333333333</v>
      </c>
      <c r="E393" s="36">
        <v>54.666666666666664</v>
      </c>
      <c r="F393" s="36">
        <v>53.43333333333333</v>
      </c>
      <c r="G393" s="36">
        <v>51.466666666666661</v>
      </c>
      <c r="H393" s="36">
        <v>57.866666666666667</v>
      </c>
      <c r="I393" s="36">
        <v>59.833333333333336</v>
      </c>
      <c r="J393" s="36">
        <v>61.06666666666667</v>
      </c>
      <c r="K393" s="31">
        <v>58.6</v>
      </c>
      <c r="L393" s="31">
        <v>55.4</v>
      </c>
      <c r="M393" s="31">
        <v>33.868110000000001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1773.4</v>
      </c>
      <c r="D394" s="36">
        <v>1780.8666666666668</v>
      </c>
      <c r="E394" s="36">
        <v>1757.7333333333336</v>
      </c>
      <c r="F394" s="36">
        <v>1742.0666666666668</v>
      </c>
      <c r="G394" s="36">
        <v>1718.9333333333336</v>
      </c>
      <c r="H394" s="36">
        <v>1796.5333333333335</v>
      </c>
      <c r="I394" s="36">
        <v>1819.6666666666667</v>
      </c>
      <c r="J394" s="36">
        <v>1835.3333333333335</v>
      </c>
      <c r="K394" s="31">
        <v>1804</v>
      </c>
      <c r="L394" s="31">
        <v>1765.2</v>
      </c>
      <c r="M394" s="31">
        <v>1.2855300000000001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244.4</v>
      </c>
      <c r="D395" s="36">
        <v>244.1</v>
      </c>
      <c r="E395" s="36">
        <v>240.7</v>
      </c>
      <c r="F395" s="36">
        <v>237</v>
      </c>
      <c r="G395" s="36">
        <v>233.6</v>
      </c>
      <c r="H395" s="36">
        <v>247.79999999999998</v>
      </c>
      <c r="I395" s="36">
        <v>251.20000000000002</v>
      </c>
      <c r="J395" s="36">
        <v>254.89999999999998</v>
      </c>
      <c r="K395" s="31">
        <v>247.5</v>
      </c>
      <c r="L395" s="31">
        <v>240.4</v>
      </c>
      <c r="M395" s="31">
        <v>49.900170000000003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287.85000000000002</v>
      </c>
      <c r="D396" s="36">
        <v>289.40000000000003</v>
      </c>
      <c r="E396" s="36">
        <v>283.25000000000006</v>
      </c>
      <c r="F396" s="36">
        <v>278.65000000000003</v>
      </c>
      <c r="G396" s="36">
        <v>272.50000000000006</v>
      </c>
      <c r="H396" s="36">
        <v>294.00000000000006</v>
      </c>
      <c r="I396" s="36">
        <v>300.15000000000003</v>
      </c>
      <c r="J396" s="36">
        <v>304.75000000000006</v>
      </c>
      <c r="K396" s="31">
        <v>295.55</v>
      </c>
      <c r="L396" s="31">
        <v>284.8</v>
      </c>
      <c r="M396" s="31">
        <v>99.009259999999998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148.19999999999999</v>
      </c>
      <c r="D397" s="36">
        <v>149.21666666666667</v>
      </c>
      <c r="E397" s="36">
        <v>146.43333333333334</v>
      </c>
      <c r="F397" s="36">
        <v>144.66666666666666</v>
      </c>
      <c r="G397" s="36">
        <v>141.88333333333333</v>
      </c>
      <c r="H397" s="36">
        <v>150.98333333333335</v>
      </c>
      <c r="I397" s="36">
        <v>153.76666666666671</v>
      </c>
      <c r="J397" s="36">
        <v>155.53333333333336</v>
      </c>
      <c r="K397" s="31">
        <v>152</v>
      </c>
      <c r="L397" s="31">
        <v>147.44999999999999</v>
      </c>
      <c r="M397" s="31">
        <v>13.079560000000001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903.2</v>
      </c>
      <c r="D398" s="36">
        <v>910.01666666666677</v>
      </c>
      <c r="E398" s="36">
        <v>894.18333333333351</v>
      </c>
      <c r="F398" s="36">
        <v>885.16666666666674</v>
      </c>
      <c r="G398" s="36">
        <v>869.33333333333348</v>
      </c>
      <c r="H398" s="36">
        <v>919.03333333333353</v>
      </c>
      <c r="I398" s="36">
        <v>934.86666666666679</v>
      </c>
      <c r="J398" s="36">
        <v>943.88333333333355</v>
      </c>
      <c r="K398" s="31">
        <v>925.85</v>
      </c>
      <c r="L398" s="31">
        <v>901</v>
      </c>
      <c r="M398" s="31">
        <v>0.88043000000000005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2299.1</v>
      </c>
      <c r="D399" s="36">
        <v>2303.3666666666663</v>
      </c>
      <c r="E399" s="36">
        <v>2292.0333333333328</v>
      </c>
      <c r="F399" s="36">
        <v>2284.9666666666667</v>
      </c>
      <c r="G399" s="36">
        <v>2273.6333333333332</v>
      </c>
      <c r="H399" s="36">
        <v>2310.4333333333325</v>
      </c>
      <c r="I399" s="36">
        <v>2321.7666666666655</v>
      </c>
      <c r="J399" s="36">
        <v>2328.8333333333321</v>
      </c>
      <c r="K399" s="31">
        <v>2314.6999999999998</v>
      </c>
      <c r="L399" s="31">
        <v>2296.3000000000002</v>
      </c>
      <c r="M399" s="31">
        <v>44.566560000000003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119.35</v>
      </c>
      <c r="D400" s="36">
        <v>120.13333333333333</v>
      </c>
      <c r="E400" s="36">
        <v>117.51666666666665</v>
      </c>
      <c r="F400" s="36">
        <v>115.68333333333332</v>
      </c>
      <c r="G400" s="36">
        <v>113.06666666666665</v>
      </c>
      <c r="H400" s="36">
        <v>121.96666666666665</v>
      </c>
      <c r="I400" s="36">
        <v>124.58333333333333</v>
      </c>
      <c r="J400" s="36">
        <v>126.41666666666666</v>
      </c>
      <c r="K400" s="31">
        <v>122.75</v>
      </c>
      <c r="L400" s="31">
        <v>118.3</v>
      </c>
      <c r="M400" s="31">
        <v>12.176130000000001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693.8</v>
      </c>
      <c r="D401" s="36">
        <v>697.19999999999993</v>
      </c>
      <c r="E401" s="36">
        <v>683.64999999999986</v>
      </c>
      <c r="F401" s="36">
        <v>673.49999999999989</v>
      </c>
      <c r="G401" s="36">
        <v>659.94999999999982</v>
      </c>
      <c r="H401" s="36">
        <v>707.34999999999991</v>
      </c>
      <c r="I401" s="36">
        <v>720.89999999999986</v>
      </c>
      <c r="J401" s="36">
        <v>731.05</v>
      </c>
      <c r="K401" s="31">
        <v>710.75</v>
      </c>
      <c r="L401" s="31">
        <v>687.05</v>
      </c>
      <c r="M401" s="31">
        <v>1.8172999999999999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491.25</v>
      </c>
      <c r="D402" s="36">
        <v>496.01666666666665</v>
      </c>
      <c r="E402" s="36">
        <v>485.0333333333333</v>
      </c>
      <c r="F402" s="36">
        <v>478.81666666666666</v>
      </c>
      <c r="G402" s="36">
        <v>467.83333333333331</v>
      </c>
      <c r="H402" s="36">
        <v>502.23333333333329</v>
      </c>
      <c r="I402" s="36">
        <v>513.2166666666667</v>
      </c>
      <c r="J402" s="36">
        <v>519.43333333333328</v>
      </c>
      <c r="K402" s="31">
        <v>507</v>
      </c>
      <c r="L402" s="31">
        <v>489.8</v>
      </c>
      <c r="M402" s="31">
        <v>6.3217299999999996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821.85</v>
      </c>
      <c r="D403" s="36">
        <v>817.94999999999993</v>
      </c>
      <c r="E403" s="36">
        <v>810.89999999999986</v>
      </c>
      <c r="F403" s="36">
        <v>799.94999999999993</v>
      </c>
      <c r="G403" s="36">
        <v>792.89999999999986</v>
      </c>
      <c r="H403" s="36">
        <v>828.89999999999986</v>
      </c>
      <c r="I403" s="36">
        <v>835.94999999999982</v>
      </c>
      <c r="J403" s="36">
        <v>846.89999999999986</v>
      </c>
      <c r="K403" s="31">
        <v>825</v>
      </c>
      <c r="L403" s="31">
        <v>807</v>
      </c>
      <c r="M403" s="31">
        <v>0.57257000000000002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1568.1</v>
      </c>
      <c r="D404" s="36">
        <v>1570.7166666666665</v>
      </c>
      <c r="E404" s="36">
        <v>1560.0333333333328</v>
      </c>
      <c r="F404" s="36">
        <v>1551.9666666666665</v>
      </c>
      <c r="G404" s="36">
        <v>1541.2833333333328</v>
      </c>
      <c r="H404" s="36">
        <v>1578.7833333333328</v>
      </c>
      <c r="I404" s="36">
        <v>1589.4666666666667</v>
      </c>
      <c r="J404" s="36">
        <v>1597.5333333333328</v>
      </c>
      <c r="K404" s="31">
        <v>1581.4</v>
      </c>
      <c r="L404" s="31">
        <v>1562.65</v>
      </c>
      <c r="M404" s="31">
        <v>0.56798000000000004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93.3</v>
      </c>
      <c r="D405" s="36">
        <v>94.183333333333323</v>
      </c>
      <c r="E405" s="36">
        <v>91.96666666666664</v>
      </c>
      <c r="F405" s="36">
        <v>90.633333333333312</v>
      </c>
      <c r="G405" s="36">
        <v>88.416666666666629</v>
      </c>
      <c r="H405" s="36">
        <v>95.516666666666652</v>
      </c>
      <c r="I405" s="36">
        <v>97.73333333333332</v>
      </c>
      <c r="J405" s="36">
        <v>99.066666666666663</v>
      </c>
      <c r="K405" s="31">
        <v>96.4</v>
      </c>
      <c r="L405" s="31">
        <v>92.85</v>
      </c>
      <c r="M405" s="31">
        <v>62.630560000000003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7475.8</v>
      </c>
      <c r="D406" s="36">
        <v>7465.7333333333336</v>
      </c>
      <c r="E406" s="36">
        <v>7433.5666666666675</v>
      </c>
      <c r="F406" s="36">
        <v>7391.3333333333339</v>
      </c>
      <c r="G406" s="36">
        <v>7359.1666666666679</v>
      </c>
      <c r="H406" s="36">
        <v>7507.9666666666672</v>
      </c>
      <c r="I406" s="36">
        <v>7540.1333333333332</v>
      </c>
      <c r="J406" s="36">
        <v>7582.3666666666668</v>
      </c>
      <c r="K406" s="31">
        <v>7497.9</v>
      </c>
      <c r="L406" s="31">
        <v>7423.5</v>
      </c>
      <c r="M406" s="31">
        <v>6.8529999999999994E-2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1408.15</v>
      </c>
      <c r="D407" s="36">
        <v>1415.05</v>
      </c>
      <c r="E407" s="36">
        <v>1395.1</v>
      </c>
      <c r="F407" s="36">
        <v>1382.05</v>
      </c>
      <c r="G407" s="36">
        <v>1362.1</v>
      </c>
      <c r="H407" s="36">
        <v>1428.1</v>
      </c>
      <c r="I407" s="36">
        <v>1448.0500000000002</v>
      </c>
      <c r="J407" s="36">
        <v>1461.1</v>
      </c>
      <c r="K407" s="31">
        <v>1435</v>
      </c>
      <c r="L407" s="31">
        <v>1402</v>
      </c>
      <c r="M407" s="31">
        <v>0.62353999999999998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785.9</v>
      </c>
      <c r="D408" s="36">
        <v>788.15</v>
      </c>
      <c r="E408" s="36">
        <v>782.25</v>
      </c>
      <c r="F408" s="36">
        <v>778.6</v>
      </c>
      <c r="G408" s="36">
        <v>772.7</v>
      </c>
      <c r="H408" s="36">
        <v>791.8</v>
      </c>
      <c r="I408" s="36">
        <v>797.69999999999982</v>
      </c>
      <c r="J408" s="36">
        <v>801.34999999999991</v>
      </c>
      <c r="K408" s="31">
        <v>794.05</v>
      </c>
      <c r="L408" s="31">
        <v>784.5</v>
      </c>
      <c r="M408" s="31">
        <v>4.9085799999999997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1362.65</v>
      </c>
      <c r="D409" s="36">
        <v>1355.9333333333334</v>
      </c>
      <c r="E409" s="36">
        <v>1343.2166666666667</v>
      </c>
      <c r="F409" s="36">
        <v>1323.7833333333333</v>
      </c>
      <c r="G409" s="36">
        <v>1311.0666666666666</v>
      </c>
      <c r="H409" s="36">
        <v>1375.3666666666668</v>
      </c>
      <c r="I409" s="36">
        <v>1388.0833333333335</v>
      </c>
      <c r="J409" s="36">
        <v>1407.5166666666669</v>
      </c>
      <c r="K409" s="31">
        <v>1368.65</v>
      </c>
      <c r="L409" s="31">
        <v>1336.5</v>
      </c>
      <c r="M409" s="31">
        <v>9.3622899999999998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3082.9</v>
      </c>
      <c r="D410" s="36">
        <v>3084.1000000000004</v>
      </c>
      <c r="E410" s="36">
        <v>3059.4000000000005</v>
      </c>
      <c r="F410" s="36">
        <v>3035.9</v>
      </c>
      <c r="G410" s="36">
        <v>3011.2000000000003</v>
      </c>
      <c r="H410" s="36">
        <v>3107.6000000000008</v>
      </c>
      <c r="I410" s="36">
        <v>3132.3000000000006</v>
      </c>
      <c r="J410" s="36">
        <v>3155.8000000000011</v>
      </c>
      <c r="K410" s="31">
        <v>3108.8</v>
      </c>
      <c r="L410" s="31">
        <v>3060.6</v>
      </c>
      <c r="M410" s="31">
        <v>0.46356000000000003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440.15</v>
      </c>
      <c r="D411" s="36">
        <v>440.2166666666667</v>
      </c>
      <c r="E411" s="36">
        <v>436.43333333333339</v>
      </c>
      <c r="F411" s="36">
        <v>432.7166666666667</v>
      </c>
      <c r="G411" s="36">
        <v>428.93333333333339</v>
      </c>
      <c r="H411" s="36">
        <v>443.93333333333339</v>
      </c>
      <c r="I411" s="36">
        <v>447.7166666666667</v>
      </c>
      <c r="J411" s="36">
        <v>451.43333333333339</v>
      </c>
      <c r="K411" s="31">
        <v>444</v>
      </c>
      <c r="L411" s="31">
        <v>436.5</v>
      </c>
      <c r="M411" s="31">
        <v>0.69091999999999998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665.55</v>
      </c>
      <c r="D412" s="36">
        <v>666.76666666666665</v>
      </c>
      <c r="E412" s="36">
        <v>658.5333333333333</v>
      </c>
      <c r="F412" s="36">
        <v>651.51666666666665</v>
      </c>
      <c r="G412" s="36">
        <v>643.2833333333333</v>
      </c>
      <c r="H412" s="36">
        <v>673.7833333333333</v>
      </c>
      <c r="I412" s="36">
        <v>682.01666666666665</v>
      </c>
      <c r="J412" s="36">
        <v>689.0333333333333</v>
      </c>
      <c r="K412" s="31">
        <v>675</v>
      </c>
      <c r="L412" s="31">
        <v>659.75</v>
      </c>
      <c r="M412" s="31">
        <v>0.99573999999999996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26084.65</v>
      </c>
      <c r="D413" s="36">
        <v>26128.166666666668</v>
      </c>
      <c r="E413" s="36">
        <v>25856.483333333337</v>
      </c>
      <c r="F413" s="36">
        <v>25628.316666666669</v>
      </c>
      <c r="G413" s="36">
        <v>25356.633333333339</v>
      </c>
      <c r="H413" s="36">
        <v>26356.333333333336</v>
      </c>
      <c r="I413" s="36">
        <v>26628.016666666663</v>
      </c>
      <c r="J413" s="36">
        <v>26856.183333333334</v>
      </c>
      <c r="K413" s="31">
        <v>26399.85</v>
      </c>
      <c r="L413" s="31">
        <v>25900</v>
      </c>
      <c r="M413" s="31">
        <v>0.22799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52.45</v>
      </c>
      <c r="D414" s="36">
        <v>52.783333333333339</v>
      </c>
      <c r="E414" s="36">
        <v>51.716666666666676</v>
      </c>
      <c r="F414" s="36">
        <v>50.983333333333334</v>
      </c>
      <c r="G414" s="36">
        <v>49.916666666666671</v>
      </c>
      <c r="H414" s="36">
        <v>53.51666666666668</v>
      </c>
      <c r="I414" s="36">
        <v>54.583333333333343</v>
      </c>
      <c r="J414" s="36">
        <v>55.316666666666684</v>
      </c>
      <c r="K414" s="31">
        <v>53.85</v>
      </c>
      <c r="L414" s="31">
        <v>52.05</v>
      </c>
      <c r="M414" s="31">
        <v>77.246930000000006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1876.7</v>
      </c>
      <c r="D415" s="36">
        <v>1876.1499999999999</v>
      </c>
      <c r="E415" s="36">
        <v>1866.5499999999997</v>
      </c>
      <c r="F415" s="36">
        <v>1856.3999999999999</v>
      </c>
      <c r="G415" s="36">
        <v>1846.7999999999997</v>
      </c>
      <c r="H415" s="36">
        <v>1886.2999999999997</v>
      </c>
      <c r="I415" s="36">
        <v>1895.8999999999996</v>
      </c>
      <c r="J415" s="36">
        <v>1906.0499999999997</v>
      </c>
      <c r="K415" s="31">
        <v>1885.75</v>
      </c>
      <c r="L415" s="31">
        <v>1866</v>
      </c>
      <c r="M415" s="31">
        <v>4.4124499999999998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457.5</v>
      </c>
      <c r="D416" s="36">
        <v>461.84999999999997</v>
      </c>
      <c r="E416" s="36">
        <v>451.04999999999995</v>
      </c>
      <c r="F416" s="36">
        <v>444.59999999999997</v>
      </c>
      <c r="G416" s="36">
        <v>433.79999999999995</v>
      </c>
      <c r="H416" s="36">
        <v>468.29999999999995</v>
      </c>
      <c r="I416" s="36">
        <v>479.1</v>
      </c>
      <c r="J416" s="36">
        <v>485.54999999999995</v>
      </c>
      <c r="K416" s="31">
        <v>472.65</v>
      </c>
      <c r="L416" s="31">
        <v>455.4</v>
      </c>
      <c r="M416" s="31">
        <v>4.8057999999999996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3441.8</v>
      </c>
      <c r="D417" s="36">
        <v>3444.2666666666664</v>
      </c>
      <c r="E417" s="36">
        <v>3413.583333333333</v>
      </c>
      <c r="F417" s="36">
        <v>3385.3666666666668</v>
      </c>
      <c r="G417" s="36">
        <v>3354.6833333333334</v>
      </c>
      <c r="H417" s="36">
        <v>3472.4833333333327</v>
      </c>
      <c r="I417" s="36">
        <v>3503.1666666666661</v>
      </c>
      <c r="J417" s="36">
        <v>3531.3833333333323</v>
      </c>
      <c r="K417" s="31">
        <v>3474.95</v>
      </c>
      <c r="L417" s="31">
        <v>3416.05</v>
      </c>
      <c r="M417" s="31">
        <v>2.49749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75.349999999999994</v>
      </c>
      <c r="D418" s="36">
        <v>75.3</v>
      </c>
      <c r="E418" s="36">
        <v>74.25</v>
      </c>
      <c r="F418" s="36">
        <v>73.150000000000006</v>
      </c>
      <c r="G418" s="36">
        <v>72.100000000000009</v>
      </c>
      <c r="H418" s="36">
        <v>76.399999999999991</v>
      </c>
      <c r="I418" s="36">
        <v>77.449999999999974</v>
      </c>
      <c r="J418" s="36">
        <v>78.549999999999983</v>
      </c>
      <c r="K418" s="31">
        <v>76.349999999999994</v>
      </c>
      <c r="L418" s="31">
        <v>74.2</v>
      </c>
      <c r="M418" s="31">
        <v>553.65012999999999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5216</v>
      </c>
      <c r="D419" s="36">
        <v>5222.3666666666668</v>
      </c>
      <c r="E419" s="36">
        <v>5194.7333333333336</v>
      </c>
      <c r="F419" s="36">
        <v>5173.4666666666672</v>
      </c>
      <c r="G419" s="36">
        <v>5145.8333333333339</v>
      </c>
      <c r="H419" s="36">
        <v>5243.6333333333332</v>
      </c>
      <c r="I419" s="36">
        <v>5271.2666666666664</v>
      </c>
      <c r="J419" s="36">
        <v>5292.5333333333328</v>
      </c>
      <c r="K419" s="31">
        <v>5250</v>
      </c>
      <c r="L419" s="31">
        <v>5201.1000000000004</v>
      </c>
      <c r="M419" s="31">
        <v>5.808E-2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740.3</v>
      </c>
      <c r="D420" s="36">
        <v>750.4666666666667</v>
      </c>
      <c r="E420" s="36">
        <v>725.98333333333335</v>
      </c>
      <c r="F420" s="36">
        <v>711.66666666666663</v>
      </c>
      <c r="G420" s="36">
        <v>687.18333333333328</v>
      </c>
      <c r="H420" s="36">
        <v>764.78333333333342</v>
      </c>
      <c r="I420" s="36">
        <v>789.26666666666677</v>
      </c>
      <c r="J420" s="36">
        <v>803.58333333333348</v>
      </c>
      <c r="K420" s="31">
        <v>774.95</v>
      </c>
      <c r="L420" s="31">
        <v>736.15</v>
      </c>
      <c r="M420" s="31">
        <v>3.4142899999999998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5269.25</v>
      </c>
      <c r="D421" s="36">
        <v>5246.416666666667</v>
      </c>
      <c r="E421" s="36">
        <v>5202.8333333333339</v>
      </c>
      <c r="F421" s="36">
        <v>5136.416666666667</v>
      </c>
      <c r="G421" s="36">
        <v>5092.8333333333339</v>
      </c>
      <c r="H421" s="36">
        <v>5312.8333333333339</v>
      </c>
      <c r="I421" s="36">
        <v>5356.4166666666679</v>
      </c>
      <c r="J421" s="36">
        <v>5422.8333333333339</v>
      </c>
      <c r="K421" s="31">
        <v>5290</v>
      </c>
      <c r="L421" s="31">
        <v>5180</v>
      </c>
      <c r="M421" s="31">
        <v>0.20956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540.5</v>
      </c>
      <c r="D422" s="36">
        <v>542.48333333333323</v>
      </c>
      <c r="E422" s="36">
        <v>533.91666666666652</v>
      </c>
      <c r="F422" s="36">
        <v>527.33333333333326</v>
      </c>
      <c r="G422" s="36">
        <v>518.76666666666654</v>
      </c>
      <c r="H422" s="36">
        <v>549.06666666666649</v>
      </c>
      <c r="I422" s="36">
        <v>557.63333333333333</v>
      </c>
      <c r="J422" s="36">
        <v>564.21666666666647</v>
      </c>
      <c r="K422" s="31">
        <v>551.04999999999995</v>
      </c>
      <c r="L422" s="31">
        <v>535.9</v>
      </c>
      <c r="M422" s="31">
        <v>13.211080000000001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1111.5999999999999</v>
      </c>
      <c r="D423" s="36">
        <v>1124</v>
      </c>
      <c r="E423" s="36">
        <v>1093</v>
      </c>
      <c r="F423" s="36">
        <v>1074.4000000000001</v>
      </c>
      <c r="G423" s="36">
        <v>1043.4000000000001</v>
      </c>
      <c r="H423" s="36">
        <v>1142.5999999999999</v>
      </c>
      <c r="I423" s="36">
        <v>1173.5999999999999</v>
      </c>
      <c r="J423" s="36">
        <v>1192.1999999999998</v>
      </c>
      <c r="K423" s="31">
        <v>1155</v>
      </c>
      <c r="L423" s="31">
        <v>1105.4000000000001</v>
      </c>
      <c r="M423" s="31">
        <v>9.3141200000000008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2234</v>
      </c>
      <c r="D424" s="36">
        <v>2239.6666666666665</v>
      </c>
      <c r="E424" s="36">
        <v>2222.333333333333</v>
      </c>
      <c r="F424" s="36">
        <v>2210.6666666666665</v>
      </c>
      <c r="G424" s="36">
        <v>2193.333333333333</v>
      </c>
      <c r="H424" s="36">
        <v>2251.333333333333</v>
      </c>
      <c r="I424" s="36">
        <v>2268.6666666666661</v>
      </c>
      <c r="J424" s="36">
        <v>2280.333333333333</v>
      </c>
      <c r="K424" s="31">
        <v>2257</v>
      </c>
      <c r="L424" s="31">
        <v>2228</v>
      </c>
      <c r="M424" s="31">
        <v>2.87602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590.1</v>
      </c>
      <c r="D425" s="36">
        <v>590.18333333333339</v>
      </c>
      <c r="E425" s="36">
        <v>584.91666666666674</v>
      </c>
      <c r="F425" s="36">
        <v>579.73333333333335</v>
      </c>
      <c r="G425" s="36">
        <v>574.4666666666667</v>
      </c>
      <c r="H425" s="36">
        <v>595.36666666666679</v>
      </c>
      <c r="I425" s="36">
        <v>600.63333333333344</v>
      </c>
      <c r="J425" s="36">
        <v>605.81666666666683</v>
      </c>
      <c r="K425" s="31">
        <v>595.45000000000005</v>
      </c>
      <c r="L425" s="31">
        <v>585</v>
      </c>
      <c r="M425" s="31">
        <v>1.18866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563.1</v>
      </c>
      <c r="D426" s="36">
        <v>565.06666666666661</v>
      </c>
      <c r="E426" s="36">
        <v>560.13333333333321</v>
      </c>
      <c r="F426" s="36">
        <v>557.16666666666663</v>
      </c>
      <c r="G426" s="36">
        <v>552.23333333333323</v>
      </c>
      <c r="H426" s="36">
        <v>568.03333333333319</v>
      </c>
      <c r="I426" s="36">
        <v>572.96666666666658</v>
      </c>
      <c r="J426" s="36">
        <v>575.93333333333317</v>
      </c>
      <c r="K426" s="31">
        <v>570</v>
      </c>
      <c r="L426" s="31">
        <v>562.1</v>
      </c>
      <c r="M426" s="31">
        <v>111.10988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86.9</v>
      </c>
      <c r="D427" s="36">
        <v>87.433333333333337</v>
      </c>
      <c r="E427" s="36">
        <v>86.01666666666668</v>
      </c>
      <c r="F427" s="36">
        <v>85.13333333333334</v>
      </c>
      <c r="G427" s="36">
        <v>83.716666666666683</v>
      </c>
      <c r="H427" s="36">
        <v>88.316666666666677</v>
      </c>
      <c r="I427" s="36">
        <v>89.733333333333334</v>
      </c>
      <c r="J427" s="36">
        <v>90.616666666666674</v>
      </c>
      <c r="K427" s="31">
        <v>88.85</v>
      </c>
      <c r="L427" s="31">
        <v>86.55</v>
      </c>
      <c r="M427" s="31">
        <v>110.25391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276.05</v>
      </c>
      <c r="D428" s="36">
        <v>278.38333333333333</v>
      </c>
      <c r="E428" s="36">
        <v>268.76666666666665</v>
      </c>
      <c r="F428" s="36">
        <v>261.48333333333335</v>
      </c>
      <c r="G428" s="36">
        <v>251.86666666666667</v>
      </c>
      <c r="H428" s="36">
        <v>285.66666666666663</v>
      </c>
      <c r="I428" s="36">
        <v>295.2833333333333</v>
      </c>
      <c r="J428" s="36">
        <v>302.56666666666661</v>
      </c>
      <c r="K428" s="31">
        <v>288</v>
      </c>
      <c r="L428" s="31">
        <v>271.10000000000002</v>
      </c>
      <c r="M428" s="31">
        <v>8.2816299999999998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165</v>
      </c>
      <c r="D429" s="36">
        <v>165.65</v>
      </c>
      <c r="E429" s="36">
        <v>161.35000000000002</v>
      </c>
      <c r="F429" s="36">
        <v>157.70000000000002</v>
      </c>
      <c r="G429" s="36">
        <v>153.40000000000003</v>
      </c>
      <c r="H429" s="36">
        <v>169.3</v>
      </c>
      <c r="I429" s="36">
        <v>173.60000000000002</v>
      </c>
      <c r="J429" s="36">
        <v>177.25</v>
      </c>
      <c r="K429" s="31">
        <v>169.95</v>
      </c>
      <c r="L429" s="31">
        <v>162</v>
      </c>
      <c r="M429" s="31">
        <v>36.917450000000002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414.6</v>
      </c>
      <c r="D430" s="36">
        <v>416.33333333333331</v>
      </c>
      <c r="E430" s="36">
        <v>410.81666666666661</v>
      </c>
      <c r="F430" s="36">
        <v>407.0333333333333</v>
      </c>
      <c r="G430" s="36">
        <v>401.51666666666659</v>
      </c>
      <c r="H430" s="36">
        <v>420.11666666666662</v>
      </c>
      <c r="I430" s="36">
        <v>425.63333333333338</v>
      </c>
      <c r="J430" s="36">
        <v>429.41666666666663</v>
      </c>
      <c r="K430" s="31">
        <v>421.85</v>
      </c>
      <c r="L430" s="31">
        <v>412.55</v>
      </c>
      <c r="M430" s="31">
        <v>0.98914000000000002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233.65</v>
      </c>
      <c r="D431" s="36">
        <v>235.83333333333334</v>
      </c>
      <c r="E431" s="36">
        <v>227.11666666666667</v>
      </c>
      <c r="F431" s="36">
        <v>220.58333333333334</v>
      </c>
      <c r="G431" s="36">
        <v>211.86666666666667</v>
      </c>
      <c r="H431" s="36">
        <v>242.36666666666667</v>
      </c>
      <c r="I431" s="36">
        <v>251.08333333333331</v>
      </c>
      <c r="J431" s="36">
        <v>257.61666666666667</v>
      </c>
      <c r="K431" s="31">
        <v>244.55</v>
      </c>
      <c r="L431" s="31">
        <v>229.3</v>
      </c>
      <c r="M431" s="31">
        <v>7.1375299999999999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1142.2</v>
      </c>
      <c r="D432" s="36">
        <v>1140.0999999999999</v>
      </c>
      <c r="E432" s="36">
        <v>1135.1999999999998</v>
      </c>
      <c r="F432" s="36">
        <v>1128.1999999999998</v>
      </c>
      <c r="G432" s="36">
        <v>1123.2999999999997</v>
      </c>
      <c r="H432" s="36">
        <v>1147.0999999999999</v>
      </c>
      <c r="I432" s="36">
        <v>1152</v>
      </c>
      <c r="J432" s="36">
        <v>1159</v>
      </c>
      <c r="K432" s="31">
        <v>1145</v>
      </c>
      <c r="L432" s="31">
        <v>1133.0999999999999</v>
      </c>
      <c r="M432" s="31">
        <v>9.5791000000000004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650.15</v>
      </c>
      <c r="D433" s="36">
        <v>652.56666666666672</v>
      </c>
      <c r="E433" s="36">
        <v>644.63333333333344</v>
      </c>
      <c r="F433" s="36">
        <v>639.11666666666667</v>
      </c>
      <c r="G433" s="36">
        <v>631.18333333333339</v>
      </c>
      <c r="H433" s="36">
        <v>658.08333333333348</v>
      </c>
      <c r="I433" s="36">
        <v>666.01666666666665</v>
      </c>
      <c r="J433" s="36">
        <v>671.53333333333353</v>
      </c>
      <c r="K433" s="31">
        <v>660.5</v>
      </c>
      <c r="L433" s="31">
        <v>647.04999999999995</v>
      </c>
      <c r="M433" s="31">
        <v>5.0839699999999999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3234.4</v>
      </c>
      <c r="D434" s="36">
        <v>3244.8500000000004</v>
      </c>
      <c r="E434" s="36">
        <v>3195.1500000000005</v>
      </c>
      <c r="F434" s="36">
        <v>3155.9</v>
      </c>
      <c r="G434" s="36">
        <v>3106.2000000000003</v>
      </c>
      <c r="H434" s="36">
        <v>3284.1000000000008</v>
      </c>
      <c r="I434" s="36">
        <v>3333.8000000000006</v>
      </c>
      <c r="J434" s="36">
        <v>3373.0500000000011</v>
      </c>
      <c r="K434" s="31">
        <v>3294.55</v>
      </c>
      <c r="L434" s="31">
        <v>3205.6</v>
      </c>
      <c r="M434" s="31">
        <v>0.50980000000000003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1298.45</v>
      </c>
      <c r="D435" s="36">
        <v>1302.3166666666668</v>
      </c>
      <c r="E435" s="36">
        <v>1286.2333333333336</v>
      </c>
      <c r="F435" s="36">
        <v>1274.0166666666667</v>
      </c>
      <c r="G435" s="36">
        <v>1257.9333333333334</v>
      </c>
      <c r="H435" s="36">
        <v>1314.5333333333338</v>
      </c>
      <c r="I435" s="36">
        <v>1330.6166666666672</v>
      </c>
      <c r="J435" s="36">
        <v>1342.8333333333339</v>
      </c>
      <c r="K435" s="31">
        <v>1318.4</v>
      </c>
      <c r="L435" s="31">
        <v>1290.0999999999999</v>
      </c>
      <c r="M435" s="31">
        <v>0.65132000000000001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469.65</v>
      </c>
      <c r="D436" s="36">
        <v>471.25</v>
      </c>
      <c r="E436" s="36">
        <v>462.5</v>
      </c>
      <c r="F436" s="36">
        <v>455.35</v>
      </c>
      <c r="G436" s="36">
        <v>446.6</v>
      </c>
      <c r="H436" s="36">
        <v>478.4</v>
      </c>
      <c r="I436" s="36">
        <v>487.15</v>
      </c>
      <c r="J436" s="36">
        <v>494.29999999999995</v>
      </c>
      <c r="K436" s="31">
        <v>480</v>
      </c>
      <c r="L436" s="31">
        <v>464.1</v>
      </c>
      <c r="M436" s="31">
        <v>2.3756900000000001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376</v>
      </c>
      <c r="D437" s="36">
        <v>375.5</v>
      </c>
      <c r="E437" s="36">
        <v>370.85</v>
      </c>
      <c r="F437" s="36">
        <v>365.70000000000005</v>
      </c>
      <c r="G437" s="36">
        <v>361.05000000000007</v>
      </c>
      <c r="H437" s="36">
        <v>380.65</v>
      </c>
      <c r="I437" s="36">
        <v>385.29999999999995</v>
      </c>
      <c r="J437" s="36">
        <v>390.44999999999993</v>
      </c>
      <c r="K437" s="31">
        <v>380.15</v>
      </c>
      <c r="L437" s="31">
        <v>370.35</v>
      </c>
      <c r="M437" s="31">
        <v>1.5784199999999999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4713.8999999999996</v>
      </c>
      <c r="D438" s="36">
        <v>4719.9833333333336</v>
      </c>
      <c r="E438" s="36">
        <v>4551.9666666666672</v>
      </c>
      <c r="F438" s="36">
        <v>4390.0333333333338</v>
      </c>
      <c r="G438" s="36">
        <v>4222.0166666666673</v>
      </c>
      <c r="H438" s="36">
        <v>4881.916666666667</v>
      </c>
      <c r="I438" s="36">
        <v>5049.9333333333334</v>
      </c>
      <c r="J438" s="36">
        <v>5211.8666666666668</v>
      </c>
      <c r="K438" s="31">
        <v>4888</v>
      </c>
      <c r="L438" s="31">
        <v>4558.05</v>
      </c>
      <c r="M438" s="31">
        <v>13.715669999999999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589.1</v>
      </c>
      <c r="D439" s="36">
        <v>586.75</v>
      </c>
      <c r="E439" s="36">
        <v>573.5</v>
      </c>
      <c r="F439" s="36">
        <v>557.9</v>
      </c>
      <c r="G439" s="36">
        <v>544.65</v>
      </c>
      <c r="H439" s="36">
        <v>602.35</v>
      </c>
      <c r="I439" s="36">
        <v>615.6</v>
      </c>
      <c r="J439" s="36">
        <v>631.20000000000005</v>
      </c>
      <c r="K439" s="31">
        <v>600</v>
      </c>
      <c r="L439" s="31">
        <v>571.15</v>
      </c>
      <c r="M439" s="31">
        <v>8.3448899999999995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32.5</v>
      </c>
      <c r="D440" s="36">
        <v>32.216666666666669</v>
      </c>
      <c r="E440" s="36">
        <v>31.283333333333339</v>
      </c>
      <c r="F440" s="36">
        <v>30.06666666666667</v>
      </c>
      <c r="G440" s="36">
        <v>29.13333333333334</v>
      </c>
      <c r="H440" s="36">
        <v>33.433333333333337</v>
      </c>
      <c r="I440" s="36">
        <v>34.366666666666674</v>
      </c>
      <c r="J440" s="36">
        <v>35.583333333333336</v>
      </c>
      <c r="K440" s="31">
        <v>33.15</v>
      </c>
      <c r="L440" s="31">
        <v>31</v>
      </c>
      <c r="M440" s="31">
        <v>3732.6993600000001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312.3</v>
      </c>
      <c r="D441" s="36">
        <v>317.95</v>
      </c>
      <c r="E441" s="36">
        <v>303.84999999999997</v>
      </c>
      <c r="F441" s="36">
        <v>295.39999999999998</v>
      </c>
      <c r="G441" s="36">
        <v>281.29999999999995</v>
      </c>
      <c r="H441" s="36">
        <v>326.39999999999998</v>
      </c>
      <c r="I441" s="36">
        <v>340.5</v>
      </c>
      <c r="J441" s="36">
        <v>348.95</v>
      </c>
      <c r="K441" s="31">
        <v>332.05</v>
      </c>
      <c r="L441" s="31">
        <v>309.5</v>
      </c>
      <c r="M441" s="31">
        <v>22.54101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709.25</v>
      </c>
      <c r="D442" s="36">
        <v>709.73333333333323</v>
      </c>
      <c r="E442" s="36">
        <v>701.01666666666642</v>
      </c>
      <c r="F442" s="36">
        <v>692.78333333333319</v>
      </c>
      <c r="G442" s="36">
        <v>684.06666666666638</v>
      </c>
      <c r="H442" s="36">
        <v>717.96666666666647</v>
      </c>
      <c r="I442" s="36">
        <v>726.68333333333339</v>
      </c>
      <c r="J442" s="36">
        <v>734.91666666666652</v>
      </c>
      <c r="K442" s="31">
        <v>718.45</v>
      </c>
      <c r="L442" s="31">
        <v>701.5</v>
      </c>
      <c r="M442" s="31">
        <v>9.5905699999999996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583.35</v>
      </c>
      <c r="D443" s="36">
        <v>584.50000000000011</v>
      </c>
      <c r="E443" s="36">
        <v>577.05000000000018</v>
      </c>
      <c r="F443" s="36">
        <v>570.75000000000011</v>
      </c>
      <c r="G443" s="36">
        <v>563.30000000000018</v>
      </c>
      <c r="H443" s="36">
        <v>590.80000000000018</v>
      </c>
      <c r="I443" s="36">
        <v>598.25000000000023</v>
      </c>
      <c r="J443" s="36">
        <v>604.55000000000018</v>
      </c>
      <c r="K443" s="31">
        <v>591.95000000000005</v>
      </c>
      <c r="L443" s="31">
        <v>578.20000000000005</v>
      </c>
      <c r="M443" s="31">
        <v>0.73279000000000005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1065.3</v>
      </c>
      <c r="D444" s="36">
        <v>1077.7833333333335</v>
      </c>
      <c r="E444" s="36">
        <v>1035.5666666666671</v>
      </c>
      <c r="F444" s="36">
        <v>1005.8333333333335</v>
      </c>
      <c r="G444" s="36">
        <v>963.61666666666702</v>
      </c>
      <c r="H444" s="36">
        <v>1107.5166666666671</v>
      </c>
      <c r="I444" s="36">
        <v>1149.7333333333338</v>
      </c>
      <c r="J444" s="36">
        <v>1179.4666666666672</v>
      </c>
      <c r="K444" s="31">
        <v>1120</v>
      </c>
      <c r="L444" s="31">
        <v>1048.05</v>
      </c>
      <c r="M444" s="31">
        <v>35.976210000000002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1011.7</v>
      </c>
      <c r="D445" s="36">
        <v>1018.6166666666668</v>
      </c>
      <c r="E445" s="36">
        <v>1003.0833333333335</v>
      </c>
      <c r="F445" s="36">
        <v>994.4666666666667</v>
      </c>
      <c r="G445" s="36">
        <v>978.93333333333339</v>
      </c>
      <c r="H445" s="36">
        <v>1027.2333333333336</v>
      </c>
      <c r="I445" s="36">
        <v>1042.7666666666669</v>
      </c>
      <c r="J445" s="36">
        <v>1051.3833333333337</v>
      </c>
      <c r="K445" s="31">
        <v>1034.1500000000001</v>
      </c>
      <c r="L445" s="31">
        <v>1010</v>
      </c>
      <c r="M445" s="31">
        <v>5.8820199999999998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1710.25</v>
      </c>
      <c r="D446" s="36">
        <v>1719.6666666666667</v>
      </c>
      <c r="E446" s="36">
        <v>1684.3833333333334</v>
      </c>
      <c r="F446" s="36">
        <v>1658.5166666666667</v>
      </c>
      <c r="G446" s="36">
        <v>1623.2333333333333</v>
      </c>
      <c r="H446" s="36">
        <v>1745.5333333333335</v>
      </c>
      <c r="I446" s="36">
        <v>1780.8166666666668</v>
      </c>
      <c r="J446" s="36">
        <v>1806.6833333333336</v>
      </c>
      <c r="K446" s="31">
        <v>1754.95</v>
      </c>
      <c r="L446" s="31">
        <v>1693.8</v>
      </c>
      <c r="M446" s="31">
        <v>16.028919999999999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3494.55</v>
      </c>
      <c r="D447" s="36">
        <v>3479.3666666666668</v>
      </c>
      <c r="E447" s="36">
        <v>3459.2333333333336</v>
      </c>
      <c r="F447" s="36">
        <v>3423.916666666667</v>
      </c>
      <c r="G447" s="36">
        <v>3403.7833333333338</v>
      </c>
      <c r="H447" s="36">
        <v>3514.6833333333334</v>
      </c>
      <c r="I447" s="36">
        <v>3534.8166666666666</v>
      </c>
      <c r="J447" s="36">
        <v>3570.1333333333332</v>
      </c>
      <c r="K447" s="31">
        <v>3499.5</v>
      </c>
      <c r="L447" s="31">
        <v>3444.05</v>
      </c>
      <c r="M447" s="31">
        <v>14.812110000000001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898.95</v>
      </c>
      <c r="D448" s="36">
        <v>896.4666666666667</v>
      </c>
      <c r="E448" s="36">
        <v>891.13333333333344</v>
      </c>
      <c r="F448" s="36">
        <v>883.31666666666672</v>
      </c>
      <c r="G448" s="36">
        <v>877.98333333333346</v>
      </c>
      <c r="H448" s="36">
        <v>904.28333333333342</v>
      </c>
      <c r="I448" s="36">
        <v>909.61666666666667</v>
      </c>
      <c r="J448" s="36">
        <v>917.43333333333339</v>
      </c>
      <c r="K448" s="31">
        <v>901.8</v>
      </c>
      <c r="L448" s="31">
        <v>888.65</v>
      </c>
      <c r="M448" s="31">
        <v>22.953119999999998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7564.4</v>
      </c>
      <c r="D449" s="36">
        <v>7601.1333333333341</v>
      </c>
      <c r="E449" s="36">
        <v>7464.2666666666682</v>
      </c>
      <c r="F449" s="36">
        <v>7364.1333333333341</v>
      </c>
      <c r="G449" s="36">
        <v>7227.2666666666682</v>
      </c>
      <c r="H449" s="36">
        <v>7701.2666666666682</v>
      </c>
      <c r="I449" s="36">
        <v>7838.133333333335</v>
      </c>
      <c r="J449" s="36">
        <v>7938.2666666666682</v>
      </c>
      <c r="K449" s="31">
        <v>7738</v>
      </c>
      <c r="L449" s="31">
        <v>7501</v>
      </c>
      <c r="M449" s="31">
        <v>1.1949000000000001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3277.8</v>
      </c>
      <c r="D450" s="36">
        <v>3299.2999999999997</v>
      </c>
      <c r="E450" s="36">
        <v>3238.4999999999995</v>
      </c>
      <c r="F450" s="36">
        <v>3199.2</v>
      </c>
      <c r="G450" s="36">
        <v>3138.3999999999996</v>
      </c>
      <c r="H450" s="36">
        <v>3338.5999999999995</v>
      </c>
      <c r="I450" s="36">
        <v>3399.3999999999996</v>
      </c>
      <c r="J450" s="36">
        <v>3438.6999999999994</v>
      </c>
      <c r="K450" s="31">
        <v>3360.1</v>
      </c>
      <c r="L450" s="31">
        <v>3260</v>
      </c>
      <c r="M450" s="31">
        <v>0.98923000000000005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440.3</v>
      </c>
      <c r="D451" s="36">
        <v>442.61666666666662</v>
      </c>
      <c r="E451" s="36">
        <v>436.33333333333326</v>
      </c>
      <c r="F451" s="36">
        <v>432.36666666666662</v>
      </c>
      <c r="G451" s="36">
        <v>426.08333333333326</v>
      </c>
      <c r="H451" s="36">
        <v>446.58333333333326</v>
      </c>
      <c r="I451" s="36">
        <v>452.86666666666667</v>
      </c>
      <c r="J451" s="36">
        <v>456.83333333333326</v>
      </c>
      <c r="K451" s="31">
        <v>448.9</v>
      </c>
      <c r="L451" s="31">
        <v>438.65</v>
      </c>
      <c r="M451" s="31">
        <v>17.056460000000001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663.2</v>
      </c>
      <c r="D452" s="36">
        <v>666.69999999999993</v>
      </c>
      <c r="E452" s="36">
        <v>656.99999999999989</v>
      </c>
      <c r="F452" s="36">
        <v>650.79999999999995</v>
      </c>
      <c r="G452" s="36">
        <v>641.09999999999991</v>
      </c>
      <c r="H452" s="36">
        <v>672.89999999999986</v>
      </c>
      <c r="I452" s="36">
        <v>682.59999999999991</v>
      </c>
      <c r="J452" s="36">
        <v>688.79999999999984</v>
      </c>
      <c r="K452" s="31">
        <v>676.4</v>
      </c>
      <c r="L452" s="31">
        <v>660.5</v>
      </c>
      <c r="M452" s="31">
        <v>117.59568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247.4</v>
      </c>
      <c r="D453" s="36">
        <v>248.79999999999998</v>
      </c>
      <c r="E453" s="36">
        <v>245.19999999999996</v>
      </c>
      <c r="F453" s="36">
        <v>242.99999999999997</v>
      </c>
      <c r="G453" s="36">
        <v>239.39999999999995</v>
      </c>
      <c r="H453" s="36">
        <v>250.99999999999997</v>
      </c>
      <c r="I453" s="36">
        <v>254.6</v>
      </c>
      <c r="J453" s="36">
        <v>256.79999999999995</v>
      </c>
      <c r="K453" s="31">
        <v>252.4</v>
      </c>
      <c r="L453" s="31">
        <v>246.6</v>
      </c>
      <c r="M453" s="31">
        <v>76.789410000000004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123.1</v>
      </c>
      <c r="D454" s="36">
        <v>123.85000000000001</v>
      </c>
      <c r="E454" s="36">
        <v>121.95000000000002</v>
      </c>
      <c r="F454" s="36">
        <v>120.80000000000001</v>
      </c>
      <c r="G454" s="36">
        <v>118.90000000000002</v>
      </c>
      <c r="H454" s="36">
        <v>125.00000000000001</v>
      </c>
      <c r="I454" s="36">
        <v>126.90000000000002</v>
      </c>
      <c r="J454" s="36">
        <v>128.05000000000001</v>
      </c>
      <c r="K454" s="31">
        <v>125.75</v>
      </c>
      <c r="L454" s="31">
        <v>122.7</v>
      </c>
      <c r="M454" s="31">
        <v>307.46140000000003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93.2</v>
      </c>
      <c r="D455" s="36">
        <v>94.183333333333337</v>
      </c>
      <c r="E455" s="36">
        <v>91.26666666666668</v>
      </c>
      <c r="F455" s="36">
        <v>89.333333333333343</v>
      </c>
      <c r="G455" s="36">
        <v>86.416666666666686</v>
      </c>
      <c r="H455" s="36">
        <v>96.116666666666674</v>
      </c>
      <c r="I455" s="36">
        <v>99.033333333333331</v>
      </c>
      <c r="J455" s="36">
        <v>100.96666666666667</v>
      </c>
      <c r="K455" s="31">
        <v>97.1</v>
      </c>
      <c r="L455" s="31">
        <v>92.25</v>
      </c>
      <c r="M455" s="31">
        <v>44.204389999999997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1359.4</v>
      </c>
      <c r="D456" s="36">
        <v>1362.7666666666667</v>
      </c>
      <c r="E456" s="36">
        <v>1352.0333333333333</v>
      </c>
      <c r="F456" s="36">
        <v>1344.6666666666667</v>
      </c>
      <c r="G456" s="36">
        <v>1333.9333333333334</v>
      </c>
      <c r="H456" s="36">
        <v>1370.1333333333332</v>
      </c>
      <c r="I456" s="36">
        <v>1380.8666666666663</v>
      </c>
      <c r="J456" s="36">
        <v>1388.2333333333331</v>
      </c>
      <c r="K456" s="31">
        <v>1373.5</v>
      </c>
      <c r="L456" s="31">
        <v>1355.4</v>
      </c>
      <c r="M456" s="31">
        <v>0.25498999999999999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382.4</v>
      </c>
      <c r="D457" s="36">
        <v>388.43333333333334</v>
      </c>
      <c r="E457" s="36">
        <v>374.2166666666667</v>
      </c>
      <c r="F457" s="36">
        <v>366.03333333333336</v>
      </c>
      <c r="G457" s="36">
        <v>351.81666666666672</v>
      </c>
      <c r="H457" s="36">
        <v>396.61666666666667</v>
      </c>
      <c r="I457" s="36">
        <v>410.83333333333326</v>
      </c>
      <c r="J457" s="36">
        <v>419.01666666666665</v>
      </c>
      <c r="K457" s="31">
        <v>402.65</v>
      </c>
      <c r="L457" s="31">
        <v>380.25</v>
      </c>
      <c r="M457" s="31">
        <v>1.83368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2603.8000000000002</v>
      </c>
      <c r="D458" s="36">
        <v>2600.2666666666669</v>
      </c>
      <c r="E458" s="36">
        <v>2588.5333333333338</v>
      </c>
      <c r="F458" s="36">
        <v>2573.2666666666669</v>
      </c>
      <c r="G458" s="36">
        <v>2561.5333333333338</v>
      </c>
      <c r="H458" s="36">
        <v>2615.5333333333338</v>
      </c>
      <c r="I458" s="36">
        <v>2627.2666666666664</v>
      </c>
      <c r="J458" s="36">
        <v>2642.5333333333338</v>
      </c>
      <c r="K458" s="31">
        <v>2612</v>
      </c>
      <c r="L458" s="31">
        <v>2585</v>
      </c>
      <c r="M458" s="31">
        <v>0.21648999999999999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1170.7</v>
      </c>
      <c r="D459" s="36">
        <v>1165.0333333333333</v>
      </c>
      <c r="E459" s="36">
        <v>1154.0666666666666</v>
      </c>
      <c r="F459" s="36">
        <v>1137.4333333333334</v>
      </c>
      <c r="G459" s="36">
        <v>1126.4666666666667</v>
      </c>
      <c r="H459" s="36">
        <v>1181.6666666666665</v>
      </c>
      <c r="I459" s="36">
        <v>1192.6333333333332</v>
      </c>
      <c r="J459" s="36">
        <v>1209.2666666666664</v>
      </c>
      <c r="K459" s="31">
        <v>1176</v>
      </c>
      <c r="L459" s="31">
        <v>1148.4000000000001</v>
      </c>
      <c r="M459" s="31">
        <v>29.624700000000001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885.15</v>
      </c>
      <c r="D460" s="36">
        <v>891.18333333333339</v>
      </c>
      <c r="E460" s="36">
        <v>875.46666666666681</v>
      </c>
      <c r="F460" s="36">
        <v>865.78333333333342</v>
      </c>
      <c r="G460" s="36">
        <v>850.06666666666683</v>
      </c>
      <c r="H460" s="36">
        <v>900.86666666666679</v>
      </c>
      <c r="I460" s="36">
        <v>916.58333333333348</v>
      </c>
      <c r="J460" s="36">
        <v>926.26666666666677</v>
      </c>
      <c r="K460" s="31">
        <v>906.9</v>
      </c>
      <c r="L460" s="31">
        <v>881.5</v>
      </c>
      <c r="M460" s="31">
        <v>3.8039499999999999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149.15</v>
      </c>
      <c r="D461" s="36">
        <v>149.13333333333333</v>
      </c>
      <c r="E461" s="36">
        <v>143.61666666666665</v>
      </c>
      <c r="F461" s="36">
        <v>138.08333333333331</v>
      </c>
      <c r="G461" s="36">
        <v>132.56666666666663</v>
      </c>
      <c r="H461" s="36">
        <v>154.66666666666666</v>
      </c>
      <c r="I461" s="36">
        <v>160.18333333333331</v>
      </c>
      <c r="J461" s="36">
        <v>165.71666666666667</v>
      </c>
      <c r="K461" s="31">
        <v>154.65</v>
      </c>
      <c r="L461" s="31">
        <v>143.6</v>
      </c>
      <c r="M461" s="31">
        <v>84.179019999999994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994.3</v>
      </c>
      <c r="D462" s="36">
        <v>999.9</v>
      </c>
      <c r="E462" s="36">
        <v>983.59999999999991</v>
      </c>
      <c r="F462" s="36">
        <v>972.9</v>
      </c>
      <c r="G462" s="36">
        <v>956.59999999999991</v>
      </c>
      <c r="H462" s="36">
        <v>1010.5999999999999</v>
      </c>
      <c r="I462" s="36">
        <v>1026.8999999999999</v>
      </c>
      <c r="J462" s="36">
        <v>1037.5999999999999</v>
      </c>
      <c r="K462" s="31">
        <v>1016.2</v>
      </c>
      <c r="L462" s="31">
        <v>989.2</v>
      </c>
      <c r="M462" s="31">
        <v>6.5949600000000004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3129</v>
      </c>
      <c r="D463" s="36">
        <v>3130.0166666666664</v>
      </c>
      <c r="E463" s="36">
        <v>3103.083333333333</v>
      </c>
      <c r="F463" s="36">
        <v>3077.1666666666665</v>
      </c>
      <c r="G463" s="36">
        <v>3050.2333333333331</v>
      </c>
      <c r="H463" s="36">
        <v>3155.9333333333329</v>
      </c>
      <c r="I463" s="36">
        <v>3182.8666666666663</v>
      </c>
      <c r="J463" s="36">
        <v>3208.7833333333328</v>
      </c>
      <c r="K463" s="31">
        <v>3156.95</v>
      </c>
      <c r="L463" s="31">
        <v>3104.1</v>
      </c>
      <c r="M463" s="31">
        <v>0.29504000000000002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3043.45</v>
      </c>
      <c r="D464" s="36">
        <v>3046.1833333333329</v>
      </c>
      <c r="E464" s="36">
        <v>3032.8666666666659</v>
      </c>
      <c r="F464" s="36">
        <v>3022.2833333333328</v>
      </c>
      <c r="G464" s="36">
        <v>3008.9666666666658</v>
      </c>
      <c r="H464" s="36">
        <v>3056.766666666666</v>
      </c>
      <c r="I464" s="36">
        <v>3070.0833333333326</v>
      </c>
      <c r="J464" s="36">
        <v>3080.6666666666661</v>
      </c>
      <c r="K464" s="31">
        <v>3059.5</v>
      </c>
      <c r="L464" s="31">
        <v>3035.6</v>
      </c>
      <c r="M464" s="31">
        <v>0.17881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3266.2</v>
      </c>
      <c r="D465" s="36">
        <v>3267.2333333333336</v>
      </c>
      <c r="E465" s="36">
        <v>3242.9666666666672</v>
      </c>
      <c r="F465" s="36">
        <v>3219.7333333333336</v>
      </c>
      <c r="G465" s="36">
        <v>3195.4666666666672</v>
      </c>
      <c r="H465" s="36">
        <v>3290.4666666666672</v>
      </c>
      <c r="I465" s="36">
        <v>3314.7333333333336</v>
      </c>
      <c r="J465" s="36">
        <v>3337.9666666666672</v>
      </c>
      <c r="K465" s="31">
        <v>3291.5</v>
      </c>
      <c r="L465" s="31">
        <v>3244</v>
      </c>
      <c r="M465" s="31">
        <v>6.5754999999999999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1891.6</v>
      </c>
      <c r="D466" s="36">
        <v>1904.5166666666667</v>
      </c>
      <c r="E466" s="36">
        <v>1869.1333333333332</v>
      </c>
      <c r="F466" s="36">
        <v>1846.6666666666665</v>
      </c>
      <c r="G466" s="36">
        <v>1811.2833333333331</v>
      </c>
      <c r="H466" s="36">
        <v>1926.9833333333333</v>
      </c>
      <c r="I466" s="36">
        <v>1962.366666666667</v>
      </c>
      <c r="J466" s="36">
        <v>1984.8333333333335</v>
      </c>
      <c r="K466" s="31">
        <v>1939.9</v>
      </c>
      <c r="L466" s="31">
        <v>1882.05</v>
      </c>
      <c r="M466" s="31">
        <v>2.9925899999999999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735.4</v>
      </c>
      <c r="D467" s="36">
        <v>731.94999999999993</v>
      </c>
      <c r="E467" s="36">
        <v>723.79999999999984</v>
      </c>
      <c r="F467" s="36">
        <v>712.19999999999993</v>
      </c>
      <c r="G467" s="36">
        <v>704.04999999999984</v>
      </c>
      <c r="H467" s="36">
        <v>743.54999999999984</v>
      </c>
      <c r="I467" s="36">
        <v>751.69999999999993</v>
      </c>
      <c r="J467" s="36">
        <v>763.29999999999984</v>
      </c>
      <c r="K467" s="31">
        <v>740.1</v>
      </c>
      <c r="L467" s="31">
        <v>720.35</v>
      </c>
      <c r="M467" s="31">
        <v>1.18716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803.6</v>
      </c>
      <c r="D468" s="36">
        <v>804.16666666666663</v>
      </c>
      <c r="E468" s="36">
        <v>799.38333333333321</v>
      </c>
      <c r="F468" s="36">
        <v>795.16666666666663</v>
      </c>
      <c r="G468" s="36">
        <v>790.38333333333321</v>
      </c>
      <c r="H468" s="36">
        <v>808.38333333333321</v>
      </c>
      <c r="I468" s="36">
        <v>813.16666666666674</v>
      </c>
      <c r="J468" s="36">
        <v>817.38333333333321</v>
      </c>
      <c r="K468" s="31">
        <v>808.95</v>
      </c>
      <c r="L468" s="31">
        <v>799.95</v>
      </c>
      <c r="M468" s="31">
        <v>0.30586999999999998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2036.15</v>
      </c>
      <c r="D469" s="36">
        <v>2040.3833333333332</v>
      </c>
      <c r="E469" s="36">
        <v>2020.1666666666665</v>
      </c>
      <c r="F469" s="36">
        <v>2004.1833333333334</v>
      </c>
      <c r="G469" s="36">
        <v>1983.9666666666667</v>
      </c>
      <c r="H469" s="36">
        <v>2056.3666666666663</v>
      </c>
      <c r="I469" s="36">
        <v>2076.5833333333335</v>
      </c>
      <c r="J469" s="36">
        <v>2092.5666666666662</v>
      </c>
      <c r="K469" s="31">
        <v>2060.6</v>
      </c>
      <c r="L469" s="31">
        <v>2024.4</v>
      </c>
      <c r="M469" s="31">
        <v>3.5393699999999999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35.5</v>
      </c>
      <c r="D470" s="36">
        <v>35.616666666666667</v>
      </c>
      <c r="E470" s="36">
        <v>34.733333333333334</v>
      </c>
      <c r="F470" s="36">
        <v>33.966666666666669</v>
      </c>
      <c r="G470" s="36">
        <v>33.083333333333336</v>
      </c>
      <c r="H470" s="36">
        <v>36.383333333333333</v>
      </c>
      <c r="I470" s="36">
        <v>37.266666666666673</v>
      </c>
      <c r="J470" s="36">
        <v>38.033333333333331</v>
      </c>
      <c r="K470" s="31">
        <v>36.5</v>
      </c>
      <c r="L470" s="31">
        <v>34.85</v>
      </c>
      <c r="M470" s="31">
        <v>186.29409999999999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387.95</v>
      </c>
      <c r="D471" s="36">
        <v>391.84999999999997</v>
      </c>
      <c r="E471" s="36">
        <v>381.09999999999991</v>
      </c>
      <c r="F471" s="36">
        <v>374.24999999999994</v>
      </c>
      <c r="G471" s="36">
        <v>363.49999999999989</v>
      </c>
      <c r="H471" s="36">
        <v>398.69999999999993</v>
      </c>
      <c r="I471" s="36">
        <v>409.45000000000005</v>
      </c>
      <c r="J471" s="36">
        <v>416.29999999999995</v>
      </c>
      <c r="K471" s="31">
        <v>402.6</v>
      </c>
      <c r="L471" s="31">
        <v>385</v>
      </c>
      <c r="M471" s="31">
        <v>6.4244399999999997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365.75</v>
      </c>
      <c r="D472" s="36">
        <v>367.86666666666662</v>
      </c>
      <c r="E472" s="36">
        <v>361.78333333333325</v>
      </c>
      <c r="F472" s="36">
        <v>357.81666666666661</v>
      </c>
      <c r="G472" s="36">
        <v>351.73333333333323</v>
      </c>
      <c r="H472" s="36">
        <v>371.83333333333326</v>
      </c>
      <c r="I472" s="36">
        <v>377.91666666666663</v>
      </c>
      <c r="J472" s="36">
        <v>381.88333333333327</v>
      </c>
      <c r="K472" s="31">
        <v>373.95</v>
      </c>
      <c r="L472" s="31">
        <v>363.9</v>
      </c>
      <c r="M472" s="31">
        <v>3.2865600000000001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812.15</v>
      </c>
      <c r="D473" s="36">
        <v>808.5</v>
      </c>
      <c r="E473" s="36">
        <v>802.35</v>
      </c>
      <c r="F473" s="36">
        <v>792.55000000000007</v>
      </c>
      <c r="G473" s="36">
        <v>786.40000000000009</v>
      </c>
      <c r="H473" s="36">
        <v>818.3</v>
      </c>
      <c r="I473" s="36">
        <v>824.45</v>
      </c>
      <c r="J473" s="36">
        <v>834.24999999999989</v>
      </c>
      <c r="K473" s="31">
        <v>814.65</v>
      </c>
      <c r="L473" s="31">
        <v>798.7</v>
      </c>
      <c r="M473" s="31">
        <v>0.96816999999999998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3026.15</v>
      </c>
      <c r="D474" s="36">
        <v>3011.9333333333329</v>
      </c>
      <c r="E474" s="36">
        <v>2974.2166666666658</v>
      </c>
      <c r="F474" s="36">
        <v>2922.2833333333328</v>
      </c>
      <c r="G474" s="36">
        <v>2884.5666666666657</v>
      </c>
      <c r="H474" s="36">
        <v>3063.8666666666659</v>
      </c>
      <c r="I474" s="36">
        <v>3101.583333333333</v>
      </c>
      <c r="J474" s="36">
        <v>3153.516666666666</v>
      </c>
      <c r="K474" s="31">
        <v>3049.65</v>
      </c>
      <c r="L474" s="31">
        <v>2960</v>
      </c>
      <c r="M474" s="31">
        <v>3.2755700000000001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46.2</v>
      </c>
      <c r="D475" s="36">
        <v>46.633333333333333</v>
      </c>
      <c r="E475" s="36">
        <v>45.566666666666663</v>
      </c>
      <c r="F475" s="36">
        <v>44.93333333333333</v>
      </c>
      <c r="G475" s="36">
        <v>43.86666666666666</v>
      </c>
      <c r="H475" s="36">
        <v>47.266666666666666</v>
      </c>
      <c r="I475" s="36">
        <v>48.333333333333343</v>
      </c>
      <c r="J475" s="36">
        <v>48.966666666666669</v>
      </c>
      <c r="K475" s="31">
        <v>47.7</v>
      </c>
      <c r="L475" s="31">
        <v>46</v>
      </c>
      <c r="M475" s="31">
        <v>109.33111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1596.45</v>
      </c>
      <c r="D476" s="36">
        <v>1598.9833333333333</v>
      </c>
      <c r="E476" s="36">
        <v>1588.1666666666667</v>
      </c>
      <c r="F476" s="36">
        <v>1579.8833333333334</v>
      </c>
      <c r="G476" s="36">
        <v>1569.0666666666668</v>
      </c>
      <c r="H476" s="36">
        <v>1607.2666666666667</v>
      </c>
      <c r="I476" s="36">
        <v>1618.0833333333333</v>
      </c>
      <c r="J476" s="36">
        <v>1626.3666666666666</v>
      </c>
      <c r="K476" s="31">
        <v>1609.8</v>
      </c>
      <c r="L476" s="31">
        <v>1590.7</v>
      </c>
      <c r="M476" s="31">
        <v>5.9798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38.4</v>
      </c>
      <c r="D477" s="36">
        <v>38.93333333333333</v>
      </c>
      <c r="E477" s="36">
        <v>37.666666666666657</v>
      </c>
      <c r="F477" s="36">
        <v>36.93333333333333</v>
      </c>
      <c r="G477" s="36">
        <v>35.666666666666657</v>
      </c>
      <c r="H477" s="36">
        <v>39.666666666666657</v>
      </c>
      <c r="I477" s="36">
        <v>40.933333333333323</v>
      </c>
      <c r="J477" s="36">
        <v>41.666666666666657</v>
      </c>
      <c r="K477" s="31">
        <v>40.200000000000003</v>
      </c>
      <c r="L477" s="31">
        <v>38.200000000000003</v>
      </c>
      <c r="M477" s="31">
        <v>227.24052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444.2</v>
      </c>
      <c r="D478" s="36">
        <v>445.60000000000008</v>
      </c>
      <c r="E478" s="36">
        <v>441.20000000000016</v>
      </c>
      <c r="F478" s="36">
        <v>438.2000000000001</v>
      </c>
      <c r="G478" s="36">
        <v>433.80000000000018</v>
      </c>
      <c r="H478" s="36">
        <v>448.60000000000014</v>
      </c>
      <c r="I478" s="36">
        <v>453.00000000000011</v>
      </c>
      <c r="J478" s="36">
        <v>456.00000000000011</v>
      </c>
      <c r="K478" s="31">
        <v>450</v>
      </c>
      <c r="L478" s="31">
        <v>442.6</v>
      </c>
      <c r="M478" s="31">
        <v>0.74246000000000001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8461.0499999999993</v>
      </c>
      <c r="D479" s="36">
        <v>8506.7666666666682</v>
      </c>
      <c r="E479" s="36">
        <v>8365.1833333333361</v>
      </c>
      <c r="F479" s="36">
        <v>8269.3166666666675</v>
      </c>
      <c r="G479" s="36">
        <v>8127.7333333333354</v>
      </c>
      <c r="H479" s="36">
        <v>8602.6333333333369</v>
      </c>
      <c r="I479" s="36">
        <v>8744.216666666669</v>
      </c>
      <c r="J479" s="36">
        <v>8840.0833333333376</v>
      </c>
      <c r="K479" s="31">
        <v>8648.35</v>
      </c>
      <c r="L479" s="31">
        <v>8410.9</v>
      </c>
      <c r="M479" s="31">
        <v>5.3929099999999996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101.15</v>
      </c>
      <c r="D480" s="36">
        <v>101.75</v>
      </c>
      <c r="E480" s="36">
        <v>99.5</v>
      </c>
      <c r="F480" s="36">
        <v>97.85</v>
      </c>
      <c r="G480" s="36">
        <v>95.6</v>
      </c>
      <c r="H480" s="36">
        <v>103.4</v>
      </c>
      <c r="I480" s="36">
        <v>105.65</v>
      </c>
      <c r="J480" s="36">
        <v>107.30000000000001</v>
      </c>
      <c r="K480" s="31">
        <v>104</v>
      </c>
      <c r="L480" s="31">
        <v>100.1</v>
      </c>
      <c r="M480" s="31">
        <v>147.09255999999999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1610.65</v>
      </c>
      <c r="D481" s="36">
        <v>1610.3833333333332</v>
      </c>
      <c r="E481" s="36">
        <v>1586.2666666666664</v>
      </c>
      <c r="F481" s="36">
        <v>1561.8833333333332</v>
      </c>
      <c r="G481" s="36">
        <v>1537.7666666666664</v>
      </c>
      <c r="H481" s="36">
        <v>1634.7666666666664</v>
      </c>
      <c r="I481" s="36">
        <v>1658.8833333333332</v>
      </c>
      <c r="J481" s="31">
        <v>1683.2666666666664</v>
      </c>
      <c r="K481" s="31">
        <v>1634.5</v>
      </c>
      <c r="L481" s="31">
        <v>1586</v>
      </c>
      <c r="M481" s="53">
        <v>21.09714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1040.0999999999999</v>
      </c>
      <c r="D482" s="36">
        <v>1040.25</v>
      </c>
      <c r="E482" s="36">
        <v>1034.25</v>
      </c>
      <c r="F482" s="36">
        <v>1028.4000000000001</v>
      </c>
      <c r="G482" s="36">
        <v>1022.4000000000001</v>
      </c>
      <c r="H482" s="36">
        <v>1046.0999999999999</v>
      </c>
      <c r="I482" s="36">
        <v>1052.0999999999999</v>
      </c>
      <c r="J482" s="31">
        <v>1057.9499999999998</v>
      </c>
      <c r="K482" s="31">
        <v>1046.25</v>
      </c>
      <c r="L482" s="31">
        <v>1034.4000000000001</v>
      </c>
      <c r="M482" s="53">
        <v>6.6074900000000003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605.25</v>
      </c>
      <c r="D483" s="36">
        <v>604.66666666666663</v>
      </c>
      <c r="E483" s="36">
        <v>598.83333333333326</v>
      </c>
      <c r="F483" s="36">
        <v>592.41666666666663</v>
      </c>
      <c r="G483" s="36">
        <v>586.58333333333326</v>
      </c>
      <c r="H483" s="36">
        <v>611.08333333333326</v>
      </c>
      <c r="I483" s="36">
        <v>616.91666666666652</v>
      </c>
      <c r="J483" s="36">
        <v>623.33333333333326</v>
      </c>
      <c r="K483" s="31">
        <v>610.5</v>
      </c>
      <c r="L483" s="31">
        <v>598.25</v>
      </c>
      <c r="M483" s="31">
        <v>2.1890100000000001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603.45000000000005</v>
      </c>
      <c r="D484" s="36">
        <v>606.15</v>
      </c>
      <c r="E484" s="36">
        <v>599.29999999999995</v>
      </c>
      <c r="F484" s="36">
        <v>595.15</v>
      </c>
      <c r="G484" s="36">
        <v>588.29999999999995</v>
      </c>
      <c r="H484" s="36">
        <v>610.29999999999995</v>
      </c>
      <c r="I484" s="36">
        <v>617.15000000000009</v>
      </c>
      <c r="J484" s="31">
        <v>621.29999999999995</v>
      </c>
      <c r="K484" s="31">
        <v>613</v>
      </c>
      <c r="L484" s="31">
        <v>602</v>
      </c>
      <c r="M484" s="53">
        <v>11.742010000000001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775.95</v>
      </c>
      <c r="D485" s="36">
        <v>780.61666666666667</v>
      </c>
      <c r="E485" s="36">
        <v>768.33333333333337</v>
      </c>
      <c r="F485" s="36">
        <v>760.7166666666667</v>
      </c>
      <c r="G485" s="36">
        <v>748.43333333333339</v>
      </c>
      <c r="H485" s="36">
        <v>788.23333333333335</v>
      </c>
      <c r="I485" s="36">
        <v>800.51666666666665</v>
      </c>
      <c r="J485" s="36">
        <v>808.13333333333333</v>
      </c>
      <c r="K485" s="31">
        <v>792.9</v>
      </c>
      <c r="L485" s="31">
        <v>773</v>
      </c>
      <c r="M485" s="31">
        <v>1.9216299999999999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654.75</v>
      </c>
      <c r="D486" s="36">
        <v>657.91666666666663</v>
      </c>
      <c r="E486" s="36">
        <v>648.83333333333326</v>
      </c>
      <c r="F486" s="36">
        <v>642.91666666666663</v>
      </c>
      <c r="G486" s="36">
        <v>633.83333333333326</v>
      </c>
      <c r="H486" s="36">
        <v>663.83333333333326</v>
      </c>
      <c r="I486" s="36">
        <v>672.91666666666652</v>
      </c>
      <c r="J486" s="36">
        <v>678.83333333333326</v>
      </c>
      <c r="K486" s="31">
        <v>667</v>
      </c>
      <c r="L486" s="31">
        <v>652</v>
      </c>
      <c r="M486" s="31">
        <v>3.5218799999999999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436.4</v>
      </c>
      <c r="D487" s="36">
        <v>442.3</v>
      </c>
      <c r="E487" s="36">
        <v>427.6</v>
      </c>
      <c r="F487" s="36">
        <v>418.8</v>
      </c>
      <c r="G487" s="36">
        <v>404.1</v>
      </c>
      <c r="H487" s="36">
        <v>451.1</v>
      </c>
      <c r="I487" s="36">
        <v>465.79999999999995</v>
      </c>
      <c r="J487" s="36">
        <v>474.6</v>
      </c>
      <c r="K487" s="31">
        <v>457</v>
      </c>
      <c r="L487" s="31">
        <v>433.5</v>
      </c>
      <c r="M487" s="31">
        <v>5.9235699999999998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377.8</v>
      </c>
      <c r="D488" s="36">
        <v>377.66666666666669</v>
      </c>
      <c r="E488" s="36">
        <v>371.93333333333339</v>
      </c>
      <c r="F488" s="36">
        <v>366.06666666666672</v>
      </c>
      <c r="G488" s="36">
        <v>360.33333333333343</v>
      </c>
      <c r="H488" s="36">
        <v>383.53333333333336</v>
      </c>
      <c r="I488" s="36">
        <v>389.26666666666659</v>
      </c>
      <c r="J488" s="36">
        <v>395.13333333333333</v>
      </c>
      <c r="K488" s="31">
        <v>383.4</v>
      </c>
      <c r="L488" s="31">
        <v>371.8</v>
      </c>
      <c r="M488" s="31">
        <v>4.0106999999999999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497.1</v>
      </c>
      <c r="D489" s="36">
        <v>497.59999999999997</v>
      </c>
      <c r="E489" s="36">
        <v>491.19999999999993</v>
      </c>
      <c r="F489" s="36">
        <v>485.29999999999995</v>
      </c>
      <c r="G489" s="36">
        <v>478.89999999999992</v>
      </c>
      <c r="H489" s="36">
        <v>503.49999999999994</v>
      </c>
      <c r="I489" s="36">
        <v>509.89999999999992</v>
      </c>
      <c r="J489" s="36">
        <v>515.79999999999995</v>
      </c>
      <c r="K489" s="31">
        <v>504</v>
      </c>
      <c r="L489" s="31">
        <v>491.7</v>
      </c>
      <c r="M489" s="31">
        <v>1.9089400000000001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926.2</v>
      </c>
      <c r="D490" s="36">
        <v>925.56666666666672</v>
      </c>
      <c r="E490" s="36">
        <v>918.03333333333342</v>
      </c>
      <c r="F490" s="36">
        <v>909.86666666666667</v>
      </c>
      <c r="G490" s="36">
        <v>902.33333333333337</v>
      </c>
      <c r="H490" s="36">
        <v>933.73333333333346</v>
      </c>
      <c r="I490" s="36">
        <v>941.26666666666677</v>
      </c>
      <c r="J490" s="36">
        <v>949.43333333333351</v>
      </c>
      <c r="K490" s="31">
        <v>933.1</v>
      </c>
      <c r="L490" s="31">
        <v>917.4</v>
      </c>
      <c r="M490" s="31">
        <v>17.0626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1311.1</v>
      </c>
      <c r="D491" s="36">
        <v>1313.7833333333333</v>
      </c>
      <c r="E491" s="36">
        <v>1297.5666666666666</v>
      </c>
      <c r="F491" s="36">
        <v>1284.0333333333333</v>
      </c>
      <c r="G491" s="36">
        <v>1267.8166666666666</v>
      </c>
      <c r="H491" s="36">
        <v>1327.3166666666666</v>
      </c>
      <c r="I491" s="36">
        <v>1343.5333333333333</v>
      </c>
      <c r="J491" s="36">
        <v>1357.0666666666666</v>
      </c>
      <c r="K491" s="31">
        <v>1330</v>
      </c>
      <c r="L491" s="31">
        <v>1300.25</v>
      </c>
      <c r="M491" s="31">
        <v>0.44008999999999998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222.75</v>
      </c>
      <c r="D492" s="36">
        <v>224.93333333333331</v>
      </c>
      <c r="E492" s="36">
        <v>220.11666666666662</v>
      </c>
      <c r="F492" s="36">
        <v>217.48333333333332</v>
      </c>
      <c r="G492" s="36">
        <v>212.66666666666663</v>
      </c>
      <c r="H492" s="36">
        <v>227.56666666666661</v>
      </c>
      <c r="I492" s="36">
        <v>232.38333333333327</v>
      </c>
      <c r="J492" s="36">
        <v>235.01666666666659</v>
      </c>
      <c r="K492" s="31">
        <v>229.75</v>
      </c>
      <c r="L492" s="31">
        <v>222.3</v>
      </c>
      <c r="M492" s="31">
        <v>52.440689999999996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308.5</v>
      </c>
      <c r="D493" s="36">
        <v>307.36666666666667</v>
      </c>
      <c r="E493" s="36">
        <v>304.73333333333335</v>
      </c>
      <c r="F493" s="36">
        <v>300.9666666666667</v>
      </c>
      <c r="G493" s="36">
        <v>298.33333333333337</v>
      </c>
      <c r="H493" s="36">
        <v>311.13333333333333</v>
      </c>
      <c r="I493" s="36">
        <v>313.76666666666665</v>
      </c>
      <c r="J493" s="36">
        <v>317.5333333333333</v>
      </c>
      <c r="K493" s="31">
        <v>310</v>
      </c>
      <c r="L493" s="31">
        <v>303.60000000000002</v>
      </c>
      <c r="M493" s="31">
        <v>2.3042699999999998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568</v>
      </c>
      <c r="D494" s="36">
        <v>571.6</v>
      </c>
      <c r="E494" s="36">
        <v>560.6</v>
      </c>
      <c r="F494" s="36">
        <v>553.20000000000005</v>
      </c>
      <c r="G494" s="36">
        <v>542.20000000000005</v>
      </c>
      <c r="H494" s="36">
        <v>579</v>
      </c>
      <c r="I494" s="36">
        <v>590</v>
      </c>
      <c r="J494" s="36">
        <v>597.4</v>
      </c>
      <c r="K494" s="31">
        <v>582.6</v>
      </c>
      <c r="L494" s="31">
        <v>564.20000000000005</v>
      </c>
      <c r="M494" s="31">
        <v>0.71187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1787.4</v>
      </c>
      <c r="D495" s="36">
        <v>1791.8000000000002</v>
      </c>
      <c r="E495" s="36">
        <v>1778.6500000000003</v>
      </c>
      <c r="F495" s="36">
        <v>1769.9</v>
      </c>
      <c r="G495" s="36">
        <v>1756.7500000000002</v>
      </c>
      <c r="H495" s="36">
        <v>1800.5500000000004</v>
      </c>
      <c r="I495" s="36">
        <v>1813.7</v>
      </c>
      <c r="J495" s="36">
        <v>1822.4500000000005</v>
      </c>
      <c r="K495" s="31">
        <v>1804.95</v>
      </c>
      <c r="L495" s="31">
        <v>1783.05</v>
      </c>
      <c r="M495" s="31">
        <v>0.39069999999999999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1885.55</v>
      </c>
      <c r="D496" s="36">
        <v>1886.3500000000001</v>
      </c>
      <c r="E496" s="36">
        <v>1869.2000000000003</v>
      </c>
      <c r="F496" s="36">
        <v>1852.8500000000001</v>
      </c>
      <c r="G496" s="36">
        <v>1835.7000000000003</v>
      </c>
      <c r="H496" s="36">
        <v>1902.7000000000003</v>
      </c>
      <c r="I496" s="36">
        <v>1919.8500000000004</v>
      </c>
      <c r="J496" s="36">
        <v>1936.2000000000003</v>
      </c>
      <c r="K496" s="31">
        <v>1903.5</v>
      </c>
      <c r="L496" s="31">
        <v>1870</v>
      </c>
      <c r="M496" s="31">
        <v>0.15672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11.75</v>
      </c>
      <c r="D497" s="36">
        <v>11.833333333333334</v>
      </c>
      <c r="E497" s="36">
        <v>11.566666666666668</v>
      </c>
      <c r="F497" s="36">
        <v>11.383333333333335</v>
      </c>
      <c r="G497" s="36">
        <v>11.116666666666669</v>
      </c>
      <c r="H497" s="36">
        <v>12.016666666666667</v>
      </c>
      <c r="I497" s="36">
        <v>12.283333333333333</v>
      </c>
      <c r="J497" s="36">
        <v>12.466666666666667</v>
      </c>
      <c r="K497" s="31">
        <v>12.1</v>
      </c>
      <c r="L497" s="31">
        <v>11.65</v>
      </c>
      <c r="M497" s="31">
        <v>1506.16671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818.6</v>
      </c>
      <c r="D498" s="36">
        <v>823.19999999999993</v>
      </c>
      <c r="E498" s="36">
        <v>808.04999999999984</v>
      </c>
      <c r="F498" s="36">
        <v>797.49999999999989</v>
      </c>
      <c r="G498" s="36">
        <v>782.3499999999998</v>
      </c>
      <c r="H498" s="36">
        <v>833.74999999999989</v>
      </c>
      <c r="I498" s="36">
        <v>848.9</v>
      </c>
      <c r="J498" s="36">
        <v>859.44999999999993</v>
      </c>
      <c r="K498" s="31">
        <v>838.35</v>
      </c>
      <c r="L498" s="31">
        <v>812.65</v>
      </c>
      <c r="M498" s="31">
        <v>28.571010000000001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439.45</v>
      </c>
      <c r="D499" s="36">
        <v>439.05</v>
      </c>
      <c r="E499" s="36">
        <v>434.1</v>
      </c>
      <c r="F499" s="36">
        <v>428.75</v>
      </c>
      <c r="G499" s="36">
        <v>423.8</v>
      </c>
      <c r="H499" s="36">
        <v>444.40000000000003</v>
      </c>
      <c r="I499" s="36">
        <v>449.34999999999997</v>
      </c>
      <c r="J499" s="36">
        <v>454.70000000000005</v>
      </c>
      <c r="K499" s="31">
        <v>444</v>
      </c>
      <c r="L499" s="31">
        <v>433.7</v>
      </c>
      <c r="M499" s="31">
        <v>7.2476900000000004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138.1</v>
      </c>
      <c r="D500" s="36">
        <v>137.78333333333333</v>
      </c>
      <c r="E500" s="36">
        <v>135.51666666666665</v>
      </c>
      <c r="F500" s="36">
        <v>132.93333333333331</v>
      </c>
      <c r="G500" s="36">
        <v>130.66666666666663</v>
      </c>
      <c r="H500" s="36">
        <v>140.36666666666667</v>
      </c>
      <c r="I500" s="36">
        <v>142.63333333333338</v>
      </c>
      <c r="J500" s="36">
        <v>145.2166666666667</v>
      </c>
      <c r="K500" s="31">
        <v>140.05000000000001</v>
      </c>
      <c r="L500" s="31">
        <v>135.19999999999999</v>
      </c>
      <c r="M500" s="31">
        <v>25.134209999999999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936.05</v>
      </c>
      <c r="D501" s="36">
        <v>934.93333333333339</v>
      </c>
      <c r="E501" s="36">
        <v>924.86666666666679</v>
      </c>
      <c r="F501" s="36">
        <v>913.68333333333339</v>
      </c>
      <c r="G501" s="36">
        <v>903.61666666666679</v>
      </c>
      <c r="H501" s="36">
        <v>946.11666666666679</v>
      </c>
      <c r="I501" s="36">
        <v>956.18333333333339</v>
      </c>
      <c r="J501" s="36">
        <v>967.36666666666679</v>
      </c>
      <c r="K501" s="31">
        <v>945</v>
      </c>
      <c r="L501" s="31">
        <v>923.75</v>
      </c>
      <c r="M501" s="31">
        <v>0.42435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1645.2</v>
      </c>
      <c r="D502" s="36">
        <v>1639.3999999999999</v>
      </c>
      <c r="E502" s="36">
        <v>1614.7999999999997</v>
      </c>
      <c r="F502" s="36">
        <v>1584.3999999999999</v>
      </c>
      <c r="G502" s="36">
        <v>1559.7999999999997</v>
      </c>
      <c r="H502" s="36">
        <v>1669.7999999999997</v>
      </c>
      <c r="I502" s="36">
        <v>1694.3999999999996</v>
      </c>
      <c r="J502" s="36">
        <v>1724.7999999999997</v>
      </c>
      <c r="K502" s="31">
        <v>1664</v>
      </c>
      <c r="L502" s="31">
        <v>1609</v>
      </c>
      <c r="M502" s="31">
        <v>0.52741000000000005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391.85</v>
      </c>
      <c r="D503" s="36">
        <v>392.9666666666667</v>
      </c>
      <c r="E503" s="36">
        <v>389.88333333333338</v>
      </c>
      <c r="F503" s="36">
        <v>387.91666666666669</v>
      </c>
      <c r="G503" s="36">
        <v>384.83333333333337</v>
      </c>
      <c r="H503" s="36">
        <v>394.93333333333339</v>
      </c>
      <c r="I503" s="36">
        <v>398.01666666666665</v>
      </c>
      <c r="J503" s="31">
        <v>399.98333333333341</v>
      </c>
      <c r="K503" s="31">
        <v>396.05</v>
      </c>
      <c r="L503" s="31">
        <v>391</v>
      </c>
      <c r="M503" s="53">
        <v>42.146680000000003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17.3</v>
      </c>
      <c r="D504" s="36">
        <v>17.400000000000002</v>
      </c>
      <c r="E504" s="36">
        <v>16.950000000000003</v>
      </c>
      <c r="F504" s="36">
        <v>16.600000000000001</v>
      </c>
      <c r="G504" s="36">
        <v>16.150000000000002</v>
      </c>
      <c r="H504" s="36">
        <v>17.750000000000004</v>
      </c>
      <c r="I504" s="36">
        <v>18.2</v>
      </c>
      <c r="J504" s="31">
        <v>18.550000000000004</v>
      </c>
      <c r="K504" s="31">
        <v>17.850000000000001</v>
      </c>
      <c r="L504" s="31">
        <v>17.05</v>
      </c>
      <c r="M504" s="53">
        <v>2426.05105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261.5</v>
      </c>
      <c r="D505" s="36">
        <v>261.86666666666662</v>
      </c>
      <c r="E505" s="36">
        <v>258.33333333333326</v>
      </c>
      <c r="F505" s="36">
        <v>255.16666666666663</v>
      </c>
      <c r="G505" s="36">
        <v>251.63333333333327</v>
      </c>
      <c r="H505" s="36">
        <v>265.03333333333325</v>
      </c>
      <c r="I505" s="36">
        <v>268.56666666666666</v>
      </c>
      <c r="J505" s="36">
        <v>271.73333333333323</v>
      </c>
      <c r="K505" s="31">
        <v>265.39999999999998</v>
      </c>
      <c r="L505" s="31">
        <v>258.7</v>
      </c>
      <c r="M505" s="31">
        <v>72.215469999999996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511.45</v>
      </c>
      <c r="D506" s="36">
        <v>514.79999999999995</v>
      </c>
      <c r="E506" s="36">
        <v>504.19999999999993</v>
      </c>
      <c r="F506" s="36">
        <v>496.95</v>
      </c>
      <c r="G506" s="36">
        <v>486.34999999999997</v>
      </c>
      <c r="H506" s="36">
        <v>522.04999999999995</v>
      </c>
      <c r="I506" s="36">
        <v>532.64999999999986</v>
      </c>
      <c r="J506" s="36">
        <v>539.89999999999986</v>
      </c>
      <c r="K506" s="31">
        <v>525.4</v>
      </c>
      <c r="L506" s="31">
        <v>507.55</v>
      </c>
      <c r="M506" s="31">
        <v>15.37956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15765.7</v>
      </c>
      <c r="D507" s="36">
        <v>15812.916666666666</v>
      </c>
      <c r="E507" s="36">
        <v>15642.783333333333</v>
      </c>
      <c r="F507" s="36">
        <v>15519.866666666667</v>
      </c>
      <c r="G507" s="36">
        <v>15349.733333333334</v>
      </c>
      <c r="H507" s="36">
        <v>15935.833333333332</v>
      </c>
      <c r="I507" s="36">
        <v>16105.966666666667</v>
      </c>
      <c r="J507" s="31">
        <v>16228.883333333331</v>
      </c>
      <c r="K507" s="31">
        <v>15983.05</v>
      </c>
      <c r="L507" s="31">
        <v>15690</v>
      </c>
      <c r="M507" s="53">
        <v>1.942E-2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113.35</v>
      </c>
      <c r="D508" s="36">
        <v>113.33333333333333</v>
      </c>
      <c r="E508" s="36">
        <v>112.16666666666666</v>
      </c>
      <c r="F508" s="36">
        <v>110.98333333333333</v>
      </c>
      <c r="G508" s="36">
        <v>109.81666666666666</v>
      </c>
      <c r="H508" s="36">
        <v>114.51666666666665</v>
      </c>
      <c r="I508" s="36">
        <v>115.68333333333331</v>
      </c>
      <c r="J508" s="36">
        <v>116.86666666666665</v>
      </c>
      <c r="K508" s="31">
        <v>114.5</v>
      </c>
      <c r="L508" s="31">
        <v>112.15</v>
      </c>
      <c r="M508" s="31">
        <v>644.27436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578.9</v>
      </c>
      <c r="D509" s="256">
        <v>580.86666666666667</v>
      </c>
      <c r="E509" s="256">
        <v>571.5333333333333</v>
      </c>
      <c r="F509" s="256">
        <v>564.16666666666663</v>
      </c>
      <c r="G509" s="256">
        <v>554.83333333333326</v>
      </c>
      <c r="H509" s="256">
        <v>588.23333333333335</v>
      </c>
      <c r="I509" s="256">
        <v>597.56666666666661</v>
      </c>
      <c r="J509" s="256">
        <v>604.93333333333339</v>
      </c>
      <c r="K509" s="257">
        <v>590.20000000000005</v>
      </c>
      <c r="L509" s="257">
        <v>573.5</v>
      </c>
      <c r="M509" s="257">
        <v>12.65465</v>
      </c>
      <c r="N509" s="1"/>
      <c r="O509" s="1"/>
    </row>
    <row r="510" spans="1:15" ht="12.75" customHeight="1">
      <c r="A510" s="273">
        <v>500</v>
      </c>
      <c r="B510" s="276" t="s">
        <v>562</v>
      </c>
      <c r="C510" s="276">
        <v>1567.9</v>
      </c>
      <c r="D510" s="277">
        <v>1567.6166666666668</v>
      </c>
      <c r="E510" s="277">
        <v>1556.2333333333336</v>
      </c>
      <c r="F510" s="277">
        <v>1544.5666666666668</v>
      </c>
      <c r="G510" s="277">
        <v>1533.1833333333336</v>
      </c>
      <c r="H510" s="277">
        <v>1579.2833333333335</v>
      </c>
      <c r="I510" s="277">
        <v>1590.6666666666667</v>
      </c>
      <c r="J510" s="277">
        <v>1602.3333333333335</v>
      </c>
      <c r="K510" s="273">
        <v>1579</v>
      </c>
      <c r="L510" s="273">
        <v>1555.95</v>
      </c>
      <c r="M510" s="273">
        <v>0.21007000000000001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1"/>
      <c r="B5" s="392"/>
      <c r="C5" s="391"/>
      <c r="D5" s="39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93" t="s">
        <v>566</v>
      </c>
      <c r="C7" s="392"/>
      <c r="D7" s="7">
        <f>Main!B10</f>
        <v>45222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45219</v>
      </c>
      <c r="B10" s="32">
        <v>543319</v>
      </c>
      <c r="C10" s="31" t="s">
        <v>1104</v>
      </c>
      <c r="D10" s="31" t="s">
        <v>1105</v>
      </c>
      <c r="E10" s="31" t="s">
        <v>575</v>
      </c>
      <c r="F10" s="86">
        <v>48000</v>
      </c>
      <c r="G10" s="32">
        <v>9.08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45219</v>
      </c>
      <c r="B11" s="32">
        <v>509053</v>
      </c>
      <c r="C11" s="31" t="s">
        <v>1047</v>
      </c>
      <c r="D11" s="31" t="s">
        <v>1048</v>
      </c>
      <c r="E11" s="31" t="s">
        <v>575</v>
      </c>
      <c r="F11" s="86">
        <v>320924</v>
      </c>
      <c r="G11" s="32">
        <v>24.18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45219</v>
      </c>
      <c r="B12" s="32">
        <v>543435</v>
      </c>
      <c r="C12" s="31" t="s">
        <v>1049</v>
      </c>
      <c r="D12" s="31" t="s">
        <v>1050</v>
      </c>
      <c r="E12" s="31" t="s">
        <v>575</v>
      </c>
      <c r="F12" s="86">
        <v>48970</v>
      </c>
      <c r="G12" s="32">
        <v>174.02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45219</v>
      </c>
      <c r="B13" s="32">
        <v>543435</v>
      </c>
      <c r="C13" s="31" t="s">
        <v>1049</v>
      </c>
      <c r="D13" s="31" t="s">
        <v>1106</v>
      </c>
      <c r="E13" s="31" t="s">
        <v>576</v>
      </c>
      <c r="F13" s="86">
        <v>56440</v>
      </c>
      <c r="G13" s="32">
        <v>174.15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45219</v>
      </c>
      <c r="B14" s="32">
        <v>531216</v>
      </c>
      <c r="C14" s="31" t="s">
        <v>1107</v>
      </c>
      <c r="D14" s="31" t="s">
        <v>896</v>
      </c>
      <c r="E14" s="31" t="s">
        <v>576</v>
      </c>
      <c r="F14" s="86">
        <v>2</v>
      </c>
      <c r="G14" s="32">
        <v>8.3800000000000008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45219</v>
      </c>
      <c r="B15" s="32">
        <v>531216</v>
      </c>
      <c r="C15" s="31" t="s">
        <v>1107</v>
      </c>
      <c r="D15" s="31" t="s">
        <v>896</v>
      </c>
      <c r="E15" s="31" t="s">
        <v>575</v>
      </c>
      <c r="F15" s="86">
        <v>2000002</v>
      </c>
      <c r="G15" s="32">
        <v>7.94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45219</v>
      </c>
      <c r="B16" s="32">
        <v>522231</v>
      </c>
      <c r="C16" s="31" t="s">
        <v>1108</v>
      </c>
      <c r="D16" s="31" t="s">
        <v>1109</v>
      </c>
      <c r="E16" s="31" t="s">
        <v>576</v>
      </c>
      <c r="F16" s="86">
        <v>21271</v>
      </c>
      <c r="G16" s="32">
        <v>59.74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45219</v>
      </c>
      <c r="B17" s="32">
        <v>522231</v>
      </c>
      <c r="C17" s="31" t="s">
        <v>1108</v>
      </c>
      <c r="D17" s="31" t="s">
        <v>1109</v>
      </c>
      <c r="E17" s="31" t="s">
        <v>575</v>
      </c>
      <c r="F17" s="86">
        <v>21271</v>
      </c>
      <c r="G17" s="32">
        <v>58.44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45219</v>
      </c>
      <c r="B18" s="32">
        <v>512379</v>
      </c>
      <c r="C18" s="31" t="s">
        <v>1110</v>
      </c>
      <c r="D18" s="31" t="s">
        <v>1111</v>
      </c>
      <c r="E18" s="31" t="s">
        <v>575</v>
      </c>
      <c r="F18" s="86">
        <v>2000000</v>
      </c>
      <c r="G18" s="32">
        <v>23.6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45219</v>
      </c>
      <c r="B19" s="32">
        <v>530197</v>
      </c>
      <c r="C19" s="31" t="s">
        <v>1112</v>
      </c>
      <c r="D19" s="31" t="s">
        <v>1113</v>
      </c>
      <c r="E19" s="31" t="s">
        <v>575</v>
      </c>
      <c r="F19" s="86">
        <v>20000</v>
      </c>
      <c r="G19" s="32">
        <v>44.33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45219</v>
      </c>
      <c r="B20" s="32">
        <v>530197</v>
      </c>
      <c r="C20" s="31" t="s">
        <v>1112</v>
      </c>
      <c r="D20" s="31" t="s">
        <v>1114</v>
      </c>
      <c r="E20" s="31" t="s">
        <v>576</v>
      </c>
      <c r="F20" s="86">
        <v>20000</v>
      </c>
      <c r="G20" s="32">
        <v>44.33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45219</v>
      </c>
      <c r="B21" s="32">
        <v>512443</v>
      </c>
      <c r="C21" s="31" t="s">
        <v>1115</v>
      </c>
      <c r="D21" s="31" t="s">
        <v>1116</v>
      </c>
      <c r="E21" s="31" t="s">
        <v>575</v>
      </c>
      <c r="F21" s="86">
        <v>48500</v>
      </c>
      <c r="G21" s="32">
        <v>16.399999999999999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45219</v>
      </c>
      <c r="B22" s="32">
        <v>524564</v>
      </c>
      <c r="C22" s="31" t="s">
        <v>1117</v>
      </c>
      <c r="D22" s="31" t="s">
        <v>1118</v>
      </c>
      <c r="E22" s="31" t="s">
        <v>575</v>
      </c>
      <c r="F22" s="86">
        <v>401198</v>
      </c>
      <c r="G22" s="32">
        <v>10.07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45219</v>
      </c>
      <c r="B23" s="32">
        <v>524564</v>
      </c>
      <c r="C23" s="31" t="s">
        <v>1117</v>
      </c>
      <c r="D23" s="31" t="s">
        <v>1119</v>
      </c>
      <c r="E23" s="31" t="s">
        <v>576</v>
      </c>
      <c r="F23" s="86">
        <v>350000</v>
      </c>
      <c r="G23" s="32">
        <v>10.07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45219</v>
      </c>
      <c r="B24" s="32">
        <v>535431</v>
      </c>
      <c r="C24" s="31" t="s">
        <v>1004</v>
      </c>
      <c r="D24" s="31" t="s">
        <v>1120</v>
      </c>
      <c r="E24" s="31" t="s">
        <v>576</v>
      </c>
      <c r="F24" s="86">
        <v>1555766</v>
      </c>
      <c r="G24" s="32">
        <v>1.55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45219</v>
      </c>
      <c r="B25" s="32">
        <v>513536</v>
      </c>
      <c r="C25" s="31" t="s">
        <v>1121</v>
      </c>
      <c r="D25" s="31" t="s">
        <v>1122</v>
      </c>
      <c r="E25" s="31" t="s">
        <v>576</v>
      </c>
      <c r="F25" s="86">
        <v>476900</v>
      </c>
      <c r="G25" s="32">
        <v>13.07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45219</v>
      </c>
      <c r="B26" s="32">
        <v>538567</v>
      </c>
      <c r="C26" s="31" t="s">
        <v>779</v>
      </c>
      <c r="D26" s="31" t="s">
        <v>1123</v>
      </c>
      <c r="E26" s="31" t="s">
        <v>576</v>
      </c>
      <c r="F26" s="86">
        <v>334589</v>
      </c>
      <c r="G26" s="32">
        <v>567.29999999999995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45219</v>
      </c>
      <c r="B27" s="32">
        <v>538567</v>
      </c>
      <c r="C27" s="31" t="s">
        <v>779</v>
      </c>
      <c r="D27" s="31" t="s">
        <v>1124</v>
      </c>
      <c r="E27" s="31" t="s">
        <v>576</v>
      </c>
      <c r="F27" s="86">
        <v>292958</v>
      </c>
      <c r="G27" s="32">
        <v>567.29999999999995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45219</v>
      </c>
      <c r="B28" s="32">
        <v>538567</v>
      </c>
      <c r="C28" s="31" t="s">
        <v>779</v>
      </c>
      <c r="D28" s="31" t="s">
        <v>1125</v>
      </c>
      <c r="E28" s="31" t="s">
        <v>575</v>
      </c>
      <c r="F28" s="86">
        <v>334589</v>
      </c>
      <c r="G28" s="32">
        <v>567.29999999999995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45219</v>
      </c>
      <c r="B29" s="32">
        <v>538567</v>
      </c>
      <c r="C29" s="31" t="s">
        <v>779</v>
      </c>
      <c r="D29" s="31" t="s">
        <v>1126</v>
      </c>
      <c r="E29" s="31" t="s">
        <v>575</v>
      </c>
      <c r="F29" s="86">
        <v>292958</v>
      </c>
      <c r="G29" s="32">
        <v>567.29999999999995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45219</v>
      </c>
      <c r="B30" s="32">
        <v>514010</v>
      </c>
      <c r="C30" s="31" t="s">
        <v>1127</v>
      </c>
      <c r="D30" s="31" t="s">
        <v>1128</v>
      </c>
      <c r="E30" s="31" t="s">
        <v>575</v>
      </c>
      <c r="F30" s="86">
        <v>526000</v>
      </c>
      <c r="G30" s="32">
        <v>14.99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45219</v>
      </c>
      <c r="B31" s="32">
        <v>514010</v>
      </c>
      <c r="C31" s="31" t="s">
        <v>1127</v>
      </c>
      <c r="D31" s="31" t="s">
        <v>896</v>
      </c>
      <c r="E31" s="31" t="s">
        <v>575</v>
      </c>
      <c r="F31" s="86">
        <v>1000000</v>
      </c>
      <c r="G31" s="32">
        <v>14.99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45219</v>
      </c>
      <c r="B32" s="32">
        <v>514010</v>
      </c>
      <c r="C32" s="31" t="s">
        <v>1127</v>
      </c>
      <c r="D32" s="31" t="s">
        <v>1129</v>
      </c>
      <c r="E32" s="31" t="s">
        <v>575</v>
      </c>
      <c r="F32" s="86">
        <v>680000</v>
      </c>
      <c r="G32" s="32">
        <v>14.99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45219</v>
      </c>
      <c r="B33" s="32">
        <v>514010</v>
      </c>
      <c r="C33" s="31" t="s">
        <v>1127</v>
      </c>
      <c r="D33" s="31" t="s">
        <v>1130</v>
      </c>
      <c r="E33" s="31" t="s">
        <v>575</v>
      </c>
      <c r="F33" s="86">
        <v>500000</v>
      </c>
      <c r="G33" s="32">
        <v>14.99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45219</v>
      </c>
      <c r="B34" s="32">
        <v>514010</v>
      </c>
      <c r="C34" s="31" t="s">
        <v>1127</v>
      </c>
      <c r="D34" s="31" t="s">
        <v>1131</v>
      </c>
      <c r="E34" s="31" t="s">
        <v>575</v>
      </c>
      <c r="F34" s="86">
        <v>1300000</v>
      </c>
      <c r="G34" s="32">
        <v>14.99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45219</v>
      </c>
      <c r="B35" s="32">
        <v>514010</v>
      </c>
      <c r="C35" s="31" t="s">
        <v>1127</v>
      </c>
      <c r="D35" s="31" t="s">
        <v>1132</v>
      </c>
      <c r="E35" s="31" t="s">
        <v>575</v>
      </c>
      <c r="F35" s="86">
        <v>1000000</v>
      </c>
      <c r="G35" s="32">
        <v>14.99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45219</v>
      </c>
      <c r="B36" s="32">
        <v>514010</v>
      </c>
      <c r="C36" s="31" t="s">
        <v>1127</v>
      </c>
      <c r="D36" s="31" t="s">
        <v>1133</v>
      </c>
      <c r="E36" s="31" t="s">
        <v>575</v>
      </c>
      <c r="F36" s="86">
        <v>5350000</v>
      </c>
      <c r="G36" s="32">
        <v>14.99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45219</v>
      </c>
      <c r="B37" s="32">
        <v>514010</v>
      </c>
      <c r="C37" s="31" t="s">
        <v>1127</v>
      </c>
      <c r="D37" s="31" t="s">
        <v>1134</v>
      </c>
      <c r="E37" s="31" t="s">
        <v>576</v>
      </c>
      <c r="F37" s="86">
        <v>13180500</v>
      </c>
      <c r="G37" s="32">
        <v>14.99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45219</v>
      </c>
      <c r="B38" s="32">
        <v>514010</v>
      </c>
      <c r="C38" s="31" t="s">
        <v>1127</v>
      </c>
      <c r="D38" s="31" t="s">
        <v>1135</v>
      </c>
      <c r="E38" s="31" t="s">
        <v>576</v>
      </c>
      <c r="F38" s="86">
        <v>13680500</v>
      </c>
      <c r="G38" s="32">
        <v>14.99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45219</v>
      </c>
      <c r="B39" s="32">
        <v>514010</v>
      </c>
      <c r="C39" s="31" t="s">
        <v>1127</v>
      </c>
      <c r="D39" s="31" t="s">
        <v>1136</v>
      </c>
      <c r="E39" s="31" t="s">
        <v>575</v>
      </c>
      <c r="F39" s="86">
        <v>500000</v>
      </c>
      <c r="G39" s="32">
        <v>14.99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45219</v>
      </c>
      <c r="B40" s="32">
        <v>514010</v>
      </c>
      <c r="C40" s="31" t="s">
        <v>1127</v>
      </c>
      <c r="D40" s="31" t="s">
        <v>1137</v>
      </c>
      <c r="E40" s="31" t="s">
        <v>575</v>
      </c>
      <c r="F40" s="86">
        <v>650000</v>
      </c>
      <c r="G40" s="32">
        <v>14.99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45219</v>
      </c>
      <c r="B41" s="32">
        <v>514010</v>
      </c>
      <c r="C41" s="31" t="s">
        <v>1127</v>
      </c>
      <c r="D41" s="31" t="s">
        <v>1138</v>
      </c>
      <c r="E41" s="31" t="s">
        <v>575</v>
      </c>
      <c r="F41" s="86">
        <v>500000</v>
      </c>
      <c r="G41" s="32">
        <v>14.99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45219</v>
      </c>
      <c r="B42" s="32">
        <v>514010</v>
      </c>
      <c r="C42" s="31" t="s">
        <v>1127</v>
      </c>
      <c r="D42" s="31" t="s">
        <v>1139</v>
      </c>
      <c r="E42" s="31" t="s">
        <v>575</v>
      </c>
      <c r="F42" s="86">
        <v>650000</v>
      </c>
      <c r="G42" s="32">
        <v>14.99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45219</v>
      </c>
      <c r="B43" s="32">
        <v>514010</v>
      </c>
      <c r="C43" s="31" t="s">
        <v>1127</v>
      </c>
      <c r="D43" s="31" t="s">
        <v>1140</v>
      </c>
      <c r="E43" s="31" t="s">
        <v>575</v>
      </c>
      <c r="F43" s="86">
        <v>1000000</v>
      </c>
      <c r="G43" s="32">
        <v>14.99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45219</v>
      </c>
      <c r="B44" s="32">
        <v>532041</v>
      </c>
      <c r="C44" s="31" t="s">
        <v>1141</v>
      </c>
      <c r="D44" s="31" t="s">
        <v>896</v>
      </c>
      <c r="E44" s="31" t="s">
        <v>575</v>
      </c>
      <c r="F44" s="86">
        <v>65000</v>
      </c>
      <c r="G44" s="32">
        <v>13.78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45219</v>
      </c>
      <c r="B45" s="32">
        <v>540377</v>
      </c>
      <c r="C45" s="31" t="s">
        <v>995</v>
      </c>
      <c r="D45" s="31" t="s">
        <v>996</v>
      </c>
      <c r="E45" s="31" t="s">
        <v>575</v>
      </c>
      <c r="F45" s="86">
        <v>1935400</v>
      </c>
      <c r="G45" s="32">
        <v>8.5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45219</v>
      </c>
      <c r="B46" s="32">
        <v>540377</v>
      </c>
      <c r="C46" s="31" t="s">
        <v>995</v>
      </c>
      <c r="D46" s="31" t="s">
        <v>996</v>
      </c>
      <c r="E46" s="31" t="s">
        <v>576</v>
      </c>
      <c r="F46" s="86">
        <v>1907695</v>
      </c>
      <c r="G46" s="32">
        <v>8.57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45219</v>
      </c>
      <c r="B47" s="32">
        <v>542726</v>
      </c>
      <c r="C47" s="31" t="s">
        <v>148</v>
      </c>
      <c r="D47" s="31" t="s">
        <v>1142</v>
      </c>
      <c r="E47" s="31" t="s">
        <v>576</v>
      </c>
      <c r="F47" s="86">
        <v>372625</v>
      </c>
      <c r="G47" s="32">
        <v>2759.35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45219</v>
      </c>
      <c r="B48" s="32">
        <v>542726</v>
      </c>
      <c r="C48" s="31" t="s">
        <v>148</v>
      </c>
      <c r="D48" s="31" t="s">
        <v>1143</v>
      </c>
      <c r="E48" s="31" t="s">
        <v>575</v>
      </c>
      <c r="F48" s="86">
        <v>372625</v>
      </c>
      <c r="G48" s="32">
        <v>2759.35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45219</v>
      </c>
      <c r="B49" s="32">
        <v>524614</v>
      </c>
      <c r="C49" s="31" t="s">
        <v>1144</v>
      </c>
      <c r="D49" s="31" t="s">
        <v>896</v>
      </c>
      <c r="E49" s="31" t="s">
        <v>575</v>
      </c>
      <c r="F49" s="86">
        <v>540124</v>
      </c>
      <c r="G49" s="32">
        <v>11.18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45219</v>
      </c>
      <c r="B50" s="32">
        <v>541983</v>
      </c>
      <c r="C50" s="31" t="s">
        <v>1145</v>
      </c>
      <c r="D50" s="31" t="s">
        <v>1146</v>
      </c>
      <c r="E50" s="31" t="s">
        <v>575</v>
      </c>
      <c r="F50" s="86">
        <v>72000</v>
      </c>
      <c r="G50" s="32">
        <v>32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45219</v>
      </c>
      <c r="B51" s="32">
        <v>541983</v>
      </c>
      <c r="C51" s="31" t="s">
        <v>1145</v>
      </c>
      <c r="D51" s="31" t="s">
        <v>1147</v>
      </c>
      <c r="E51" s="31" t="s">
        <v>575</v>
      </c>
      <c r="F51" s="86">
        <v>150000</v>
      </c>
      <c r="G51" s="32">
        <v>31.52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45219</v>
      </c>
      <c r="B52" s="32">
        <v>540696</v>
      </c>
      <c r="C52" s="31" t="s">
        <v>1148</v>
      </c>
      <c r="D52" s="31" t="s">
        <v>1149</v>
      </c>
      <c r="E52" s="31" t="s">
        <v>575</v>
      </c>
      <c r="F52" s="86">
        <v>132350</v>
      </c>
      <c r="G52" s="32">
        <v>11.95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45219</v>
      </c>
      <c r="B53" s="32">
        <v>500206</v>
      </c>
      <c r="C53" s="31" t="s">
        <v>1150</v>
      </c>
      <c r="D53" s="31" t="s">
        <v>1067</v>
      </c>
      <c r="E53" s="31" t="s">
        <v>575</v>
      </c>
      <c r="F53" s="86">
        <v>38740</v>
      </c>
      <c r="G53" s="32">
        <v>39.090000000000003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45219</v>
      </c>
      <c r="B54" s="32">
        <v>500206</v>
      </c>
      <c r="C54" s="31" t="s">
        <v>1150</v>
      </c>
      <c r="D54" s="31" t="s">
        <v>1067</v>
      </c>
      <c r="E54" s="31" t="s">
        <v>576</v>
      </c>
      <c r="F54" s="86">
        <v>23271</v>
      </c>
      <c r="G54" s="32">
        <v>40.049999999999997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45219</v>
      </c>
      <c r="B55" s="32">
        <v>542650</v>
      </c>
      <c r="C55" s="31" t="s">
        <v>178</v>
      </c>
      <c r="D55" s="31" t="s">
        <v>1142</v>
      </c>
      <c r="E55" s="31" t="s">
        <v>576</v>
      </c>
      <c r="F55" s="86">
        <v>399485</v>
      </c>
      <c r="G55" s="32">
        <v>1509.95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45219</v>
      </c>
      <c r="B56" s="32">
        <v>542650</v>
      </c>
      <c r="C56" s="31" t="s">
        <v>178</v>
      </c>
      <c r="D56" s="31" t="s">
        <v>1124</v>
      </c>
      <c r="E56" s="31" t="s">
        <v>576</v>
      </c>
      <c r="F56" s="86">
        <v>275352</v>
      </c>
      <c r="G56" s="32">
        <v>1509.95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45219</v>
      </c>
      <c r="B57" s="32">
        <v>542650</v>
      </c>
      <c r="C57" s="31" t="s">
        <v>178</v>
      </c>
      <c r="D57" s="31" t="s">
        <v>1143</v>
      </c>
      <c r="E57" s="31" t="s">
        <v>575</v>
      </c>
      <c r="F57" s="86">
        <v>399485</v>
      </c>
      <c r="G57" s="32">
        <v>1509.95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45219</v>
      </c>
      <c r="B58" s="32">
        <v>542650</v>
      </c>
      <c r="C58" s="31" t="s">
        <v>178</v>
      </c>
      <c r="D58" s="31" t="s">
        <v>1126</v>
      </c>
      <c r="E58" s="31" t="s">
        <v>575</v>
      </c>
      <c r="F58" s="86">
        <v>275352</v>
      </c>
      <c r="G58" s="32">
        <v>1509.95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45219</v>
      </c>
      <c r="B59" s="32">
        <v>519287</v>
      </c>
      <c r="C59" s="31" t="s">
        <v>1151</v>
      </c>
      <c r="D59" s="31" t="s">
        <v>1152</v>
      </c>
      <c r="E59" s="31" t="s">
        <v>576</v>
      </c>
      <c r="F59" s="86">
        <v>130000</v>
      </c>
      <c r="G59" s="32">
        <v>20.010000000000002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45219</v>
      </c>
      <c r="B60" s="32">
        <v>503776</v>
      </c>
      <c r="C60" s="31" t="s">
        <v>1153</v>
      </c>
      <c r="D60" s="31" t="s">
        <v>1154</v>
      </c>
      <c r="E60" s="31" t="s">
        <v>575</v>
      </c>
      <c r="F60" s="86">
        <v>691167</v>
      </c>
      <c r="G60" s="32">
        <v>36.6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45219</v>
      </c>
      <c r="B61" s="32">
        <v>503776</v>
      </c>
      <c r="C61" s="31" t="s">
        <v>1153</v>
      </c>
      <c r="D61" s="31" t="s">
        <v>1089</v>
      </c>
      <c r="E61" s="31" t="s">
        <v>576</v>
      </c>
      <c r="F61" s="86">
        <v>691167</v>
      </c>
      <c r="G61" s="32">
        <v>36.6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45219</v>
      </c>
      <c r="B62" s="32">
        <v>540386</v>
      </c>
      <c r="C62" s="31" t="s">
        <v>1155</v>
      </c>
      <c r="D62" s="31" t="s">
        <v>1156</v>
      </c>
      <c r="E62" s="31" t="s">
        <v>576</v>
      </c>
      <c r="F62" s="86">
        <v>1000000</v>
      </c>
      <c r="G62" s="32">
        <v>0.67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45219</v>
      </c>
      <c r="B63" s="32">
        <v>526773</v>
      </c>
      <c r="C63" s="31" t="s">
        <v>1157</v>
      </c>
      <c r="D63" s="31" t="s">
        <v>1158</v>
      </c>
      <c r="E63" s="31" t="s">
        <v>576</v>
      </c>
      <c r="F63" s="86">
        <v>1299000</v>
      </c>
      <c r="G63" s="32">
        <v>8.01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45219</v>
      </c>
      <c r="B64" s="32">
        <v>512217</v>
      </c>
      <c r="C64" s="31" t="s">
        <v>1159</v>
      </c>
      <c r="D64" s="31" t="s">
        <v>1160</v>
      </c>
      <c r="E64" s="31" t="s">
        <v>575</v>
      </c>
      <c r="F64" s="86">
        <v>45910</v>
      </c>
      <c r="G64" s="32">
        <v>30.68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45219</v>
      </c>
      <c r="B65" s="32">
        <v>541601</v>
      </c>
      <c r="C65" s="31" t="s">
        <v>1161</v>
      </c>
      <c r="D65" s="31" t="s">
        <v>1162</v>
      </c>
      <c r="E65" s="31" t="s">
        <v>576</v>
      </c>
      <c r="F65" s="86">
        <v>5890000</v>
      </c>
      <c r="G65" s="32">
        <v>11.88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45219</v>
      </c>
      <c r="B66" s="32">
        <v>543366</v>
      </c>
      <c r="C66" s="31" t="s">
        <v>1005</v>
      </c>
      <c r="D66" s="31" t="s">
        <v>1163</v>
      </c>
      <c r="E66" s="31" t="s">
        <v>576</v>
      </c>
      <c r="F66" s="86">
        <v>7200</v>
      </c>
      <c r="G66" s="32">
        <v>56.33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45219</v>
      </c>
      <c r="B67" s="32">
        <v>540147</v>
      </c>
      <c r="C67" s="31" t="s">
        <v>1164</v>
      </c>
      <c r="D67" s="31" t="s">
        <v>1165</v>
      </c>
      <c r="E67" s="31" t="s">
        <v>576</v>
      </c>
      <c r="F67" s="86">
        <v>71539</v>
      </c>
      <c r="G67" s="32">
        <v>37.25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45219</v>
      </c>
      <c r="B68" s="32">
        <v>540147</v>
      </c>
      <c r="C68" s="31" t="s">
        <v>1164</v>
      </c>
      <c r="D68" s="31" t="s">
        <v>1165</v>
      </c>
      <c r="E68" s="31" t="s">
        <v>575</v>
      </c>
      <c r="F68" s="86">
        <v>10000</v>
      </c>
      <c r="G68" s="32">
        <v>37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45219</v>
      </c>
      <c r="B69" s="32">
        <v>543387</v>
      </c>
      <c r="C69" s="31" t="s">
        <v>1166</v>
      </c>
      <c r="D69" s="31" t="s">
        <v>1124</v>
      </c>
      <c r="E69" s="31" t="s">
        <v>576</v>
      </c>
      <c r="F69" s="86">
        <v>464559</v>
      </c>
      <c r="G69" s="32">
        <v>684.25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45219</v>
      </c>
      <c r="B70" s="32">
        <v>543387</v>
      </c>
      <c r="C70" s="31" t="s">
        <v>1166</v>
      </c>
      <c r="D70" s="31" t="s">
        <v>1126</v>
      </c>
      <c r="E70" s="31" t="s">
        <v>575</v>
      </c>
      <c r="F70" s="86">
        <v>464559</v>
      </c>
      <c r="G70" s="32">
        <v>684.25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45219</v>
      </c>
      <c r="B71" s="32">
        <v>531982</v>
      </c>
      <c r="C71" s="31" t="s">
        <v>1167</v>
      </c>
      <c r="D71" s="31" t="s">
        <v>1168</v>
      </c>
      <c r="E71" s="31" t="s">
        <v>576</v>
      </c>
      <c r="F71" s="86">
        <v>36015</v>
      </c>
      <c r="G71" s="32">
        <v>80.930000000000007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45219</v>
      </c>
      <c r="B72" s="32">
        <v>539026</v>
      </c>
      <c r="C72" s="31" t="s">
        <v>1169</v>
      </c>
      <c r="D72" s="31" t="s">
        <v>1170</v>
      </c>
      <c r="E72" s="31" t="s">
        <v>576</v>
      </c>
      <c r="F72" s="86">
        <v>20000</v>
      </c>
      <c r="G72" s="32">
        <v>4.87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45219</v>
      </c>
      <c r="B73" s="32">
        <v>539026</v>
      </c>
      <c r="C73" s="31" t="s">
        <v>1169</v>
      </c>
      <c r="D73" s="31" t="s">
        <v>1170</v>
      </c>
      <c r="E73" s="31" t="s">
        <v>575</v>
      </c>
      <c r="F73" s="86">
        <v>20000</v>
      </c>
      <c r="G73" s="32">
        <v>5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45219</v>
      </c>
      <c r="B74" s="32">
        <v>539026</v>
      </c>
      <c r="C74" s="31" t="s">
        <v>1169</v>
      </c>
      <c r="D74" s="31" t="s">
        <v>1171</v>
      </c>
      <c r="E74" s="31" t="s">
        <v>575</v>
      </c>
      <c r="F74" s="86">
        <v>20000</v>
      </c>
      <c r="G74" s="32">
        <v>4.99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45219</v>
      </c>
      <c r="B75" s="32">
        <v>539026</v>
      </c>
      <c r="C75" s="31" t="s">
        <v>1169</v>
      </c>
      <c r="D75" s="31" t="s">
        <v>1172</v>
      </c>
      <c r="E75" s="31" t="s">
        <v>576</v>
      </c>
      <c r="F75" s="86">
        <v>68000</v>
      </c>
      <c r="G75" s="32">
        <v>5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45219</v>
      </c>
      <c r="B76" s="32">
        <v>541701</v>
      </c>
      <c r="C76" s="31" t="s">
        <v>1173</v>
      </c>
      <c r="D76" s="31" t="s">
        <v>1174</v>
      </c>
      <c r="E76" s="31" t="s">
        <v>575</v>
      </c>
      <c r="F76" s="86">
        <v>150000</v>
      </c>
      <c r="G76" s="32">
        <v>465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45219</v>
      </c>
      <c r="B77" s="32">
        <v>536264</v>
      </c>
      <c r="C77" s="31" t="s">
        <v>1175</v>
      </c>
      <c r="D77" s="31" t="s">
        <v>1176</v>
      </c>
      <c r="E77" s="31" t="s">
        <v>576</v>
      </c>
      <c r="F77" s="86">
        <v>59000</v>
      </c>
      <c r="G77" s="32">
        <v>490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45219</v>
      </c>
      <c r="B78" s="32">
        <v>538607</v>
      </c>
      <c r="C78" s="31" t="s">
        <v>1177</v>
      </c>
      <c r="D78" s="31" t="s">
        <v>1178</v>
      </c>
      <c r="E78" s="31" t="s">
        <v>575</v>
      </c>
      <c r="F78" s="86">
        <v>3800000</v>
      </c>
      <c r="G78" s="32">
        <v>6.56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45219</v>
      </c>
      <c r="B79" s="32">
        <v>538607</v>
      </c>
      <c r="C79" s="31" t="s">
        <v>1177</v>
      </c>
      <c r="D79" s="31" t="s">
        <v>1179</v>
      </c>
      <c r="E79" s="31" t="s">
        <v>576</v>
      </c>
      <c r="F79" s="86">
        <v>3800000</v>
      </c>
      <c r="G79" s="32">
        <v>6.56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45219</v>
      </c>
      <c r="B80" s="32">
        <v>543638</v>
      </c>
      <c r="C80" s="31" t="s">
        <v>1083</v>
      </c>
      <c r="D80" s="31" t="s">
        <v>1090</v>
      </c>
      <c r="E80" s="31" t="s">
        <v>576</v>
      </c>
      <c r="F80" s="86">
        <v>600000</v>
      </c>
      <c r="G80" s="32">
        <v>70.819999999999993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45219</v>
      </c>
      <c r="B81" s="32">
        <v>542765</v>
      </c>
      <c r="C81" s="31" t="s">
        <v>1051</v>
      </c>
      <c r="D81" s="31" t="s">
        <v>1180</v>
      </c>
      <c r="E81" s="31" t="s">
        <v>576</v>
      </c>
      <c r="F81" s="86">
        <v>1000</v>
      </c>
      <c r="G81" s="32">
        <v>325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45219</v>
      </c>
      <c r="B82" s="32">
        <v>542765</v>
      </c>
      <c r="C82" s="31" t="s">
        <v>1051</v>
      </c>
      <c r="D82" s="31" t="s">
        <v>1180</v>
      </c>
      <c r="E82" s="31" t="s">
        <v>575</v>
      </c>
      <c r="F82" s="86">
        <v>2000</v>
      </c>
      <c r="G82" s="32">
        <v>311.60000000000002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45219</v>
      </c>
      <c r="B83" s="32">
        <v>534741</v>
      </c>
      <c r="C83" s="31" t="s">
        <v>1181</v>
      </c>
      <c r="D83" s="31" t="s">
        <v>1182</v>
      </c>
      <c r="E83" s="31" t="s">
        <v>576</v>
      </c>
      <c r="F83" s="86">
        <v>14812957</v>
      </c>
      <c r="G83" s="32">
        <v>1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45219</v>
      </c>
      <c r="B84" s="32">
        <v>534741</v>
      </c>
      <c r="C84" s="31" t="s">
        <v>1181</v>
      </c>
      <c r="D84" s="31" t="s">
        <v>1063</v>
      </c>
      <c r="E84" s="31" t="s">
        <v>575</v>
      </c>
      <c r="F84" s="86">
        <v>14850000</v>
      </c>
      <c r="G84" s="32">
        <v>1</v>
      </c>
      <c r="H84" s="32" t="s">
        <v>334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45219</v>
      </c>
      <c r="B85" s="32">
        <v>541735</v>
      </c>
      <c r="C85" s="31" t="s">
        <v>1183</v>
      </c>
      <c r="D85" s="31" t="s">
        <v>1184</v>
      </c>
      <c r="E85" s="31" t="s">
        <v>576</v>
      </c>
      <c r="F85" s="86">
        <v>1029148</v>
      </c>
      <c r="G85" s="32">
        <v>4.51</v>
      </c>
      <c r="H85" s="32" t="s">
        <v>334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45219</v>
      </c>
      <c r="B86" s="32">
        <v>543436</v>
      </c>
      <c r="C86" s="31" t="s">
        <v>1185</v>
      </c>
      <c r="D86" s="31" t="s">
        <v>1186</v>
      </c>
      <c r="E86" s="31" t="s">
        <v>575</v>
      </c>
      <c r="F86" s="86">
        <v>34400</v>
      </c>
      <c r="G86" s="32">
        <v>143.69999999999999</v>
      </c>
      <c r="H86" s="32" t="s">
        <v>334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45219</v>
      </c>
      <c r="B87" s="32">
        <v>543436</v>
      </c>
      <c r="C87" s="31" t="s">
        <v>1185</v>
      </c>
      <c r="D87" s="31" t="s">
        <v>1187</v>
      </c>
      <c r="E87" s="31" t="s">
        <v>576</v>
      </c>
      <c r="F87" s="86">
        <v>16000</v>
      </c>
      <c r="G87" s="32">
        <v>145</v>
      </c>
      <c r="H87" s="32" t="s">
        <v>334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45219</v>
      </c>
      <c r="B88" s="32">
        <v>543436</v>
      </c>
      <c r="C88" s="31" t="s">
        <v>1185</v>
      </c>
      <c r="D88" s="31" t="s">
        <v>1188</v>
      </c>
      <c r="E88" s="31" t="s">
        <v>576</v>
      </c>
      <c r="F88" s="86">
        <v>16000</v>
      </c>
      <c r="G88" s="32">
        <v>142.33000000000001</v>
      </c>
      <c r="H88" s="32" t="s">
        <v>334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45219</v>
      </c>
      <c r="B89" s="32">
        <v>543436</v>
      </c>
      <c r="C89" s="31" t="s">
        <v>1185</v>
      </c>
      <c r="D89" s="31" t="s">
        <v>1189</v>
      </c>
      <c r="E89" s="31" t="s">
        <v>576</v>
      </c>
      <c r="F89" s="86">
        <v>2400</v>
      </c>
      <c r="G89" s="32">
        <v>145</v>
      </c>
      <c r="H89" s="32" t="s">
        <v>334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45219</v>
      </c>
      <c r="B90" s="32" t="s">
        <v>1053</v>
      </c>
      <c r="C90" s="31" t="s">
        <v>1054</v>
      </c>
      <c r="D90" s="31" t="s">
        <v>577</v>
      </c>
      <c r="E90" s="31" t="s">
        <v>575</v>
      </c>
      <c r="F90" s="86">
        <v>872490</v>
      </c>
      <c r="G90" s="32">
        <v>62.77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45219</v>
      </c>
      <c r="B91" s="32" t="s">
        <v>1055</v>
      </c>
      <c r="C91" s="31" t="s">
        <v>1056</v>
      </c>
      <c r="D91" s="31" t="s">
        <v>1057</v>
      </c>
      <c r="E91" s="31" t="s">
        <v>575</v>
      </c>
      <c r="F91" s="86">
        <v>30000</v>
      </c>
      <c r="G91" s="32">
        <v>63.85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45219</v>
      </c>
      <c r="B92" s="32" t="s">
        <v>1011</v>
      </c>
      <c r="C92" s="31" t="s">
        <v>1012</v>
      </c>
      <c r="D92" s="31" t="s">
        <v>577</v>
      </c>
      <c r="E92" s="31" t="s">
        <v>575</v>
      </c>
      <c r="F92" s="86">
        <v>1676047</v>
      </c>
      <c r="G92" s="32">
        <v>88.28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45219</v>
      </c>
      <c r="B93" s="32" t="s">
        <v>1011</v>
      </c>
      <c r="C93" s="31" t="s">
        <v>1012</v>
      </c>
      <c r="D93" s="31" t="s">
        <v>1013</v>
      </c>
      <c r="E93" s="31" t="s">
        <v>575</v>
      </c>
      <c r="F93" s="86">
        <v>1139709</v>
      </c>
      <c r="G93" s="32">
        <v>88.72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45219</v>
      </c>
      <c r="B94" s="32" t="s">
        <v>1190</v>
      </c>
      <c r="C94" s="31" t="s">
        <v>1191</v>
      </c>
      <c r="D94" s="31" t="s">
        <v>577</v>
      </c>
      <c r="E94" s="31" t="s">
        <v>575</v>
      </c>
      <c r="F94" s="86">
        <v>94163</v>
      </c>
      <c r="G94" s="32">
        <v>441.34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45219</v>
      </c>
      <c r="B95" s="32" t="s">
        <v>724</v>
      </c>
      <c r="C95" s="31" t="s">
        <v>1192</v>
      </c>
      <c r="D95" s="31" t="s">
        <v>1014</v>
      </c>
      <c r="E95" s="31" t="s">
        <v>575</v>
      </c>
      <c r="F95" s="86">
        <v>1112659</v>
      </c>
      <c r="G95" s="32">
        <v>81.13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45219</v>
      </c>
      <c r="B96" s="32" t="s">
        <v>724</v>
      </c>
      <c r="C96" s="31" t="s">
        <v>1192</v>
      </c>
      <c r="D96" s="31" t="s">
        <v>577</v>
      </c>
      <c r="E96" s="31" t="s">
        <v>575</v>
      </c>
      <c r="F96" s="86">
        <v>990489</v>
      </c>
      <c r="G96" s="32">
        <v>81.3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45219</v>
      </c>
      <c r="B97" s="32" t="s">
        <v>1193</v>
      </c>
      <c r="C97" s="31" t="s">
        <v>1194</v>
      </c>
      <c r="D97" s="31" t="s">
        <v>577</v>
      </c>
      <c r="E97" s="31" t="s">
        <v>575</v>
      </c>
      <c r="F97" s="86">
        <v>374757</v>
      </c>
      <c r="G97" s="32">
        <v>84.19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45219</v>
      </c>
      <c r="B98" s="32" t="s">
        <v>1195</v>
      </c>
      <c r="C98" s="31" t="s">
        <v>1196</v>
      </c>
      <c r="D98" s="31" t="s">
        <v>577</v>
      </c>
      <c r="E98" s="31" t="s">
        <v>575</v>
      </c>
      <c r="F98" s="86">
        <v>4252544</v>
      </c>
      <c r="G98" s="32">
        <v>169.16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45219</v>
      </c>
      <c r="B99" s="32" t="s">
        <v>1195</v>
      </c>
      <c r="C99" s="31" t="s">
        <v>1196</v>
      </c>
      <c r="D99" s="31" t="s">
        <v>938</v>
      </c>
      <c r="E99" s="31" t="s">
        <v>575</v>
      </c>
      <c r="F99" s="86">
        <v>1339367</v>
      </c>
      <c r="G99" s="32">
        <v>168.81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45219</v>
      </c>
      <c r="B100" s="32" t="s">
        <v>1058</v>
      </c>
      <c r="C100" s="31" t="s">
        <v>1059</v>
      </c>
      <c r="D100" s="31" t="s">
        <v>577</v>
      </c>
      <c r="E100" s="31" t="s">
        <v>575</v>
      </c>
      <c r="F100" s="86">
        <v>248612</v>
      </c>
      <c r="G100" s="32">
        <v>98.44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45219</v>
      </c>
      <c r="B101" s="32" t="s">
        <v>1197</v>
      </c>
      <c r="C101" s="31" t="s">
        <v>1198</v>
      </c>
      <c r="D101" s="31" t="s">
        <v>1199</v>
      </c>
      <c r="E101" s="31" t="s">
        <v>575</v>
      </c>
      <c r="F101" s="86">
        <v>433663</v>
      </c>
      <c r="G101" s="32">
        <v>5.2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45219</v>
      </c>
      <c r="B102" s="32" t="s">
        <v>1086</v>
      </c>
      <c r="C102" s="31" t="s">
        <v>1087</v>
      </c>
      <c r="D102" s="31" t="s">
        <v>1200</v>
      </c>
      <c r="E102" s="31" t="s">
        <v>575</v>
      </c>
      <c r="F102" s="86">
        <v>645370</v>
      </c>
      <c r="G102" s="32">
        <v>19.57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45219</v>
      </c>
      <c r="B103" s="32" t="s">
        <v>1086</v>
      </c>
      <c r="C103" s="31" t="s">
        <v>1087</v>
      </c>
      <c r="D103" s="31" t="s">
        <v>577</v>
      </c>
      <c r="E103" s="31" t="s">
        <v>575</v>
      </c>
      <c r="F103" s="86">
        <v>745449</v>
      </c>
      <c r="G103" s="32">
        <v>19.29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45219</v>
      </c>
      <c r="B104" s="32" t="s">
        <v>1086</v>
      </c>
      <c r="C104" s="31" t="s">
        <v>1087</v>
      </c>
      <c r="D104" s="31" t="s">
        <v>1013</v>
      </c>
      <c r="E104" s="31" t="s">
        <v>575</v>
      </c>
      <c r="F104" s="86">
        <v>1709715</v>
      </c>
      <c r="G104" s="32">
        <v>19.25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45219</v>
      </c>
      <c r="B105" s="32" t="s">
        <v>1086</v>
      </c>
      <c r="C105" s="31" t="s">
        <v>1087</v>
      </c>
      <c r="D105" s="31" t="s">
        <v>1201</v>
      </c>
      <c r="E105" s="31" t="s">
        <v>575</v>
      </c>
      <c r="F105" s="86">
        <v>1016684</v>
      </c>
      <c r="G105" s="32">
        <v>19.010000000000002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45219</v>
      </c>
      <c r="B106" s="32" t="s">
        <v>1202</v>
      </c>
      <c r="C106" s="31" t="s">
        <v>1203</v>
      </c>
      <c r="D106" s="31" t="s">
        <v>1204</v>
      </c>
      <c r="E106" s="31" t="s">
        <v>575</v>
      </c>
      <c r="F106" s="86">
        <v>25200</v>
      </c>
      <c r="G106" s="32">
        <v>93.8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45219</v>
      </c>
      <c r="B107" s="32" t="s">
        <v>1205</v>
      </c>
      <c r="C107" s="31" t="s">
        <v>1206</v>
      </c>
      <c r="D107" s="31" t="s">
        <v>1006</v>
      </c>
      <c r="E107" s="31" t="s">
        <v>575</v>
      </c>
      <c r="F107" s="86">
        <v>35200</v>
      </c>
      <c r="G107" s="32">
        <v>78.14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45219</v>
      </c>
      <c r="B108" s="32" t="s">
        <v>1060</v>
      </c>
      <c r="C108" s="31" t="s">
        <v>1061</v>
      </c>
      <c r="D108" s="31" t="s">
        <v>1014</v>
      </c>
      <c r="E108" s="31" t="s">
        <v>575</v>
      </c>
      <c r="F108" s="86">
        <v>83500</v>
      </c>
      <c r="G108" s="32">
        <v>522.02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45219</v>
      </c>
      <c r="B109" s="32" t="s">
        <v>1060</v>
      </c>
      <c r="C109" s="31" t="s">
        <v>1061</v>
      </c>
      <c r="D109" s="31" t="s">
        <v>1062</v>
      </c>
      <c r="E109" s="31" t="s">
        <v>575</v>
      </c>
      <c r="F109" s="86">
        <v>68578</v>
      </c>
      <c r="G109" s="32">
        <v>517.82000000000005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45219</v>
      </c>
      <c r="B110" s="32" t="s">
        <v>1060</v>
      </c>
      <c r="C110" s="31" t="s">
        <v>1061</v>
      </c>
      <c r="D110" s="31" t="s">
        <v>987</v>
      </c>
      <c r="E110" s="31" t="s">
        <v>575</v>
      </c>
      <c r="F110" s="86">
        <v>69731</v>
      </c>
      <c r="G110" s="32">
        <v>514.17999999999995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45219</v>
      </c>
      <c r="B111" s="32" t="s">
        <v>1060</v>
      </c>
      <c r="C111" s="31" t="s">
        <v>1061</v>
      </c>
      <c r="D111" s="31" t="s">
        <v>938</v>
      </c>
      <c r="E111" s="31" t="s">
        <v>575</v>
      </c>
      <c r="F111" s="86">
        <v>75737</v>
      </c>
      <c r="G111" s="32">
        <v>516.17999999999995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45219</v>
      </c>
      <c r="B112" s="32" t="s">
        <v>1060</v>
      </c>
      <c r="C112" s="31" t="s">
        <v>1061</v>
      </c>
      <c r="D112" s="31" t="s">
        <v>577</v>
      </c>
      <c r="E112" s="31" t="s">
        <v>575</v>
      </c>
      <c r="F112" s="86">
        <v>209236</v>
      </c>
      <c r="G112" s="32">
        <v>515.73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45219</v>
      </c>
      <c r="B113" s="32" t="s">
        <v>1060</v>
      </c>
      <c r="C113" s="31" t="s">
        <v>1061</v>
      </c>
      <c r="D113" s="31" t="s">
        <v>1027</v>
      </c>
      <c r="E113" s="31" t="s">
        <v>575</v>
      </c>
      <c r="F113" s="86">
        <v>98447</v>
      </c>
      <c r="G113" s="32">
        <v>518.26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45219</v>
      </c>
      <c r="B114" s="32" t="s">
        <v>1060</v>
      </c>
      <c r="C114" s="31" t="s">
        <v>1061</v>
      </c>
      <c r="D114" s="31" t="s">
        <v>1207</v>
      </c>
      <c r="E114" s="31" t="s">
        <v>575</v>
      </c>
      <c r="F114" s="86">
        <v>270000</v>
      </c>
      <c r="G114" s="32">
        <v>518.54999999999995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45219</v>
      </c>
      <c r="B115" s="32" t="s">
        <v>1208</v>
      </c>
      <c r="C115" s="31" t="s">
        <v>1209</v>
      </c>
      <c r="D115" s="31" t="s">
        <v>577</v>
      </c>
      <c r="E115" s="31" t="s">
        <v>575</v>
      </c>
      <c r="F115" s="86">
        <v>1077316</v>
      </c>
      <c r="G115" s="32">
        <v>340.43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45219</v>
      </c>
      <c r="B116" s="32" t="s">
        <v>1210</v>
      </c>
      <c r="C116" s="31" t="s">
        <v>1211</v>
      </c>
      <c r="D116" s="31" t="s">
        <v>1212</v>
      </c>
      <c r="E116" s="31" t="s">
        <v>575</v>
      </c>
      <c r="F116" s="86">
        <v>35000</v>
      </c>
      <c r="G116" s="32">
        <v>1532.27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45219</v>
      </c>
      <c r="B117" s="32" t="s">
        <v>1213</v>
      </c>
      <c r="C117" s="31" t="s">
        <v>1214</v>
      </c>
      <c r="D117" s="31" t="s">
        <v>1066</v>
      </c>
      <c r="E117" s="31" t="s">
        <v>575</v>
      </c>
      <c r="F117" s="86">
        <v>80914</v>
      </c>
      <c r="G117" s="32">
        <v>91.3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45219</v>
      </c>
      <c r="B118" s="32" t="s">
        <v>1215</v>
      </c>
      <c r="C118" s="31" t="s">
        <v>1216</v>
      </c>
      <c r="D118" s="31" t="s">
        <v>1217</v>
      </c>
      <c r="E118" s="31" t="s">
        <v>575</v>
      </c>
      <c r="F118" s="86">
        <v>16646992</v>
      </c>
      <c r="G118" s="32">
        <v>0.35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45219</v>
      </c>
      <c r="B119" s="32" t="s">
        <v>1064</v>
      </c>
      <c r="C119" s="31" t="s">
        <v>1065</v>
      </c>
      <c r="D119" s="31" t="s">
        <v>1006</v>
      </c>
      <c r="E119" s="31" t="s">
        <v>575</v>
      </c>
      <c r="F119" s="86">
        <v>168000</v>
      </c>
      <c r="G119" s="32">
        <v>64.349999999999994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45219</v>
      </c>
      <c r="B120" s="32" t="s">
        <v>1064</v>
      </c>
      <c r="C120" s="31" t="s">
        <v>1065</v>
      </c>
      <c r="D120" s="31" t="s">
        <v>1052</v>
      </c>
      <c r="E120" s="31" t="s">
        <v>575</v>
      </c>
      <c r="F120" s="86">
        <v>103000</v>
      </c>
      <c r="G120" s="32">
        <v>78.010000000000005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45219</v>
      </c>
      <c r="B121" s="32" t="s">
        <v>1218</v>
      </c>
      <c r="C121" s="31" t="s">
        <v>1219</v>
      </c>
      <c r="D121" s="31" t="s">
        <v>577</v>
      </c>
      <c r="E121" s="31" t="s">
        <v>575</v>
      </c>
      <c r="F121" s="86">
        <v>1799704</v>
      </c>
      <c r="G121" s="32">
        <v>138.09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45219</v>
      </c>
      <c r="B122" s="32" t="s">
        <v>1220</v>
      </c>
      <c r="C122" s="31" t="s">
        <v>1221</v>
      </c>
      <c r="D122" s="31" t="s">
        <v>896</v>
      </c>
      <c r="E122" s="31" t="s">
        <v>575</v>
      </c>
      <c r="F122" s="86">
        <v>800000</v>
      </c>
      <c r="G122" s="32">
        <v>8.0500000000000007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45219</v>
      </c>
      <c r="B123" s="32" t="s">
        <v>1068</v>
      </c>
      <c r="C123" s="31" t="s">
        <v>1069</v>
      </c>
      <c r="D123" s="31" t="s">
        <v>1010</v>
      </c>
      <c r="E123" s="31" t="s">
        <v>575</v>
      </c>
      <c r="F123" s="86">
        <v>202635</v>
      </c>
      <c r="G123" s="32">
        <v>14.47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45219</v>
      </c>
      <c r="B124" s="32" t="s">
        <v>1068</v>
      </c>
      <c r="C124" s="31" t="s">
        <v>1069</v>
      </c>
      <c r="D124" s="31" t="s">
        <v>1070</v>
      </c>
      <c r="E124" s="31" t="s">
        <v>575</v>
      </c>
      <c r="F124" s="86">
        <v>190097</v>
      </c>
      <c r="G124" s="32">
        <v>14.49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45219</v>
      </c>
      <c r="B125" s="32" t="s">
        <v>1068</v>
      </c>
      <c r="C125" s="31" t="s">
        <v>1069</v>
      </c>
      <c r="D125" s="31" t="s">
        <v>938</v>
      </c>
      <c r="E125" s="31" t="s">
        <v>575</v>
      </c>
      <c r="F125" s="86">
        <v>297440</v>
      </c>
      <c r="G125" s="32">
        <v>14.53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45219</v>
      </c>
      <c r="B126" s="32" t="s">
        <v>1222</v>
      </c>
      <c r="C126" s="31" t="s">
        <v>1223</v>
      </c>
      <c r="D126" s="31" t="s">
        <v>1224</v>
      </c>
      <c r="E126" s="31" t="s">
        <v>575</v>
      </c>
      <c r="F126" s="86">
        <v>46215</v>
      </c>
      <c r="G126" s="32">
        <v>54.54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45219</v>
      </c>
      <c r="B127" s="32" t="s">
        <v>1225</v>
      </c>
      <c r="C127" s="31" t="s">
        <v>1226</v>
      </c>
      <c r="D127" s="31" t="s">
        <v>1227</v>
      </c>
      <c r="E127" s="31" t="s">
        <v>575</v>
      </c>
      <c r="F127" s="86">
        <v>20000</v>
      </c>
      <c r="G127" s="32">
        <v>141.5</v>
      </c>
      <c r="H127" s="32" t="s">
        <v>865</v>
      </c>
    </row>
    <row r="128" spans="1:28" ht="15" customHeight="1">
      <c r="A128" s="85">
        <v>45219</v>
      </c>
      <c r="B128" s="32" t="s">
        <v>1228</v>
      </c>
      <c r="C128" s="31" t="s">
        <v>1229</v>
      </c>
      <c r="D128" s="31" t="s">
        <v>1230</v>
      </c>
      <c r="E128" s="31" t="s">
        <v>575</v>
      </c>
      <c r="F128" s="86">
        <v>200000</v>
      </c>
      <c r="G128" s="32">
        <v>17.8</v>
      </c>
      <c r="H128" s="32" t="s">
        <v>865</v>
      </c>
    </row>
    <row r="129" spans="1:8" ht="15" customHeight="1">
      <c r="A129" s="85">
        <v>45219</v>
      </c>
      <c r="B129" s="32" t="s">
        <v>1228</v>
      </c>
      <c r="C129" s="31" t="s">
        <v>1229</v>
      </c>
      <c r="D129" s="31" t="s">
        <v>1231</v>
      </c>
      <c r="E129" s="31" t="s">
        <v>575</v>
      </c>
      <c r="F129" s="86">
        <v>27350</v>
      </c>
      <c r="G129" s="32">
        <v>17.79</v>
      </c>
      <c r="H129" s="32" t="s">
        <v>865</v>
      </c>
    </row>
    <row r="130" spans="1:8" ht="15" customHeight="1">
      <c r="A130" s="85">
        <v>45219</v>
      </c>
      <c r="B130" s="32" t="s">
        <v>453</v>
      </c>
      <c r="C130" s="31" t="s">
        <v>1232</v>
      </c>
      <c r="D130" s="31" t="s">
        <v>1233</v>
      </c>
      <c r="E130" s="31" t="s">
        <v>575</v>
      </c>
      <c r="F130" s="86">
        <v>463821</v>
      </c>
      <c r="G130" s="32">
        <v>2720.91</v>
      </c>
      <c r="H130" s="32" t="s">
        <v>865</v>
      </c>
    </row>
    <row r="131" spans="1:8" ht="15" customHeight="1">
      <c r="A131" s="85">
        <v>45219</v>
      </c>
      <c r="B131" s="32" t="s">
        <v>453</v>
      </c>
      <c r="C131" s="31" t="s">
        <v>1232</v>
      </c>
      <c r="D131" s="31" t="s">
        <v>1234</v>
      </c>
      <c r="E131" s="31" t="s">
        <v>575</v>
      </c>
      <c r="F131" s="86">
        <v>357670</v>
      </c>
      <c r="G131" s="32">
        <v>2720.91</v>
      </c>
      <c r="H131" s="32" t="s">
        <v>865</v>
      </c>
    </row>
    <row r="132" spans="1:8" ht="15" customHeight="1">
      <c r="A132" s="85">
        <v>45219</v>
      </c>
      <c r="B132" s="32" t="s">
        <v>1235</v>
      </c>
      <c r="C132" s="31" t="s">
        <v>1236</v>
      </c>
      <c r="D132" s="31" t="s">
        <v>577</v>
      </c>
      <c r="E132" s="31" t="s">
        <v>575</v>
      </c>
      <c r="F132" s="86">
        <v>297550</v>
      </c>
      <c r="G132" s="32">
        <v>61.18</v>
      </c>
      <c r="H132" s="32" t="s">
        <v>865</v>
      </c>
    </row>
    <row r="133" spans="1:8" ht="15" customHeight="1">
      <c r="A133" s="85">
        <v>45219</v>
      </c>
      <c r="B133" s="32" t="s">
        <v>465</v>
      </c>
      <c r="C133" s="31" t="s">
        <v>1071</v>
      </c>
      <c r="D133" s="31" t="s">
        <v>577</v>
      </c>
      <c r="E133" s="31" t="s">
        <v>575</v>
      </c>
      <c r="F133" s="86">
        <v>14324395</v>
      </c>
      <c r="G133" s="32">
        <v>71.19</v>
      </c>
      <c r="H133" s="32" t="s">
        <v>865</v>
      </c>
    </row>
    <row r="134" spans="1:8" ht="15" customHeight="1">
      <c r="A134" s="85">
        <v>45219</v>
      </c>
      <c r="B134" s="32" t="s">
        <v>1237</v>
      </c>
      <c r="C134" s="31" t="s">
        <v>1238</v>
      </c>
      <c r="D134" s="31" t="s">
        <v>1067</v>
      </c>
      <c r="E134" s="31" t="s">
        <v>575</v>
      </c>
      <c r="F134" s="86">
        <v>153677</v>
      </c>
      <c r="G134" s="32">
        <v>60.25</v>
      </c>
      <c r="H134" s="32" t="s">
        <v>865</v>
      </c>
    </row>
    <row r="135" spans="1:8" ht="15" customHeight="1">
      <c r="A135" s="85">
        <v>45219</v>
      </c>
      <c r="B135" s="32" t="s">
        <v>1239</v>
      </c>
      <c r="C135" s="31" t="s">
        <v>1240</v>
      </c>
      <c r="D135" s="31" t="s">
        <v>896</v>
      </c>
      <c r="E135" s="31" t="s">
        <v>575</v>
      </c>
      <c r="F135" s="86">
        <v>60000</v>
      </c>
      <c r="G135" s="32">
        <v>92.95</v>
      </c>
      <c r="H135" s="32" t="s">
        <v>865</v>
      </c>
    </row>
    <row r="136" spans="1:8" ht="15" customHeight="1">
      <c r="A136" s="85">
        <v>45219</v>
      </c>
      <c r="B136" s="32" t="s">
        <v>1241</v>
      </c>
      <c r="C136" s="31" t="s">
        <v>1242</v>
      </c>
      <c r="D136" s="31" t="s">
        <v>577</v>
      </c>
      <c r="E136" s="31" t="s">
        <v>575</v>
      </c>
      <c r="F136" s="86">
        <v>890819</v>
      </c>
      <c r="G136" s="32">
        <v>125.26</v>
      </c>
      <c r="H136" s="32" t="s">
        <v>865</v>
      </c>
    </row>
    <row r="137" spans="1:8" ht="15" customHeight="1">
      <c r="A137" s="85">
        <v>45219</v>
      </c>
      <c r="B137" s="32" t="s">
        <v>1072</v>
      </c>
      <c r="C137" s="31" t="s">
        <v>1073</v>
      </c>
      <c r="D137" s="31" t="s">
        <v>577</v>
      </c>
      <c r="E137" s="31" t="s">
        <v>575</v>
      </c>
      <c r="F137" s="86">
        <v>3421867</v>
      </c>
      <c r="G137" s="32">
        <v>100.33</v>
      </c>
      <c r="H137" s="32" t="s">
        <v>865</v>
      </c>
    </row>
    <row r="138" spans="1:8" ht="15" customHeight="1">
      <c r="A138" s="85">
        <v>45219</v>
      </c>
      <c r="B138" s="32" t="s">
        <v>1074</v>
      </c>
      <c r="C138" s="31" t="s">
        <v>1075</v>
      </c>
      <c r="D138" s="31" t="s">
        <v>1014</v>
      </c>
      <c r="E138" s="31" t="s">
        <v>575</v>
      </c>
      <c r="F138" s="86">
        <v>579090</v>
      </c>
      <c r="G138" s="32">
        <v>20.87</v>
      </c>
      <c r="H138" s="32" t="s">
        <v>865</v>
      </c>
    </row>
    <row r="139" spans="1:8" ht="15" customHeight="1">
      <c r="A139" s="85">
        <v>45219</v>
      </c>
      <c r="B139" s="32" t="s">
        <v>1028</v>
      </c>
      <c r="C139" s="31" t="s">
        <v>1029</v>
      </c>
      <c r="D139" s="31" t="s">
        <v>577</v>
      </c>
      <c r="E139" s="31" t="s">
        <v>575</v>
      </c>
      <c r="F139" s="86">
        <v>2620813</v>
      </c>
      <c r="G139" s="32">
        <v>48.76</v>
      </c>
      <c r="H139" s="32" t="s">
        <v>865</v>
      </c>
    </row>
    <row r="140" spans="1:8" ht="15" customHeight="1">
      <c r="A140" s="85">
        <v>45219</v>
      </c>
      <c r="B140" s="32" t="s">
        <v>1028</v>
      </c>
      <c r="C140" s="31" t="s">
        <v>1029</v>
      </c>
      <c r="D140" s="31" t="s">
        <v>1006</v>
      </c>
      <c r="E140" s="31" t="s">
        <v>575</v>
      </c>
      <c r="F140" s="86">
        <v>600000</v>
      </c>
      <c r="G140" s="32">
        <v>50.12</v>
      </c>
      <c r="H140" s="32" t="s">
        <v>865</v>
      </c>
    </row>
    <row r="141" spans="1:8" ht="15" customHeight="1">
      <c r="A141" s="85">
        <v>45219</v>
      </c>
      <c r="B141" s="32" t="s">
        <v>1076</v>
      </c>
      <c r="C141" s="31" t="s">
        <v>1077</v>
      </c>
      <c r="D141" s="31" t="s">
        <v>938</v>
      </c>
      <c r="E141" s="31" t="s">
        <v>575</v>
      </c>
      <c r="F141" s="86">
        <v>119597</v>
      </c>
      <c r="G141" s="32">
        <v>1134.08</v>
      </c>
      <c r="H141" s="32" t="s">
        <v>865</v>
      </c>
    </row>
    <row r="142" spans="1:8" ht="15" customHeight="1">
      <c r="A142" s="85">
        <v>45219</v>
      </c>
      <c r="B142" s="32" t="s">
        <v>1076</v>
      </c>
      <c r="C142" s="31" t="s">
        <v>1077</v>
      </c>
      <c r="D142" s="31" t="s">
        <v>577</v>
      </c>
      <c r="E142" s="31" t="s">
        <v>575</v>
      </c>
      <c r="F142" s="86">
        <v>368131</v>
      </c>
      <c r="G142" s="32">
        <v>1143.42</v>
      </c>
      <c r="H142" s="32" t="s">
        <v>865</v>
      </c>
    </row>
    <row r="143" spans="1:8" ht="15" customHeight="1">
      <c r="A143" s="85">
        <v>45219</v>
      </c>
      <c r="B143" s="32" t="s">
        <v>1076</v>
      </c>
      <c r="C143" s="31" t="s">
        <v>1077</v>
      </c>
      <c r="D143" s="31" t="s">
        <v>987</v>
      </c>
      <c r="E143" s="31" t="s">
        <v>575</v>
      </c>
      <c r="F143" s="86">
        <v>89774</v>
      </c>
      <c r="G143" s="32">
        <v>1127.1300000000001</v>
      </c>
      <c r="H143" s="32" t="s">
        <v>865</v>
      </c>
    </row>
    <row r="144" spans="1:8" ht="15" customHeight="1">
      <c r="A144" s="85">
        <v>45219</v>
      </c>
      <c r="B144" s="32" t="s">
        <v>1076</v>
      </c>
      <c r="C144" s="31" t="s">
        <v>1077</v>
      </c>
      <c r="D144" s="31" t="s">
        <v>1015</v>
      </c>
      <c r="E144" s="31" t="s">
        <v>575</v>
      </c>
      <c r="F144" s="86">
        <v>85804</v>
      </c>
      <c r="G144" s="32">
        <v>1157.23</v>
      </c>
      <c r="H144" s="32" t="s">
        <v>865</v>
      </c>
    </row>
    <row r="145" spans="1:8" ht="15" customHeight="1">
      <c r="A145" s="85">
        <v>45219</v>
      </c>
      <c r="B145" s="32" t="s">
        <v>1079</v>
      </c>
      <c r="C145" s="31" t="s">
        <v>1080</v>
      </c>
      <c r="D145" s="31" t="s">
        <v>577</v>
      </c>
      <c r="E145" s="31" t="s">
        <v>575</v>
      </c>
      <c r="F145" s="86">
        <v>156524</v>
      </c>
      <c r="G145" s="32">
        <v>347.97</v>
      </c>
      <c r="H145" s="32" t="s">
        <v>865</v>
      </c>
    </row>
    <row r="146" spans="1:8" ht="15" customHeight="1">
      <c r="A146" s="85">
        <v>45219</v>
      </c>
      <c r="B146" s="32" t="s">
        <v>1243</v>
      </c>
      <c r="C146" s="31" t="s">
        <v>1244</v>
      </c>
      <c r="D146" s="31" t="s">
        <v>1245</v>
      </c>
      <c r="E146" s="31" t="s">
        <v>575</v>
      </c>
      <c r="F146" s="86">
        <v>70000</v>
      </c>
      <c r="G146" s="32">
        <v>68.989999999999995</v>
      </c>
      <c r="H146" s="32" t="s">
        <v>865</v>
      </c>
    </row>
    <row r="147" spans="1:8" ht="15" customHeight="1">
      <c r="A147" s="85">
        <v>45219</v>
      </c>
      <c r="B147" s="32" t="s">
        <v>1081</v>
      </c>
      <c r="C147" s="31" t="s">
        <v>1082</v>
      </c>
      <c r="D147" s="31" t="s">
        <v>938</v>
      </c>
      <c r="E147" s="31" t="s">
        <v>575</v>
      </c>
      <c r="F147" s="86">
        <v>115890</v>
      </c>
      <c r="G147" s="32">
        <v>1155.71</v>
      </c>
      <c r="H147" s="32" t="s">
        <v>865</v>
      </c>
    </row>
    <row r="148" spans="1:8" ht="15" customHeight="1">
      <c r="A148" s="85">
        <v>45219</v>
      </c>
      <c r="B148" s="32" t="s">
        <v>1081</v>
      </c>
      <c r="C148" s="31" t="s">
        <v>1082</v>
      </c>
      <c r="D148" s="31" t="s">
        <v>1078</v>
      </c>
      <c r="E148" s="31" t="s">
        <v>575</v>
      </c>
      <c r="F148" s="86">
        <v>108962</v>
      </c>
      <c r="G148" s="32">
        <v>1163.79</v>
      </c>
      <c r="H148" s="32" t="s">
        <v>865</v>
      </c>
    </row>
    <row r="149" spans="1:8" ht="15" customHeight="1">
      <c r="A149" s="85">
        <v>45219</v>
      </c>
      <c r="B149" s="32" t="s">
        <v>1081</v>
      </c>
      <c r="C149" s="31" t="s">
        <v>1082</v>
      </c>
      <c r="D149" s="31" t="s">
        <v>1015</v>
      </c>
      <c r="E149" s="31" t="s">
        <v>575</v>
      </c>
      <c r="F149" s="86">
        <v>142051</v>
      </c>
      <c r="G149" s="32">
        <v>1173.48</v>
      </c>
      <c r="H149" s="32" t="s">
        <v>865</v>
      </c>
    </row>
    <row r="150" spans="1:8" ht="15" customHeight="1">
      <c r="A150" s="85">
        <v>45219</v>
      </c>
      <c r="B150" s="32" t="s">
        <v>1081</v>
      </c>
      <c r="C150" s="31" t="s">
        <v>1082</v>
      </c>
      <c r="D150" s="31" t="s">
        <v>577</v>
      </c>
      <c r="E150" s="31" t="s">
        <v>575</v>
      </c>
      <c r="F150" s="86">
        <v>565513</v>
      </c>
      <c r="G150" s="32">
        <v>1165.31</v>
      </c>
      <c r="H150" s="32" t="s">
        <v>865</v>
      </c>
    </row>
    <row r="151" spans="1:8" ht="15" customHeight="1">
      <c r="A151" s="85">
        <v>45219</v>
      </c>
      <c r="B151" s="32" t="s">
        <v>1081</v>
      </c>
      <c r="C151" s="31" t="s">
        <v>1082</v>
      </c>
      <c r="D151" s="31" t="s">
        <v>1246</v>
      </c>
      <c r="E151" s="31" t="s">
        <v>575</v>
      </c>
      <c r="F151" s="86">
        <v>94774</v>
      </c>
      <c r="G151" s="32">
        <v>1163.02</v>
      </c>
      <c r="H151" s="32" t="s">
        <v>865</v>
      </c>
    </row>
    <row r="152" spans="1:8" ht="15" customHeight="1">
      <c r="A152" s="85">
        <v>45219</v>
      </c>
      <c r="B152" s="32" t="s">
        <v>1247</v>
      </c>
      <c r="C152" s="31" t="s">
        <v>1248</v>
      </c>
      <c r="D152" s="31" t="s">
        <v>577</v>
      </c>
      <c r="E152" s="31" t="s">
        <v>575</v>
      </c>
      <c r="F152" s="86">
        <v>1257219</v>
      </c>
      <c r="G152" s="32">
        <v>96.22</v>
      </c>
      <c r="H152" s="32" t="s">
        <v>865</v>
      </c>
    </row>
    <row r="153" spans="1:8" ht="15" customHeight="1">
      <c r="A153" s="85">
        <v>45219</v>
      </c>
      <c r="B153" s="32" t="s">
        <v>1247</v>
      </c>
      <c r="C153" s="31" t="s">
        <v>1248</v>
      </c>
      <c r="D153" s="31" t="s">
        <v>1200</v>
      </c>
      <c r="E153" s="31" t="s">
        <v>575</v>
      </c>
      <c r="F153" s="86">
        <v>880606</v>
      </c>
      <c r="G153" s="32">
        <v>96.72</v>
      </c>
      <c r="H153" s="32" t="s">
        <v>865</v>
      </c>
    </row>
    <row r="154" spans="1:8" ht="15" customHeight="1">
      <c r="A154" s="85">
        <v>45219</v>
      </c>
      <c r="B154" s="32" t="s">
        <v>1249</v>
      </c>
      <c r="C154" s="31" t="s">
        <v>1250</v>
      </c>
      <c r="D154" s="31" t="s">
        <v>1251</v>
      </c>
      <c r="E154" s="31" t="s">
        <v>575</v>
      </c>
      <c r="F154" s="86">
        <v>45000</v>
      </c>
      <c r="G154" s="32">
        <v>57.5</v>
      </c>
      <c r="H154" s="32" t="s">
        <v>865</v>
      </c>
    </row>
    <row r="155" spans="1:8" ht="15" customHeight="1">
      <c r="A155" s="85">
        <v>45219</v>
      </c>
      <c r="B155" s="32" t="s">
        <v>1252</v>
      </c>
      <c r="C155" s="31" t="s">
        <v>1253</v>
      </c>
      <c r="D155" s="31" t="s">
        <v>577</v>
      </c>
      <c r="E155" s="31" t="s">
        <v>575</v>
      </c>
      <c r="F155" s="86">
        <v>102075</v>
      </c>
      <c r="G155" s="32">
        <v>1336.03</v>
      </c>
      <c r="H155" s="32" t="s">
        <v>865</v>
      </c>
    </row>
    <row r="156" spans="1:8" ht="15" customHeight="1">
      <c r="A156" s="85">
        <v>45219</v>
      </c>
      <c r="B156" s="32" t="s">
        <v>527</v>
      </c>
      <c r="C156" s="31" t="s">
        <v>1254</v>
      </c>
      <c r="D156" s="31" t="s">
        <v>1255</v>
      </c>
      <c r="E156" s="31" t="s">
        <v>575</v>
      </c>
      <c r="F156" s="86">
        <v>2223016</v>
      </c>
      <c r="G156" s="32">
        <v>31.9</v>
      </c>
      <c r="H156" s="32" t="s">
        <v>865</v>
      </c>
    </row>
    <row r="157" spans="1:8" ht="15" customHeight="1">
      <c r="A157" s="85">
        <v>45219</v>
      </c>
      <c r="B157" s="32" t="s">
        <v>527</v>
      </c>
      <c r="C157" s="31" t="s">
        <v>1254</v>
      </c>
      <c r="D157" s="31" t="s">
        <v>1234</v>
      </c>
      <c r="E157" s="31" t="s">
        <v>575</v>
      </c>
      <c r="F157" s="86">
        <v>128941927</v>
      </c>
      <c r="G157" s="32">
        <v>32.43</v>
      </c>
      <c r="H157" s="32" t="s">
        <v>865</v>
      </c>
    </row>
    <row r="158" spans="1:8" ht="15" customHeight="1">
      <c r="A158" s="85">
        <v>45219</v>
      </c>
      <c r="B158" s="32" t="s">
        <v>527</v>
      </c>
      <c r="C158" s="31" t="s">
        <v>1254</v>
      </c>
      <c r="D158" s="31" t="s">
        <v>1256</v>
      </c>
      <c r="E158" s="31" t="s">
        <v>575</v>
      </c>
      <c r="F158" s="86">
        <v>167209444</v>
      </c>
      <c r="G158" s="32">
        <v>32.43</v>
      </c>
      <c r="H158" s="32" t="s">
        <v>865</v>
      </c>
    </row>
    <row r="159" spans="1:8" ht="15" customHeight="1">
      <c r="A159" s="85">
        <v>45219</v>
      </c>
      <c r="B159" s="32" t="s">
        <v>1084</v>
      </c>
      <c r="C159" s="31" t="s">
        <v>1085</v>
      </c>
      <c r="D159" s="31" t="s">
        <v>1257</v>
      </c>
      <c r="E159" s="31" t="s">
        <v>575</v>
      </c>
      <c r="F159" s="86">
        <v>693995</v>
      </c>
      <c r="G159" s="32">
        <v>77.150000000000006</v>
      </c>
      <c r="H159" s="32" t="s">
        <v>865</v>
      </c>
    </row>
    <row r="160" spans="1:8" ht="15" customHeight="1">
      <c r="A160" s="85">
        <v>45219</v>
      </c>
      <c r="B160" s="32" t="s">
        <v>1258</v>
      </c>
      <c r="C160" s="31" t="s">
        <v>1259</v>
      </c>
      <c r="D160" s="31" t="s">
        <v>1260</v>
      </c>
      <c r="E160" s="31" t="s">
        <v>575</v>
      </c>
      <c r="F160" s="86">
        <v>58269</v>
      </c>
      <c r="G160" s="32">
        <v>55.72</v>
      </c>
      <c r="H160" s="32" t="s">
        <v>865</v>
      </c>
    </row>
    <row r="161" spans="1:8" ht="15" customHeight="1">
      <c r="A161" s="85">
        <v>45219</v>
      </c>
      <c r="B161" s="32" t="s">
        <v>1261</v>
      </c>
      <c r="C161" s="31" t="s">
        <v>1262</v>
      </c>
      <c r="D161" s="31" t="s">
        <v>896</v>
      </c>
      <c r="E161" s="31" t="s">
        <v>575</v>
      </c>
      <c r="F161" s="86">
        <v>335268</v>
      </c>
      <c r="G161" s="32">
        <v>178.51</v>
      </c>
      <c r="H161" s="32" t="s">
        <v>865</v>
      </c>
    </row>
    <row r="162" spans="1:8" ht="15" customHeight="1">
      <c r="A162" s="85">
        <v>45219</v>
      </c>
      <c r="B162" s="32" t="s">
        <v>1053</v>
      </c>
      <c r="C162" s="31" t="s">
        <v>1054</v>
      </c>
      <c r="D162" s="31" t="s">
        <v>577</v>
      </c>
      <c r="E162" s="31" t="s">
        <v>576</v>
      </c>
      <c r="F162" s="86">
        <v>872490</v>
      </c>
      <c r="G162" s="32">
        <v>63.02</v>
      </c>
      <c r="H162" s="32" t="s">
        <v>865</v>
      </c>
    </row>
    <row r="163" spans="1:8" ht="15" customHeight="1">
      <c r="A163" s="85">
        <v>45219</v>
      </c>
      <c r="B163" s="32" t="s">
        <v>1055</v>
      </c>
      <c r="C163" s="31" t="s">
        <v>1056</v>
      </c>
      <c r="D163" s="31" t="s">
        <v>1057</v>
      </c>
      <c r="E163" s="31" t="s">
        <v>576</v>
      </c>
      <c r="F163" s="86">
        <v>60000</v>
      </c>
      <c r="G163" s="32">
        <v>64.87</v>
      </c>
      <c r="H163" s="32" t="s">
        <v>865</v>
      </c>
    </row>
    <row r="164" spans="1:8" ht="15" customHeight="1">
      <c r="A164" s="85">
        <v>45219</v>
      </c>
      <c r="B164" s="32" t="s">
        <v>1011</v>
      </c>
      <c r="C164" s="31" t="s">
        <v>1012</v>
      </c>
      <c r="D164" s="31" t="s">
        <v>577</v>
      </c>
      <c r="E164" s="31" t="s">
        <v>576</v>
      </c>
      <c r="F164" s="86">
        <v>1676047</v>
      </c>
      <c r="G164" s="32">
        <v>88.2</v>
      </c>
      <c r="H164" s="32" t="s">
        <v>865</v>
      </c>
    </row>
    <row r="165" spans="1:8" ht="15" customHeight="1">
      <c r="A165" s="85">
        <v>45219</v>
      </c>
      <c r="B165" s="32" t="s">
        <v>1011</v>
      </c>
      <c r="C165" s="31" t="s">
        <v>1012</v>
      </c>
      <c r="D165" s="31" t="s">
        <v>1013</v>
      </c>
      <c r="E165" s="31" t="s">
        <v>576</v>
      </c>
      <c r="F165" s="86">
        <v>1539709</v>
      </c>
      <c r="G165" s="32">
        <v>88.89</v>
      </c>
      <c r="H165" s="32" t="s">
        <v>865</v>
      </c>
    </row>
    <row r="166" spans="1:8" ht="15" customHeight="1">
      <c r="A166" s="85">
        <v>45219</v>
      </c>
      <c r="B166" s="32" t="s">
        <v>1190</v>
      </c>
      <c r="C166" s="31" t="s">
        <v>1191</v>
      </c>
      <c r="D166" s="31" t="s">
        <v>577</v>
      </c>
      <c r="E166" s="31" t="s">
        <v>576</v>
      </c>
      <c r="F166" s="86">
        <v>94163</v>
      </c>
      <c r="G166" s="32">
        <v>444.03</v>
      </c>
      <c r="H166" s="32" t="s">
        <v>865</v>
      </c>
    </row>
    <row r="167" spans="1:8" ht="15" customHeight="1">
      <c r="A167" s="85">
        <v>45219</v>
      </c>
      <c r="B167" s="32" t="s">
        <v>724</v>
      </c>
      <c r="C167" s="31" t="s">
        <v>1192</v>
      </c>
      <c r="D167" s="31" t="s">
        <v>577</v>
      </c>
      <c r="E167" s="31" t="s">
        <v>576</v>
      </c>
      <c r="F167" s="86">
        <v>990489</v>
      </c>
      <c r="G167" s="32">
        <v>81.3</v>
      </c>
      <c r="H167" s="32" t="s">
        <v>865</v>
      </c>
    </row>
    <row r="168" spans="1:8" ht="15" customHeight="1">
      <c r="A168" s="85">
        <v>45219</v>
      </c>
      <c r="B168" s="32" t="s">
        <v>724</v>
      </c>
      <c r="C168" s="31" t="s">
        <v>1192</v>
      </c>
      <c r="D168" s="31" t="s">
        <v>1014</v>
      </c>
      <c r="E168" s="31" t="s">
        <v>576</v>
      </c>
      <c r="F168" s="86">
        <v>126009</v>
      </c>
      <c r="G168" s="32">
        <v>81.260000000000005</v>
      </c>
      <c r="H168" s="32" t="s">
        <v>865</v>
      </c>
    </row>
    <row r="169" spans="1:8" ht="15" customHeight="1">
      <c r="A169" s="85">
        <v>45219</v>
      </c>
      <c r="B169" s="32" t="s">
        <v>1193</v>
      </c>
      <c r="C169" s="31" t="s">
        <v>1194</v>
      </c>
      <c r="D169" s="31" t="s">
        <v>577</v>
      </c>
      <c r="E169" s="31" t="s">
        <v>576</v>
      </c>
      <c r="F169" s="86">
        <v>374757</v>
      </c>
      <c r="G169" s="32">
        <v>84.12</v>
      </c>
      <c r="H169" s="32" t="s">
        <v>865</v>
      </c>
    </row>
    <row r="170" spans="1:8" ht="15" customHeight="1">
      <c r="A170" s="85">
        <v>45219</v>
      </c>
      <c r="B170" s="32" t="s">
        <v>1195</v>
      </c>
      <c r="C170" s="31" t="s">
        <v>1196</v>
      </c>
      <c r="D170" s="31" t="s">
        <v>938</v>
      </c>
      <c r="E170" s="31" t="s">
        <v>576</v>
      </c>
      <c r="F170" s="86">
        <v>1373151</v>
      </c>
      <c r="G170" s="32">
        <v>169.44</v>
      </c>
      <c r="H170" s="32" t="s">
        <v>865</v>
      </c>
    </row>
    <row r="171" spans="1:8" ht="15" customHeight="1">
      <c r="A171" s="85">
        <v>45219</v>
      </c>
      <c r="B171" s="32" t="s">
        <v>1195</v>
      </c>
      <c r="C171" s="31" t="s">
        <v>1196</v>
      </c>
      <c r="D171" s="31" t="s">
        <v>577</v>
      </c>
      <c r="E171" s="31" t="s">
        <v>576</v>
      </c>
      <c r="F171" s="86">
        <v>4252544</v>
      </c>
      <c r="G171" s="32">
        <v>169.25</v>
      </c>
      <c r="H171" s="32" t="s">
        <v>865</v>
      </c>
    </row>
    <row r="172" spans="1:8" ht="15" customHeight="1">
      <c r="A172" s="85">
        <v>45219</v>
      </c>
      <c r="B172" s="32" t="s">
        <v>1058</v>
      </c>
      <c r="C172" s="31" t="s">
        <v>1059</v>
      </c>
      <c r="D172" s="31" t="s">
        <v>577</v>
      </c>
      <c r="E172" s="31" t="s">
        <v>576</v>
      </c>
      <c r="F172" s="86">
        <v>248612</v>
      </c>
      <c r="G172" s="32">
        <v>98.17</v>
      </c>
      <c r="H172" s="32" t="s">
        <v>865</v>
      </c>
    </row>
    <row r="173" spans="1:8" ht="15" customHeight="1">
      <c r="A173" s="85">
        <v>45219</v>
      </c>
      <c r="B173" s="32" t="s">
        <v>1197</v>
      </c>
      <c r="C173" s="31" t="s">
        <v>1198</v>
      </c>
      <c r="D173" s="31" t="s">
        <v>1199</v>
      </c>
      <c r="E173" s="31" t="s">
        <v>576</v>
      </c>
      <c r="F173" s="86">
        <v>224016</v>
      </c>
      <c r="G173" s="32">
        <v>5.18</v>
      </c>
      <c r="H173" s="32" t="s">
        <v>865</v>
      </c>
    </row>
    <row r="174" spans="1:8" ht="15" customHeight="1">
      <c r="A174" s="85">
        <v>45219</v>
      </c>
      <c r="B174" s="32" t="s">
        <v>1086</v>
      </c>
      <c r="C174" s="31" t="s">
        <v>1087</v>
      </c>
      <c r="D174" s="31" t="s">
        <v>577</v>
      </c>
      <c r="E174" s="31" t="s">
        <v>576</v>
      </c>
      <c r="F174" s="86">
        <v>745449</v>
      </c>
      <c r="G174" s="32">
        <v>19.22</v>
      </c>
      <c r="H174" s="32" t="s">
        <v>865</v>
      </c>
    </row>
    <row r="175" spans="1:8" ht="15" customHeight="1">
      <c r="A175" s="85">
        <v>45219</v>
      </c>
      <c r="B175" s="32" t="s">
        <v>1086</v>
      </c>
      <c r="C175" s="31" t="s">
        <v>1087</v>
      </c>
      <c r="D175" s="31" t="s">
        <v>1201</v>
      </c>
      <c r="E175" s="31" t="s">
        <v>576</v>
      </c>
      <c r="F175" s="86">
        <v>433444</v>
      </c>
      <c r="G175" s="32">
        <v>19.43</v>
      </c>
      <c r="H175" s="32" t="s">
        <v>865</v>
      </c>
    </row>
    <row r="176" spans="1:8" ht="15" customHeight="1">
      <c r="A176" s="85">
        <v>45219</v>
      </c>
      <c r="B176" s="32" t="s">
        <v>1086</v>
      </c>
      <c r="C176" s="31" t="s">
        <v>1087</v>
      </c>
      <c r="D176" s="31" t="s">
        <v>1200</v>
      </c>
      <c r="E176" s="31" t="s">
        <v>576</v>
      </c>
      <c r="F176" s="86">
        <v>388665</v>
      </c>
      <c r="G176" s="32">
        <v>18.84</v>
      </c>
      <c r="H176" s="32" t="s">
        <v>865</v>
      </c>
    </row>
    <row r="177" spans="1:8" ht="15" customHeight="1">
      <c r="A177" s="85">
        <v>45219</v>
      </c>
      <c r="B177" s="32" t="s">
        <v>1086</v>
      </c>
      <c r="C177" s="31" t="s">
        <v>1087</v>
      </c>
      <c r="D177" s="31" t="s">
        <v>1088</v>
      </c>
      <c r="E177" s="31" t="s">
        <v>576</v>
      </c>
      <c r="F177" s="86">
        <v>3537875</v>
      </c>
      <c r="G177" s="32">
        <v>19.05</v>
      </c>
      <c r="H177" s="32" t="s">
        <v>865</v>
      </c>
    </row>
    <row r="178" spans="1:8" ht="15" customHeight="1">
      <c r="A178" s="85">
        <v>45219</v>
      </c>
      <c r="B178" s="32" t="s">
        <v>1086</v>
      </c>
      <c r="C178" s="31" t="s">
        <v>1087</v>
      </c>
      <c r="D178" s="31" t="s">
        <v>1013</v>
      </c>
      <c r="E178" s="31" t="s">
        <v>576</v>
      </c>
      <c r="F178" s="86">
        <v>1034715</v>
      </c>
      <c r="G178" s="32">
        <v>19.440000000000001</v>
      </c>
      <c r="H178" s="32" t="s">
        <v>865</v>
      </c>
    </row>
    <row r="179" spans="1:8" ht="15" customHeight="1">
      <c r="A179" s="85">
        <v>45219</v>
      </c>
      <c r="B179" s="32" t="s">
        <v>1202</v>
      </c>
      <c r="C179" s="31" t="s">
        <v>1203</v>
      </c>
      <c r="D179" s="31" t="s">
        <v>1006</v>
      </c>
      <c r="E179" s="31" t="s">
        <v>576</v>
      </c>
      <c r="F179" s="86">
        <v>24000</v>
      </c>
      <c r="G179" s="32">
        <v>93.8</v>
      </c>
      <c r="H179" s="32" t="s">
        <v>865</v>
      </c>
    </row>
    <row r="180" spans="1:8" ht="15" customHeight="1">
      <c r="A180" s="85">
        <v>45219</v>
      </c>
      <c r="B180" s="32" t="s">
        <v>1205</v>
      </c>
      <c r="C180" s="31" t="s">
        <v>1206</v>
      </c>
      <c r="D180" s="31" t="s">
        <v>1006</v>
      </c>
      <c r="E180" s="31" t="s">
        <v>576</v>
      </c>
      <c r="F180" s="86">
        <v>56000</v>
      </c>
      <c r="G180" s="32">
        <v>84.61</v>
      </c>
      <c r="H180" s="32" t="s">
        <v>865</v>
      </c>
    </row>
    <row r="181" spans="1:8" ht="15" customHeight="1">
      <c r="A181" s="85">
        <v>45219</v>
      </c>
      <c r="B181" s="32" t="s">
        <v>1060</v>
      </c>
      <c r="C181" s="31" t="s">
        <v>1061</v>
      </c>
      <c r="D181" s="31" t="s">
        <v>1027</v>
      </c>
      <c r="E181" s="31" t="s">
        <v>576</v>
      </c>
      <c r="F181" s="86">
        <v>93314</v>
      </c>
      <c r="G181" s="32">
        <v>520.9</v>
      </c>
      <c r="H181" s="32" t="s">
        <v>865</v>
      </c>
    </row>
    <row r="182" spans="1:8" ht="15" customHeight="1">
      <c r="A182" s="85">
        <v>45219</v>
      </c>
      <c r="B182" s="32" t="s">
        <v>1060</v>
      </c>
      <c r="C182" s="31" t="s">
        <v>1061</v>
      </c>
      <c r="D182" s="31" t="s">
        <v>987</v>
      </c>
      <c r="E182" s="31" t="s">
        <v>576</v>
      </c>
      <c r="F182" s="86">
        <v>72616</v>
      </c>
      <c r="G182" s="32">
        <v>514.45000000000005</v>
      </c>
      <c r="H182" s="32" t="s">
        <v>865</v>
      </c>
    </row>
    <row r="183" spans="1:8" ht="15" customHeight="1">
      <c r="A183" s="85">
        <v>45219</v>
      </c>
      <c r="B183" s="32" t="s">
        <v>1060</v>
      </c>
      <c r="C183" s="31" t="s">
        <v>1061</v>
      </c>
      <c r="D183" s="31" t="s">
        <v>938</v>
      </c>
      <c r="E183" s="31" t="s">
        <v>576</v>
      </c>
      <c r="F183" s="86">
        <v>77402</v>
      </c>
      <c r="G183" s="32">
        <v>514.42999999999995</v>
      </c>
      <c r="H183" s="32" t="s">
        <v>865</v>
      </c>
    </row>
    <row r="184" spans="1:8" ht="15" customHeight="1">
      <c r="A184" s="85">
        <v>45219</v>
      </c>
      <c r="B184" s="32" t="s">
        <v>1060</v>
      </c>
      <c r="C184" s="31" t="s">
        <v>1061</v>
      </c>
      <c r="D184" s="31" t="s">
        <v>577</v>
      </c>
      <c r="E184" s="31" t="s">
        <v>576</v>
      </c>
      <c r="F184" s="86">
        <v>209236</v>
      </c>
      <c r="G184" s="32">
        <v>515.9</v>
      </c>
      <c r="H184" s="32" t="s">
        <v>865</v>
      </c>
    </row>
    <row r="185" spans="1:8" ht="15" customHeight="1">
      <c r="A185" s="85">
        <v>45219</v>
      </c>
      <c r="B185" s="32" t="s">
        <v>1060</v>
      </c>
      <c r="C185" s="31" t="s">
        <v>1061</v>
      </c>
      <c r="D185" s="31" t="s">
        <v>1014</v>
      </c>
      <c r="E185" s="31" t="s">
        <v>576</v>
      </c>
      <c r="F185" s="86">
        <v>91722</v>
      </c>
      <c r="G185" s="32">
        <v>519.85</v>
      </c>
      <c r="H185" s="32" t="s">
        <v>865</v>
      </c>
    </row>
    <row r="186" spans="1:8" ht="15" customHeight="1">
      <c r="A186" s="85">
        <v>45219</v>
      </c>
      <c r="B186" s="32" t="s">
        <v>1060</v>
      </c>
      <c r="C186" s="31" t="s">
        <v>1061</v>
      </c>
      <c r="D186" s="31" t="s">
        <v>1062</v>
      </c>
      <c r="E186" s="31" t="s">
        <v>576</v>
      </c>
      <c r="F186" s="86">
        <v>68578</v>
      </c>
      <c r="G186" s="32">
        <v>522.63</v>
      </c>
      <c r="H186" s="32" t="s">
        <v>865</v>
      </c>
    </row>
    <row r="187" spans="1:8" ht="15" customHeight="1">
      <c r="A187" s="85">
        <v>45219</v>
      </c>
      <c r="B187" s="32" t="s">
        <v>1060</v>
      </c>
      <c r="C187" s="31" t="s">
        <v>1061</v>
      </c>
      <c r="D187" s="31" t="s">
        <v>1263</v>
      </c>
      <c r="E187" s="31" t="s">
        <v>576</v>
      </c>
      <c r="F187" s="86">
        <v>100000</v>
      </c>
      <c r="G187" s="32">
        <v>515.46</v>
      </c>
      <c r="H187" s="32" t="s">
        <v>865</v>
      </c>
    </row>
    <row r="188" spans="1:8" ht="15" customHeight="1">
      <c r="A188" s="85">
        <v>45219</v>
      </c>
      <c r="B188" s="32" t="s">
        <v>1208</v>
      </c>
      <c r="C188" s="31" t="s">
        <v>1209</v>
      </c>
      <c r="D188" s="31" t="s">
        <v>577</v>
      </c>
      <c r="E188" s="31" t="s">
        <v>576</v>
      </c>
      <c r="F188" s="86">
        <v>1077316</v>
      </c>
      <c r="G188" s="32">
        <v>340.77</v>
      </c>
      <c r="H188" s="32" t="s">
        <v>865</v>
      </c>
    </row>
    <row r="189" spans="1:8" ht="15" customHeight="1">
      <c r="A189" s="85">
        <v>45219</v>
      </c>
      <c r="B189" s="32" t="s">
        <v>1210</v>
      </c>
      <c r="C189" s="31" t="s">
        <v>1211</v>
      </c>
      <c r="D189" s="31" t="s">
        <v>1014</v>
      </c>
      <c r="E189" s="31" t="s">
        <v>576</v>
      </c>
      <c r="F189" s="86">
        <v>35000</v>
      </c>
      <c r="G189" s="32">
        <v>1532.23</v>
      </c>
      <c r="H189" s="32" t="s">
        <v>865</v>
      </c>
    </row>
    <row r="190" spans="1:8" ht="15" customHeight="1">
      <c r="A190" s="85">
        <v>45219</v>
      </c>
      <c r="B190" s="32" t="s">
        <v>1213</v>
      </c>
      <c r="C190" s="31" t="s">
        <v>1214</v>
      </c>
      <c r="D190" s="31" t="s">
        <v>1066</v>
      </c>
      <c r="E190" s="31" t="s">
        <v>576</v>
      </c>
      <c r="F190" s="86">
        <v>222384</v>
      </c>
      <c r="G190" s="32">
        <v>91.68</v>
      </c>
      <c r="H190" s="32" t="s">
        <v>865</v>
      </c>
    </row>
    <row r="191" spans="1:8" ht="15" customHeight="1">
      <c r="A191" s="85">
        <v>45219</v>
      </c>
      <c r="B191" s="32" t="s">
        <v>1215</v>
      </c>
      <c r="C191" s="31" t="s">
        <v>1216</v>
      </c>
      <c r="D191" s="31" t="s">
        <v>1217</v>
      </c>
      <c r="E191" s="31" t="s">
        <v>576</v>
      </c>
      <c r="F191" s="86">
        <v>9963129</v>
      </c>
      <c r="G191" s="32">
        <v>0.4</v>
      </c>
      <c r="H191" s="32" t="s">
        <v>865</v>
      </c>
    </row>
    <row r="192" spans="1:8" ht="15" customHeight="1">
      <c r="A192" s="85">
        <v>45219</v>
      </c>
      <c r="B192" s="32" t="s">
        <v>1264</v>
      </c>
      <c r="C192" s="31" t="s">
        <v>1265</v>
      </c>
      <c r="D192" s="31" t="s">
        <v>1105</v>
      </c>
      <c r="E192" s="31" t="s">
        <v>576</v>
      </c>
      <c r="F192" s="86">
        <v>4000000</v>
      </c>
      <c r="G192" s="32">
        <v>0.95</v>
      </c>
      <c r="H192" s="32" t="s">
        <v>865</v>
      </c>
    </row>
    <row r="193" spans="1:8" ht="15" customHeight="1">
      <c r="A193" s="85">
        <v>45219</v>
      </c>
      <c r="B193" s="32" t="s">
        <v>1064</v>
      </c>
      <c r="C193" s="31" t="s">
        <v>1065</v>
      </c>
      <c r="D193" s="31" t="s">
        <v>1006</v>
      </c>
      <c r="E193" s="31" t="s">
        <v>576</v>
      </c>
      <c r="F193" s="86">
        <v>93000</v>
      </c>
      <c r="G193" s="32">
        <v>73.86</v>
      </c>
      <c r="H193" s="32" t="s">
        <v>865</v>
      </c>
    </row>
    <row r="194" spans="1:8" ht="15" customHeight="1">
      <c r="A194" s="85">
        <v>45219</v>
      </c>
      <c r="B194" s="32" t="s">
        <v>1064</v>
      </c>
      <c r="C194" s="31" t="s">
        <v>1065</v>
      </c>
      <c r="D194" s="31" t="s">
        <v>1052</v>
      </c>
      <c r="E194" s="31" t="s">
        <v>576</v>
      </c>
      <c r="F194" s="86">
        <v>79000</v>
      </c>
      <c r="G194" s="32">
        <v>80.48</v>
      </c>
      <c r="H194" s="32" t="s">
        <v>865</v>
      </c>
    </row>
    <row r="195" spans="1:8" ht="15" customHeight="1">
      <c r="A195" s="85">
        <v>45219</v>
      </c>
      <c r="B195" s="32" t="s">
        <v>1064</v>
      </c>
      <c r="C195" s="31" t="s">
        <v>1065</v>
      </c>
      <c r="D195" s="31" t="s">
        <v>1066</v>
      </c>
      <c r="E195" s="31" t="s">
        <v>576</v>
      </c>
      <c r="F195" s="86">
        <v>156000</v>
      </c>
      <c r="G195" s="32">
        <v>64.63</v>
      </c>
      <c r="H195" s="32" t="s">
        <v>865</v>
      </c>
    </row>
    <row r="196" spans="1:8" ht="15" customHeight="1">
      <c r="A196" s="85">
        <v>45219</v>
      </c>
      <c r="B196" s="32" t="s">
        <v>1218</v>
      </c>
      <c r="C196" s="31" t="s">
        <v>1219</v>
      </c>
      <c r="D196" s="31" t="s">
        <v>577</v>
      </c>
      <c r="E196" s="31" t="s">
        <v>576</v>
      </c>
      <c r="F196" s="86">
        <v>1799704</v>
      </c>
      <c r="G196" s="32">
        <v>138.13999999999999</v>
      </c>
      <c r="H196" s="32" t="s">
        <v>865</v>
      </c>
    </row>
    <row r="197" spans="1:8" ht="15" customHeight="1">
      <c r="A197" s="85">
        <v>45219</v>
      </c>
      <c r="B197" s="32" t="s">
        <v>1220</v>
      </c>
      <c r="C197" s="31" t="s">
        <v>1221</v>
      </c>
      <c r="D197" s="31" t="s">
        <v>1266</v>
      </c>
      <c r="E197" s="31" t="s">
        <v>576</v>
      </c>
      <c r="F197" s="86">
        <v>500000</v>
      </c>
      <c r="G197" s="32">
        <v>8.0500000000000007</v>
      </c>
      <c r="H197" s="32" t="s">
        <v>865</v>
      </c>
    </row>
    <row r="198" spans="1:8" ht="15" customHeight="1">
      <c r="A198" s="85">
        <v>45219</v>
      </c>
      <c r="B198" s="32" t="s">
        <v>1220</v>
      </c>
      <c r="C198" s="31" t="s">
        <v>1221</v>
      </c>
      <c r="D198" s="31" t="s">
        <v>896</v>
      </c>
      <c r="E198" s="31" t="s">
        <v>576</v>
      </c>
      <c r="F198" s="86">
        <v>300143</v>
      </c>
      <c r="G198" s="32">
        <v>8.0500000000000007</v>
      </c>
      <c r="H198" s="32" t="s">
        <v>865</v>
      </c>
    </row>
    <row r="199" spans="1:8" ht="15" customHeight="1">
      <c r="A199" s="85">
        <v>45219</v>
      </c>
      <c r="B199" s="32" t="s">
        <v>1220</v>
      </c>
      <c r="C199" s="31" t="s">
        <v>1221</v>
      </c>
      <c r="D199" s="31" t="s">
        <v>1267</v>
      </c>
      <c r="E199" s="31" t="s">
        <v>576</v>
      </c>
      <c r="F199" s="86">
        <v>521651</v>
      </c>
      <c r="G199" s="32">
        <v>8.06</v>
      </c>
      <c r="H199" s="32" t="s">
        <v>865</v>
      </c>
    </row>
    <row r="200" spans="1:8" ht="15" customHeight="1">
      <c r="A200" s="85">
        <v>45219</v>
      </c>
      <c r="B200" s="32" t="s">
        <v>1068</v>
      </c>
      <c r="C200" s="31" t="s">
        <v>1069</v>
      </c>
      <c r="D200" s="31" t="s">
        <v>1070</v>
      </c>
      <c r="E200" s="31" t="s">
        <v>576</v>
      </c>
      <c r="F200" s="86">
        <v>190097</v>
      </c>
      <c r="G200" s="32">
        <v>14.54</v>
      </c>
      <c r="H200" s="32" t="s">
        <v>865</v>
      </c>
    </row>
    <row r="201" spans="1:8" ht="15" customHeight="1">
      <c r="A201" s="85">
        <v>45219</v>
      </c>
      <c r="B201" s="32" t="s">
        <v>1068</v>
      </c>
      <c r="C201" s="31" t="s">
        <v>1069</v>
      </c>
      <c r="D201" s="31" t="s">
        <v>938</v>
      </c>
      <c r="E201" s="31" t="s">
        <v>576</v>
      </c>
      <c r="F201" s="86">
        <v>297440</v>
      </c>
      <c r="G201" s="32">
        <v>14.46</v>
      </c>
      <c r="H201" s="32" t="s">
        <v>865</v>
      </c>
    </row>
    <row r="202" spans="1:8" ht="15" customHeight="1">
      <c r="A202" s="85">
        <v>45219</v>
      </c>
      <c r="B202" s="32" t="s">
        <v>1068</v>
      </c>
      <c r="C202" s="31" t="s">
        <v>1069</v>
      </c>
      <c r="D202" s="31" t="s">
        <v>1010</v>
      </c>
      <c r="E202" s="31" t="s">
        <v>576</v>
      </c>
      <c r="F202" s="86">
        <v>202635</v>
      </c>
      <c r="G202" s="32">
        <v>14.49</v>
      </c>
      <c r="H202" s="32" t="s">
        <v>865</v>
      </c>
    </row>
    <row r="203" spans="1:8" ht="15" customHeight="1">
      <c r="A203" s="85">
        <v>45219</v>
      </c>
      <c r="B203" s="32" t="s">
        <v>1222</v>
      </c>
      <c r="C203" s="31" t="s">
        <v>1223</v>
      </c>
      <c r="D203" s="31" t="s">
        <v>1224</v>
      </c>
      <c r="E203" s="31" t="s">
        <v>576</v>
      </c>
      <c r="F203" s="86">
        <v>46215</v>
      </c>
      <c r="G203" s="32">
        <v>55.3</v>
      </c>
      <c r="H203" s="32" t="s">
        <v>865</v>
      </c>
    </row>
    <row r="204" spans="1:8" ht="15" customHeight="1">
      <c r="A204" s="85">
        <v>45219</v>
      </c>
      <c r="B204" s="32" t="s">
        <v>1225</v>
      </c>
      <c r="C204" s="31" t="s">
        <v>1226</v>
      </c>
      <c r="D204" s="31" t="s">
        <v>1268</v>
      </c>
      <c r="E204" s="31" t="s">
        <v>576</v>
      </c>
      <c r="F204" s="86">
        <v>20000</v>
      </c>
      <c r="G204" s="32">
        <v>141.5</v>
      </c>
      <c r="H204" s="32" t="s">
        <v>865</v>
      </c>
    </row>
    <row r="205" spans="1:8" ht="15" customHeight="1">
      <c r="A205" s="85">
        <v>45219</v>
      </c>
      <c r="B205" s="32" t="s">
        <v>1225</v>
      </c>
      <c r="C205" s="31" t="s">
        <v>1226</v>
      </c>
      <c r="D205" s="31" t="s">
        <v>1269</v>
      </c>
      <c r="E205" s="31" t="s">
        <v>576</v>
      </c>
      <c r="F205" s="86">
        <v>34000</v>
      </c>
      <c r="G205" s="32">
        <v>141.44999999999999</v>
      </c>
      <c r="H205" s="32" t="s">
        <v>865</v>
      </c>
    </row>
    <row r="206" spans="1:8" ht="15" customHeight="1">
      <c r="A206" s="85">
        <v>45219</v>
      </c>
      <c r="B206" s="32" t="s">
        <v>1228</v>
      </c>
      <c r="C206" s="31" t="s">
        <v>1229</v>
      </c>
      <c r="D206" s="31" t="s">
        <v>1231</v>
      </c>
      <c r="E206" s="31" t="s">
        <v>576</v>
      </c>
      <c r="F206" s="86">
        <v>200000</v>
      </c>
      <c r="G206" s="32">
        <v>17.8</v>
      </c>
      <c r="H206" s="32" t="s">
        <v>865</v>
      </c>
    </row>
    <row r="207" spans="1:8" ht="15" customHeight="1">
      <c r="A207" s="85">
        <v>45219</v>
      </c>
      <c r="B207" s="32" t="s">
        <v>453</v>
      </c>
      <c r="C207" s="31" t="s">
        <v>1232</v>
      </c>
      <c r="D207" s="31" t="s">
        <v>1255</v>
      </c>
      <c r="E207" s="31" t="s">
        <v>576</v>
      </c>
      <c r="F207" s="86">
        <v>410507</v>
      </c>
      <c r="G207" s="32">
        <v>2729.2</v>
      </c>
      <c r="H207" s="32" t="s">
        <v>865</v>
      </c>
    </row>
    <row r="208" spans="1:8" ht="15" customHeight="1">
      <c r="A208" s="85">
        <v>45219</v>
      </c>
      <c r="B208" s="32" t="s">
        <v>1235</v>
      </c>
      <c r="C208" s="31" t="s">
        <v>1236</v>
      </c>
      <c r="D208" s="31" t="s">
        <v>577</v>
      </c>
      <c r="E208" s="31" t="s">
        <v>576</v>
      </c>
      <c r="F208" s="86">
        <v>297550</v>
      </c>
      <c r="G208" s="32">
        <v>61.25</v>
      </c>
      <c r="H208" s="32" t="s">
        <v>865</v>
      </c>
    </row>
    <row r="209" spans="1:8" ht="15" customHeight="1">
      <c r="A209" s="85">
        <v>45219</v>
      </c>
      <c r="B209" s="32" t="s">
        <v>465</v>
      </c>
      <c r="C209" s="31" t="s">
        <v>1071</v>
      </c>
      <c r="D209" s="31" t="s">
        <v>577</v>
      </c>
      <c r="E209" s="31" t="s">
        <v>576</v>
      </c>
      <c r="F209" s="86">
        <v>14324395</v>
      </c>
      <c r="G209" s="32">
        <v>71.22</v>
      </c>
      <c r="H209" s="32" t="s">
        <v>865</v>
      </c>
    </row>
    <row r="210" spans="1:8" ht="15" customHeight="1">
      <c r="A210" s="85">
        <v>45219</v>
      </c>
      <c r="B210" s="32" t="s">
        <v>1237</v>
      </c>
      <c r="C210" s="31" t="s">
        <v>1238</v>
      </c>
      <c r="D210" s="31" t="s">
        <v>1067</v>
      </c>
      <c r="E210" s="31" t="s">
        <v>576</v>
      </c>
      <c r="F210" s="86">
        <v>61345</v>
      </c>
      <c r="G210" s="32">
        <v>61.36</v>
      </c>
      <c r="H210" s="32" t="s">
        <v>865</v>
      </c>
    </row>
    <row r="211" spans="1:8" ht="15" customHeight="1">
      <c r="A211" s="85">
        <v>45219</v>
      </c>
      <c r="B211" s="32" t="s">
        <v>1239</v>
      </c>
      <c r="C211" s="31" t="s">
        <v>1240</v>
      </c>
      <c r="D211" s="31" t="s">
        <v>896</v>
      </c>
      <c r="E211" s="31" t="s">
        <v>576</v>
      </c>
      <c r="F211" s="86">
        <v>6000</v>
      </c>
      <c r="G211" s="32">
        <v>92.95</v>
      </c>
      <c r="H211" s="32" t="s">
        <v>865</v>
      </c>
    </row>
    <row r="212" spans="1:8" ht="15" customHeight="1">
      <c r="A212" s="85">
        <v>45219</v>
      </c>
      <c r="B212" s="32" t="s">
        <v>1241</v>
      </c>
      <c r="C212" s="31" t="s">
        <v>1242</v>
      </c>
      <c r="D212" s="31" t="s">
        <v>577</v>
      </c>
      <c r="E212" s="31" t="s">
        <v>576</v>
      </c>
      <c r="F212" s="86">
        <v>890819</v>
      </c>
      <c r="G212" s="32">
        <v>125.24</v>
      </c>
      <c r="H212" s="32" t="s">
        <v>865</v>
      </c>
    </row>
    <row r="213" spans="1:8" ht="15" customHeight="1">
      <c r="A213" s="85">
        <v>45219</v>
      </c>
      <c r="B213" s="32" t="s">
        <v>1072</v>
      </c>
      <c r="C213" s="31" t="s">
        <v>1073</v>
      </c>
      <c r="D213" s="31" t="s">
        <v>577</v>
      </c>
      <c r="E213" s="31" t="s">
        <v>576</v>
      </c>
      <c r="F213" s="86">
        <v>3421867</v>
      </c>
      <c r="G213" s="32">
        <v>100.38</v>
      </c>
      <c r="H213" s="32" t="s">
        <v>865</v>
      </c>
    </row>
    <row r="214" spans="1:8" ht="15" customHeight="1">
      <c r="A214" s="85">
        <v>45219</v>
      </c>
      <c r="B214" s="32" t="s">
        <v>1028</v>
      </c>
      <c r="C214" s="31" t="s">
        <v>1029</v>
      </c>
      <c r="D214" s="31" t="s">
        <v>577</v>
      </c>
      <c r="E214" s="31" t="s">
        <v>576</v>
      </c>
      <c r="F214" s="86">
        <v>2620813</v>
      </c>
      <c r="G214" s="32">
        <v>48.67</v>
      </c>
      <c r="H214" s="32" t="s">
        <v>865</v>
      </c>
    </row>
    <row r="215" spans="1:8" ht="15" customHeight="1">
      <c r="A215" s="85">
        <v>45219</v>
      </c>
      <c r="B215" s="32" t="s">
        <v>1028</v>
      </c>
      <c r="C215" s="31" t="s">
        <v>1029</v>
      </c>
      <c r="D215" s="31" t="s">
        <v>1006</v>
      </c>
      <c r="E215" s="31" t="s">
        <v>576</v>
      </c>
      <c r="F215" s="86">
        <v>800000</v>
      </c>
      <c r="G215" s="32">
        <v>47.29</v>
      </c>
      <c r="H215" s="32" t="s">
        <v>865</v>
      </c>
    </row>
    <row r="216" spans="1:8" ht="15" customHeight="1">
      <c r="A216" s="85">
        <v>45219</v>
      </c>
      <c r="B216" s="32" t="s">
        <v>1028</v>
      </c>
      <c r="C216" s="31" t="s">
        <v>1029</v>
      </c>
      <c r="D216" s="31" t="s">
        <v>1270</v>
      </c>
      <c r="E216" s="31" t="s">
        <v>576</v>
      </c>
      <c r="F216" s="86">
        <v>1000000</v>
      </c>
      <c r="G216" s="32">
        <v>50.74</v>
      </c>
      <c r="H216" s="32" t="s">
        <v>865</v>
      </c>
    </row>
    <row r="217" spans="1:8" ht="15" customHeight="1">
      <c r="A217" s="85">
        <v>45219</v>
      </c>
      <c r="B217" s="32" t="s">
        <v>1076</v>
      </c>
      <c r="C217" s="31" t="s">
        <v>1077</v>
      </c>
      <c r="D217" s="31" t="s">
        <v>1015</v>
      </c>
      <c r="E217" s="31" t="s">
        <v>576</v>
      </c>
      <c r="F217" s="86">
        <v>85804</v>
      </c>
      <c r="G217" s="32">
        <v>1157.76</v>
      </c>
      <c r="H217" s="32" t="s">
        <v>865</v>
      </c>
    </row>
    <row r="218" spans="1:8" ht="15" customHeight="1">
      <c r="A218" s="85">
        <v>45219</v>
      </c>
      <c r="B218" s="32" t="s">
        <v>1076</v>
      </c>
      <c r="C218" s="31" t="s">
        <v>1077</v>
      </c>
      <c r="D218" s="31" t="s">
        <v>577</v>
      </c>
      <c r="E218" s="31" t="s">
        <v>576</v>
      </c>
      <c r="F218" s="86">
        <v>368131</v>
      </c>
      <c r="G218" s="32">
        <v>1143.6400000000001</v>
      </c>
      <c r="H218" s="32" t="s">
        <v>865</v>
      </c>
    </row>
    <row r="219" spans="1:8" ht="15" customHeight="1">
      <c r="A219" s="85">
        <v>45219</v>
      </c>
      <c r="B219" s="32" t="s">
        <v>1076</v>
      </c>
      <c r="C219" s="31" t="s">
        <v>1077</v>
      </c>
      <c r="D219" s="31" t="s">
        <v>987</v>
      </c>
      <c r="E219" s="31" t="s">
        <v>576</v>
      </c>
      <c r="F219" s="86">
        <v>90891</v>
      </c>
      <c r="G219" s="32">
        <v>1134.48</v>
      </c>
      <c r="H219" s="32" t="s">
        <v>865</v>
      </c>
    </row>
    <row r="220" spans="1:8" ht="15" customHeight="1">
      <c r="A220" s="85">
        <v>45219</v>
      </c>
      <c r="B220" s="32" t="s">
        <v>1076</v>
      </c>
      <c r="C220" s="31" t="s">
        <v>1077</v>
      </c>
      <c r="D220" s="31" t="s">
        <v>938</v>
      </c>
      <c r="E220" s="31" t="s">
        <v>576</v>
      </c>
      <c r="F220" s="86">
        <v>112069</v>
      </c>
      <c r="G220" s="32">
        <v>1141.6400000000001</v>
      </c>
      <c r="H220" s="32" t="s">
        <v>865</v>
      </c>
    </row>
    <row r="221" spans="1:8" ht="15" customHeight="1">
      <c r="A221" s="85">
        <v>45219</v>
      </c>
      <c r="B221" s="32" t="s">
        <v>1079</v>
      </c>
      <c r="C221" s="31" t="s">
        <v>1080</v>
      </c>
      <c r="D221" s="31" t="s">
        <v>577</v>
      </c>
      <c r="E221" s="31" t="s">
        <v>576</v>
      </c>
      <c r="F221" s="86">
        <v>156524</v>
      </c>
      <c r="G221" s="32">
        <v>348.41</v>
      </c>
      <c r="H221" s="32" t="s">
        <v>865</v>
      </c>
    </row>
    <row r="222" spans="1:8" ht="15" customHeight="1">
      <c r="A222" s="85">
        <v>45219</v>
      </c>
      <c r="B222" s="32" t="s">
        <v>1243</v>
      </c>
      <c r="C222" s="31" t="s">
        <v>1244</v>
      </c>
      <c r="D222" s="31" t="s">
        <v>1245</v>
      </c>
      <c r="E222" s="31" t="s">
        <v>576</v>
      </c>
      <c r="F222" s="86">
        <v>10000</v>
      </c>
      <c r="G222" s="32">
        <v>57.05</v>
      </c>
      <c r="H222" s="32" t="s">
        <v>865</v>
      </c>
    </row>
    <row r="223" spans="1:8" ht="15" customHeight="1">
      <c r="A223" s="85">
        <v>45219</v>
      </c>
      <c r="B223" s="32" t="s">
        <v>1081</v>
      </c>
      <c r="C223" s="31" t="s">
        <v>1082</v>
      </c>
      <c r="D223" s="31" t="s">
        <v>577</v>
      </c>
      <c r="E223" s="31" t="s">
        <v>576</v>
      </c>
      <c r="F223" s="86">
        <v>565513</v>
      </c>
      <c r="G223" s="32">
        <v>1165.8699999999999</v>
      </c>
      <c r="H223" s="32" t="s">
        <v>865</v>
      </c>
    </row>
    <row r="224" spans="1:8" ht="15" customHeight="1">
      <c r="A224" s="85">
        <v>45219</v>
      </c>
      <c r="B224" s="32" t="s">
        <v>1081</v>
      </c>
      <c r="C224" s="31" t="s">
        <v>1082</v>
      </c>
      <c r="D224" s="31" t="s">
        <v>1246</v>
      </c>
      <c r="E224" s="31" t="s">
        <v>576</v>
      </c>
      <c r="F224" s="86">
        <v>97045</v>
      </c>
      <c r="G224" s="32">
        <v>1166.1600000000001</v>
      </c>
      <c r="H224" s="32" t="s">
        <v>865</v>
      </c>
    </row>
    <row r="225" spans="1:8" ht="15" customHeight="1">
      <c r="A225" s="85">
        <v>45219</v>
      </c>
      <c r="B225" s="32" t="s">
        <v>1081</v>
      </c>
      <c r="C225" s="31" t="s">
        <v>1082</v>
      </c>
      <c r="D225" s="31" t="s">
        <v>1015</v>
      </c>
      <c r="E225" s="31" t="s">
        <v>576</v>
      </c>
      <c r="F225" s="86">
        <v>142051</v>
      </c>
      <c r="G225" s="32">
        <v>1174.08</v>
      </c>
      <c r="H225" s="32" t="s">
        <v>865</v>
      </c>
    </row>
    <row r="226" spans="1:8" ht="15" customHeight="1">
      <c r="A226" s="85">
        <v>45219</v>
      </c>
      <c r="B226" s="32" t="s">
        <v>1081</v>
      </c>
      <c r="C226" s="31" t="s">
        <v>1082</v>
      </c>
      <c r="D226" s="31" t="s">
        <v>1078</v>
      </c>
      <c r="E226" s="31" t="s">
        <v>576</v>
      </c>
      <c r="F226" s="86">
        <v>108962</v>
      </c>
      <c r="G226" s="32">
        <v>1164.75</v>
      </c>
      <c r="H226" s="32" t="s">
        <v>865</v>
      </c>
    </row>
    <row r="227" spans="1:8" ht="15" customHeight="1">
      <c r="A227" s="85">
        <v>45219</v>
      </c>
      <c r="B227" s="32" t="s">
        <v>1081</v>
      </c>
      <c r="C227" s="31" t="s">
        <v>1082</v>
      </c>
      <c r="D227" s="31" t="s">
        <v>938</v>
      </c>
      <c r="E227" s="31" t="s">
        <v>576</v>
      </c>
      <c r="F227" s="86">
        <v>115756</v>
      </c>
      <c r="G227" s="32">
        <v>1163.82</v>
      </c>
      <c r="H227" s="32" t="s">
        <v>865</v>
      </c>
    </row>
    <row r="228" spans="1:8" ht="15" customHeight="1">
      <c r="A228" s="85">
        <v>45219</v>
      </c>
      <c r="B228" s="32" t="s">
        <v>1247</v>
      </c>
      <c r="C228" s="31" t="s">
        <v>1248</v>
      </c>
      <c r="D228" s="31" t="s">
        <v>1200</v>
      </c>
      <c r="E228" s="31" t="s">
        <v>576</v>
      </c>
      <c r="F228" s="86">
        <v>328040</v>
      </c>
      <c r="G228" s="32">
        <v>95.46</v>
      </c>
      <c r="H228" s="32" t="s">
        <v>865</v>
      </c>
    </row>
    <row r="229" spans="1:8" ht="15" customHeight="1">
      <c r="A229" s="85">
        <v>45219</v>
      </c>
      <c r="B229" s="32" t="s">
        <v>1247</v>
      </c>
      <c r="C229" s="31" t="s">
        <v>1248</v>
      </c>
      <c r="D229" s="31" t="s">
        <v>577</v>
      </c>
      <c r="E229" s="31" t="s">
        <v>576</v>
      </c>
      <c r="F229" s="86">
        <v>1257219</v>
      </c>
      <c r="G229" s="32">
        <v>96.18</v>
      </c>
      <c r="H229" s="32" t="s">
        <v>865</v>
      </c>
    </row>
    <row r="230" spans="1:8" ht="15" customHeight="1">
      <c r="A230" s="85">
        <v>45219</v>
      </c>
      <c r="B230" s="32" t="s">
        <v>1249</v>
      </c>
      <c r="C230" s="31" t="s">
        <v>1250</v>
      </c>
      <c r="D230" s="31" t="s">
        <v>1271</v>
      </c>
      <c r="E230" s="31" t="s">
        <v>576</v>
      </c>
      <c r="F230" s="86">
        <v>45000</v>
      </c>
      <c r="G230" s="32">
        <v>57.5</v>
      </c>
      <c r="H230" s="32" t="s">
        <v>865</v>
      </c>
    </row>
    <row r="231" spans="1:8" ht="15" customHeight="1">
      <c r="A231" s="85">
        <v>45219</v>
      </c>
      <c r="B231" s="32" t="s">
        <v>1252</v>
      </c>
      <c r="C231" s="31" t="s">
        <v>1253</v>
      </c>
      <c r="D231" s="31" t="s">
        <v>577</v>
      </c>
      <c r="E231" s="31" t="s">
        <v>576</v>
      </c>
      <c r="F231" s="86">
        <v>102075</v>
      </c>
      <c r="G231" s="32">
        <v>1337.97</v>
      </c>
      <c r="H231" s="32" t="s">
        <v>865</v>
      </c>
    </row>
    <row r="232" spans="1:8" ht="15" customHeight="1">
      <c r="A232" s="85">
        <v>45219</v>
      </c>
      <c r="B232" s="32" t="s">
        <v>527</v>
      </c>
      <c r="C232" s="31" t="s">
        <v>1254</v>
      </c>
      <c r="D232" s="31" t="s">
        <v>1255</v>
      </c>
      <c r="E232" s="31" t="s">
        <v>576</v>
      </c>
      <c r="F232" s="86">
        <v>192079964</v>
      </c>
      <c r="G232" s="32">
        <v>32.450000000000003</v>
      </c>
      <c r="H232" s="32" t="s">
        <v>865</v>
      </c>
    </row>
    <row r="233" spans="1:8" ht="15" customHeight="1">
      <c r="A233" s="85">
        <v>45219</v>
      </c>
      <c r="B233" s="32" t="s">
        <v>1084</v>
      </c>
      <c r="C233" s="31" t="s">
        <v>1085</v>
      </c>
      <c r="D233" s="31" t="s">
        <v>1257</v>
      </c>
      <c r="E233" s="31" t="s">
        <v>576</v>
      </c>
      <c r="F233" s="86">
        <v>659307</v>
      </c>
      <c r="G233" s="32">
        <v>76.650000000000006</v>
      </c>
      <c r="H233" s="32" t="s">
        <v>865</v>
      </c>
    </row>
    <row r="234" spans="1:8" ht="15" customHeight="1">
      <c r="A234" s="85">
        <v>45219</v>
      </c>
      <c r="B234" s="32" t="s">
        <v>1030</v>
      </c>
      <c r="C234" s="31" t="s">
        <v>1031</v>
      </c>
      <c r="D234" s="31" t="s">
        <v>1016</v>
      </c>
      <c r="E234" s="31" t="s">
        <v>576</v>
      </c>
      <c r="F234" s="86">
        <v>24000</v>
      </c>
      <c r="G234" s="32">
        <v>203.95</v>
      </c>
      <c r="H234" s="32" t="s">
        <v>865</v>
      </c>
    </row>
    <row r="235" spans="1:8" ht="15" customHeight="1">
      <c r="A235" s="85">
        <v>45219</v>
      </c>
      <c r="B235" s="32" t="s">
        <v>1258</v>
      </c>
      <c r="C235" s="31" t="s">
        <v>1259</v>
      </c>
      <c r="D235" s="31" t="s">
        <v>1260</v>
      </c>
      <c r="E235" s="31" t="s">
        <v>576</v>
      </c>
      <c r="F235" s="86">
        <v>60934</v>
      </c>
      <c r="G235" s="32">
        <v>55.85</v>
      </c>
      <c r="H235" s="32" t="s">
        <v>865</v>
      </c>
    </row>
    <row r="236" spans="1:8" ht="15" customHeight="1">
      <c r="A236" s="85">
        <v>45219</v>
      </c>
      <c r="B236" s="32" t="s">
        <v>1272</v>
      </c>
      <c r="C236" s="31" t="s">
        <v>1273</v>
      </c>
      <c r="D236" s="31" t="s">
        <v>896</v>
      </c>
      <c r="E236" s="31" t="s">
        <v>576</v>
      </c>
      <c r="F236" s="86">
        <v>202818</v>
      </c>
      <c r="G236" s="32">
        <v>88.5</v>
      </c>
      <c r="H236" s="32" t="s">
        <v>865</v>
      </c>
    </row>
    <row r="237" spans="1:8" ht="15" customHeight="1">
      <c r="A237" s="85">
        <v>45219</v>
      </c>
      <c r="B237" s="32" t="s">
        <v>1261</v>
      </c>
      <c r="C237" s="31" t="s">
        <v>1262</v>
      </c>
      <c r="D237" s="31" t="s">
        <v>896</v>
      </c>
      <c r="E237" s="31" t="s">
        <v>576</v>
      </c>
      <c r="F237" s="86">
        <v>385268</v>
      </c>
      <c r="G237" s="32">
        <v>185.27</v>
      </c>
      <c r="H237" s="32" t="s">
        <v>865</v>
      </c>
    </row>
    <row r="238" spans="1:8" ht="15" customHeight="1">
      <c r="A238" s="85">
        <v>45219</v>
      </c>
      <c r="B238" s="32" t="s">
        <v>306</v>
      </c>
      <c r="C238" s="31" t="s">
        <v>1274</v>
      </c>
      <c r="D238" s="31" t="s">
        <v>1275</v>
      </c>
      <c r="E238" s="31" t="s">
        <v>576</v>
      </c>
      <c r="F238" s="86">
        <v>93569368</v>
      </c>
      <c r="G238" s="32">
        <v>111.2</v>
      </c>
      <c r="H238" s="32" t="s">
        <v>865</v>
      </c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9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939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45222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358">
        <v>1</v>
      </c>
      <c r="B10" s="359">
        <v>45174</v>
      </c>
      <c r="C10" s="360"/>
      <c r="D10" s="361" t="s">
        <v>402</v>
      </c>
      <c r="E10" s="362" t="s">
        <v>1001</v>
      </c>
      <c r="F10" s="239">
        <v>2963</v>
      </c>
      <c r="G10" s="240">
        <v>2785</v>
      </c>
      <c r="H10" s="239">
        <v>2785</v>
      </c>
      <c r="I10" s="239" t="s">
        <v>879</v>
      </c>
      <c r="J10" s="363" t="s">
        <v>1000</v>
      </c>
      <c r="K10" s="363">
        <f t="shared" ref="K10" si="0">H10-F10</f>
        <v>-178</v>
      </c>
      <c r="L10" s="364">
        <f>(F10*-0.3)/100</f>
        <v>-8.8889999999999993</v>
      </c>
      <c r="M10" s="365">
        <f t="shared" ref="M10" si="1">(K10+L10)/F10</f>
        <v>-6.3074249071886607E-2</v>
      </c>
      <c r="N10" s="363" t="s">
        <v>605</v>
      </c>
      <c r="O10" s="366">
        <v>45215</v>
      </c>
      <c r="P10" s="367"/>
      <c r="R10" s="37" t="s">
        <v>594</v>
      </c>
    </row>
    <row r="11" spans="1:26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1" t="s">
        <v>881</v>
      </c>
      <c r="G11" s="353">
        <v>608</v>
      </c>
      <c r="H11" s="341"/>
      <c r="I11" s="341" t="s">
        <v>882</v>
      </c>
      <c r="J11" s="353" t="s">
        <v>593</v>
      </c>
      <c r="K11" s="353"/>
      <c r="L11" s="354"/>
      <c r="M11" s="355"/>
      <c r="N11" s="353"/>
      <c r="O11" s="356"/>
      <c r="P11" s="357">
        <f>VLOOKUP(D11,'MidCap Intra'!$B$11:$C$568,2,0)</f>
        <v>628.04999999999995</v>
      </c>
      <c r="R11" s="37" t="s">
        <v>594</v>
      </c>
    </row>
    <row r="12" spans="1:26" ht="15" customHeight="1">
      <c r="A12" s="329">
        <v>3</v>
      </c>
      <c r="B12" s="330">
        <v>45181</v>
      </c>
      <c r="C12" s="331"/>
      <c r="D12" s="332" t="s">
        <v>226</v>
      </c>
      <c r="E12" s="333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5" t="s">
        <v>636</v>
      </c>
      <c r="K12" s="295">
        <f t="shared" ref="K12" si="2">H12-F12</f>
        <v>40</v>
      </c>
      <c r="L12" s="296">
        <f>(F12*-0.3)/100</f>
        <v>-1.8629999999999998</v>
      </c>
      <c r="M12" s="297">
        <f t="shared" ref="M12" si="3">(K12+L12)/F12</f>
        <v>6.1412238325281802E-2</v>
      </c>
      <c r="N12" s="298" t="s">
        <v>595</v>
      </c>
      <c r="O12" s="299">
        <v>45212</v>
      </c>
      <c r="P12" s="352"/>
      <c r="R12" s="37" t="s">
        <v>594</v>
      </c>
    </row>
    <row r="13" spans="1:26" ht="15" customHeight="1">
      <c r="A13" s="329">
        <v>4</v>
      </c>
      <c r="B13" s="330">
        <v>45187</v>
      </c>
      <c r="C13" s="331"/>
      <c r="D13" s="332" t="s">
        <v>453</v>
      </c>
      <c r="E13" s="333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5" t="s">
        <v>743</v>
      </c>
      <c r="K13" s="295">
        <f t="shared" ref="K13" si="4">H13-F13</f>
        <v>140</v>
      </c>
      <c r="L13" s="296">
        <f>(F13*-0.3)/100</f>
        <v>-7.5750000000000002</v>
      </c>
      <c r="M13" s="297">
        <f t="shared" ref="M13" si="5">(K13+L13)/F13</f>
        <v>5.244554455445545E-2</v>
      </c>
      <c r="N13" s="298" t="s">
        <v>595</v>
      </c>
      <c r="O13" s="299">
        <v>45203</v>
      </c>
      <c r="P13" s="300"/>
      <c r="R13" s="37" t="s">
        <v>594</v>
      </c>
    </row>
    <row r="14" spans="1:26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2299.1</v>
      </c>
      <c r="R14" s="37" t="s">
        <v>594</v>
      </c>
    </row>
    <row r="15" spans="1:26" ht="15" customHeight="1">
      <c r="A15" s="230">
        <v>6</v>
      </c>
      <c r="B15" s="226">
        <v>45189</v>
      </c>
      <c r="C15" s="231"/>
      <c r="D15" s="235" t="s">
        <v>201</v>
      </c>
      <c r="E15" s="232" t="s">
        <v>592</v>
      </c>
      <c r="F15" s="225" t="s">
        <v>889</v>
      </c>
      <c r="G15" s="227">
        <v>3370</v>
      </c>
      <c r="H15" s="225"/>
      <c r="I15" s="225" t="s">
        <v>890</v>
      </c>
      <c r="J15" s="227" t="s">
        <v>593</v>
      </c>
      <c r="K15" s="227"/>
      <c r="L15" s="229"/>
      <c r="M15" s="233"/>
      <c r="N15" s="227"/>
      <c r="O15" s="234"/>
      <c r="P15" s="229">
        <f>VLOOKUP(D15,'MidCap Intra'!$B$11:$C$568,2,0)</f>
        <v>3467.2</v>
      </c>
      <c r="R15" s="37" t="s">
        <v>594</v>
      </c>
    </row>
    <row r="16" spans="1:26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891</v>
      </c>
      <c r="G16" s="227">
        <v>276</v>
      </c>
      <c r="H16" s="225"/>
      <c r="I16" s="225" t="s">
        <v>892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308.5</v>
      </c>
      <c r="R16" s="37" t="s">
        <v>787</v>
      </c>
    </row>
    <row r="17" spans="1:38" ht="15" customHeight="1">
      <c r="A17" s="230">
        <v>8</v>
      </c>
      <c r="B17" s="226">
        <v>45191</v>
      </c>
      <c r="C17" s="231"/>
      <c r="D17" s="235" t="s">
        <v>372</v>
      </c>
      <c r="E17" s="232" t="s">
        <v>592</v>
      </c>
      <c r="F17" s="225" t="s">
        <v>894</v>
      </c>
      <c r="G17" s="227">
        <v>485</v>
      </c>
      <c r="H17" s="225"/>
      <c r="I17" s="225" t="s">
        <v>895</v>
      </c>
      <c r="J17" s="227" t="s">
        <v>593</v>
      </c>
      <c r="K17" s="227"/>
      <c r="L17" s="229"/>
      <c r="M17" s="233"/>
      <c r="N17" s="227"/>
      <c r="O17" s="234"/>
      <c r="P17" s="229">
        <f>VLOOKUP(D17,'MidCap Intra'!$B$11:$C$568,2,0)</f>
        <v>493.85</v>
      </c>
      <c r="R17" s="37" t="s">
        <v>594</v>
      </c>
    </row>
    <row r="18" spans="1:38" ht="15" customHeight="1">
      <c r="A18" s="230">
        <v>9</v>
      </c>
      <c r="B18" s="226">
        <v>45194</v>
      </c>
      <c r="C18" s="231"/>
      <c r="D18" s="235" t="s">
        <v>430</v>
      </c>
      <c r="E18" s="232" t="s">
        <v>592</v>
      </c>
      <c r="F18" s="225" t="s">
        <v>897</v>
      </c>
      <c r="G18" s="227">
        <v>108</v>
      </c>
      <c r="H18" s="225"/>
      <c r="I18" s="225" t="s">
        <v>873</v>
      </c>
      <c r="J18" s="227" t="s">
        <v>593</v>
      </c>
      <c r="K18" s="227"/>
      <c r="L18" s="229"/>
      <c r="M18" s="233"/>
      <c r="N18" s="227"/>
      <c r="O18" s="234"/>
      <c r="P18" s="229">
        <f>VLOOKUP(D18,'MidCap Intra'!$B$11:$C$568,2,0)</f>
        <v>117.6</v>
      </c>
      <c r="R18" s="37" t="s">
        <v>594</v>
      </c>
    </row>
    <row r="19" spans="1:38" ht="15" customHeight="1">
      <c r="A19" s="290">
        <v>10</v>
      </c>
      <c r="B19" s="291">
        <v>45198</v>
      </c>
      <c r="C19" s="292"/>
      <c r="D19" s="293" t="s">
        <v>373</v>
      </c>
      <c r="E19" s="294" t="s">
        <v>592</v>
      </c>
      <c r="F19" s="288">
        <v>222</v>
      </c>
      <c r="G19" s="289">
        <v>204</v>
      </c>
      <c r="H19" s="288">
        <v>234.5</v>
      </c>
      <c r="I19" s="288" t="s">
        <v>905</v>
      </c>
      <c r="J19" s="295" t="s">
        <v>906</v>
      </c>
      <c r="K19" s="295">
        <f t="shared" ref="K19" si="6">H19-F19</f>
        <v>12.5</v>
      </c>
      <c r="L19" s="296">
        <f>(F19*-0.3)/100</f>
        <v>-0.66599999999999993</v>
      </c>
      <c r="M19" s="297">
        <f t="shared" ref="M19" si="7">(K19+L19)/F19</f>
        <v>5.3306306306306304E-2</v>
      </c>
      <c r="N19" s="298" t="s">
        <v>595</v>
      </c>
      <c r="O19" s="299">
        <v>45202</v>
      </c>
      <c r="P19" s="340"/>
      <c r="R19" s="37" t="s">
        <v>594</v>
      </c>
    </row>
    <row r="20" spans="1:38" ht="15" customHeight="1">
      <c r="A20" s="230">
        <v>11</v>
      </c>
      <c r="B20" s="226">
        <v>45203</v>
      </c>
      <c r="C20" s="231"/>
      <c r="D20" s="235" t="s">
        <v>922</v>
      </c>
      <c r="E20" s="232" t="s">
        <v>592</v>
      </c>
      <c r="F20" s="225" t="s">
        <v>923</v>
      </c>
      <c r="G20" s="227">
        <v>845</v>
      </c>
      <c r="H20" s="225"/>
      <c r="I20" s="225" t="s">
        <v>924</v>
      </c>
      <c r="J20" s="227" t="s">
        <v>593</v>
      </c>
      <c r="K20" s="227"/>
      <c r="L20" s="229"/>
      <c r="M20" s="233"/>
      <c r="N20" s="227"/>
      <c r="O20" s="234"/>
      <c r="P20" s="229"/>
      <c r="R20" s="37" t="s">
        <v>594</v>
      </c>
    </row>
    <row r="21" spans="1:38" ht="15" customHeight="1">
      <c r="A21" s="230">
        <v>12</v>
      </c>
      <c r="B21" s="344">
        <v>45208</v>
      </c>
      <c r="C21" s="231"/>
      <c r="D21" s="235" t="s">
        <v>228</v>
      </c>
      <c r="E21" s="232" t="s">
        <v>592</v>
      </c>
      <c r="F21" s="225" t="s">
        <v>955</v>
      </c>
      <c r="G21" s="227">
        <v>117</v>
      </c>
      <c r="H21" s="225"/>
      <c r="I21" s="225" t="s">
        <v>956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123.1</v>
      </c>
      <c r="R21" s="37" t="s">
        <v>594</v>
      </c>
    </row>
    <row r="22" spans="1:38" ht="15" customHeight="1">
      <c r="A22" s="230">
        <v>13</v>
      </c>
      <c r="B22" s="344">
        <v>45208</v>
      </c>
      <c r="C22" s="231"/>
      <c r="D22" s="235" t="s">
        <v>354</v>
      </c>
      <c r="E22" s="232" t="s">
        <v>592</v>
      </c>
      <c r="F22" s="225" t="s">
        <v>957</v>
      </c>
      <c r="G22" s="227">
        <v>1070</v>
      </c>
      <c r="H22" s="225"/>
      <c r="I22" s="225" t="s">
        <v>958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1132.05</v>
      </c>
      <c r="R22" s="37" t="s">
        <v>594</v>
      </c>
    </row>
    <row r="23" spans="1:38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989</v>
      </c>
      <c r="G23" s="227">
        <v>3330</v>
      </c>
      <c r="H23" s="225"/>
      <c r="I23" s="225" t="s">
        <v>990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3494.55</v>
      </c>
      <c r="R23" s="37"/>
    </row>
    <row r="24" spans="1:38" ht="15" customHeight="1">
      <c r="A24" s="99">
        <v>15</v>
      </c>
      <c r="B24" s="344">
        <v>45218</v>
      </c>
      <c r="C24" s="145"/>
      <c r="D24" s="145" t="s">
        <v>373</v>
      </c>
      <c r="E24" s="99" t="s">
        <v>604</v>
      </c>
      <c r="F24" s="99" t="s">
        <v>1034</v>
      </c>
      <c r="G24" s="99">
        <v>204</v>
      </c>
      <c r="H24" s="225"/>
      <c r="I24" s="225" t="s">
        <v>1035</v>
      </c>
      <c r="J24" s="227" t="s">
        <v>593</v>
      </c>
      <c r="K24" s="227"/>
      <c r="L24" s="229"/>
      <c r="M24" s="233"/>
      <c r="N24" s="227"/>
      <c r="O24" s="234"/>
      <c r="P24" s="229">
        <f>VLOOKUP(D24,'MidCap Intra'!$B$11:$C$568,2,0)</f>
        <v>223.2</v>
      </c>
      <c r="R24" s="37"/>
    </row>
    <row r="25" spans="1:38" ht="15" customHeight="1">
      <c r="A25" s="99">
        <v>16</v>
      </c>
      <c r="B25" s="226">
        <v>45218</v>
      </c>
      <c r="C25" s="231"/>
      <c r="D25" s="235" t="s">
        <v>535</v>
      </c>
      <c r="E25" s="232" t="s">
        <v>604</v>
      </c>
      <c r="F25" s="225" t="s">
        <v>1036</v>
      </c>
      <c r="G25" s="227">
        <v>408</v>
      </c>
      <c r="H25" s="225"/>
      <c r="I25" s="225" t="s">
        <v>1037</v>
      </c>
      <c r="J25" s="227" t="s">
        <v>593</v>
      </c>
      <c r="K25" s="227"/>
      <c r="L25" s="229"/>
      <c r="M25" s="233"/>
      <c r="N25" s="227"/>
      <c r="O25" s="234"/>
      <c r="P25" s="229">
        <f>VLOOKUP(D25,'MidCap Intra'!$B$11:$C$568,2,0)</f>
        <v>440.3</v>
      </c>
      <c r="R25" s="37"/>
    </row>
    <row r="26" spans="1:38" ht="15" customHeight="1">
      <c r="A26" s="230">
        <v>17</v>
      </c>
      <c r="B26" s="226">
        <v>45219</v>
      </c>
      <c r="C26" s="231"/>
      <c r="D26" s="235" t="s">
        <v>227</v>
      </c>
      <c r="E26" s="232" t="s">
        <v>604</v>
      </c>
      <c r="F26" s="225" t="s">
        <v>1098</v>
      </c>
      <c r="G26" s="227">
        <v>227</v>
      </c>
      <c r="H26" s="225"/>
      <c r="I26" s="225" t="s">
        <v>1099</v>
      </c>
      <c r="J26" s="227" t="s">
        <v>593</v>
      </c>
      <c r="K26" s="227"/>
      <c r="L26" s="229"/>
      <c r="M26" s="233"/>
      <c r="N26" s="227"/>
      <c r="O26" s="234"/>
      <c r="P26" s="229">
        <f>VLOOKUP(D26,'MidCap Intra'!$B$11:$C$568,2,0)</f>
        <v>247.4</v>
      </c>
      <c r="R26" s="37"/>
    </row>
    <row r="27" spans="1:38" ht="15" customHeight="1">
      <c r="A27" s="230"/>
      <c r="B27" s="226"/>
      <c r="C27" s="231"/>
      <c r="D27" s="235"/>
      <c r="E27" s="232"/>
      <c r="F27" s="225"/>
      <c r="G27" s="227"/>
      <c r="H27" s="225"/>
      <c r="I27" s="225"/>
      <c r="J27" s="227"/>
      <c r="K27" s="227"/>
      <c r="L27" s="229"/>
      <c r="M27" s="233"/>
      <c r="N27" s="227"/>
      <c r="O27" s="234"/>
      <c r="P27" s="301"/>
      <c r="R27" s="37"/>
    </row>
    <row r="28" spans="1:38" ht="15" customHeight="1">
      <c r="A28" s="230"/>
      <c r="B28" s="226"/>
      <c r="C28" s="231"/>
      <c r="D28" s="235"/>
      <c r="E28" s="232"/>
      <c r="F28" s="225"/>
      <c r="G28" s="227"/>
      <c r="H28" s="225"/>
      <c r="I28" s="225"/>
      <c r="J28" s="227"/>
      <c r="K28" s="227"/>
      <c r="L28" s="229"/>
      <c r="M28" s="233"/>
      <c r="N28" s="227"/>
      <c r="O28" s="234"/>
      <c r="P28" s="229"/>
      <c r="R28" s="37"/>
    </row>
    <row r="30" spans="1:38" ht="14.25" customHeight="1">
      <c r="A30" s="105"/>
      <c r="B30" s="106"/>
      <c r="C30" s="107"/>
      <c r="D30" s="108"/>
      <c r="E30" s="109"/>
      <c r="F30" s="109"/>
      <c r="G30" s="105"/>
      <c r="H30" s="109"/>
      <c r="I30" s="110"/>
      <c r="J30" s="111"/>
      <c r="K30" s="111"/>
      <c r="L30" s="112"/>
      <c r="M30" s="113"/>
      <c r="N30" s="114"/>
      <c r="O30" s="115"/>
      <c r="P30" s="116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17" t="s">
        <v>596</v>
      </c>
      <c r="B31" s="118"/>
      <c r="C31" s="119"/>
      <c r="E31" s="120"/>
      <c r="F31" s="120"/>
      <c r="G31" s="120"/>
      <c r="H31" s="120"/>
      <c r="I31" s="120"/>
      <c r="J31" s="121"/>
      <c r="K31" s="120"/>
      <c r="L31" s="122"/>
      <c r="M31" s="55"/>
      <c r="N31" s="121"/>
      <c r="O31" s="119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23" t="s">
        <v>597</v>
      </c>
      <c r="B32" s="117"/>
      <c r="C32" s="117"/>
      <c r="D32" s="117"/>
      <c r="E32" s="37"/>
      <c r="F32" s="124" t="s">
        <v>598</v>
      </c>
      <c r="G32" s="6"/>
      <c r="H32" s="6"/>
      <c r="I32" s="6"/>
      <c r="J32" s="125"/>
      <c r="K32" s="126"/>
      <c r="L32" s="126"/>
      <c r="M32" s="127"/>
      <c r="N32" s="1"/>
      <c r="O32" s="12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17" t="s">
        <v>599</v>
      </c>
      <c r="B33" s="117"/>
      <c r="C33" s="117"/>
      <c r="D33" s="117" t="s">
        <v>600</v>
      </c>
      <c r="E33" s="6"/>
      <c r="F33" s="124" t="s">
        <v>601</v>
      </c>
      <c r="G33" s="6"/>
      <c r="H33" s="6"/>
      <c r="I33" s="6"/>
      <c r="J33" s="125"/>
      <c r="K33" s="126"/>
      <c r="L33" s="126"/>
      <c r="M33" s="127"/>
      <c r="N33" s="1"/>
      <c r="O33" s="1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17"/>
      <c r="B34" s="117"/>
      <c r="C34" s="117"/>
      <c r="D34" s="117"/>
      <c r="E34" s="6"/>
      <c r="F34" s="6"/>
      <c r="G34" s="6"/>
      <c r="H34" s="6"/>
      <c r="I34" s="6"/>
      <c r="J34" s="129"/>
      <c r="K34" s="126"/>
      <c r="L34" s="126"/>
      <c r="M34" s="6"/>
      <c r="N34" s="130"/>
      <c r="O34" s="1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247"/>
      <c r="B35" s="247"/>
      <c r="C35" s="247"/>
      <c r="D35" s="247"/>
      <c r="E35" s="248"/>
      <c r="F35" s="248"/>
      <c r="G35" s="248"/>
      <c r="H35" s="248"/>
      <c r="I35" s="248"/>
      <c r="J35" s="249"/>
      <c r="K35" s="250"/>
      <c r="L35" s="250"/>
      <c r="M35" s="248"/>
      <c r="N35" s="251"/>
      <c r="O35" s="252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4.25" customHeight="1">
      <c r="A36" s="117"/>
      <c r="B36" s="117"/>
      <c r="C36" s="117"/>
      <c r="D36" s="117"/>
      <c r="E36" s="6"/>
      <c r="F36" s="6"/>
      <c r="G36" s="6"/>
      <c r="H36" s="6"/>
      <c r="I36" s="6"/>
      <c r="J36" s="129"/>
      <c r="K36" s="126"/>
      <c r="L36" s="127"/>
      <c r="M36" s="6"/>
      <c r="N36" s="130"/>
      <c r="O36" s="1"/>
      <c r="P36" s="37"/>
      <c r="Q36" s="37"/>
      <c r="R36" s="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.75" customHeight="1">
      <c r="A37" s="140" t="s">
        <v>607</v>
      </c>
      <c r="B37" s="140"/>
      <c r="C37" s="140"/>
      <c r="D37" s="140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Q37" s="37"/>
      <c r="R37" s="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38.25" customHeight="1">
      <c r="A38" s="96" t="s">
        <v>16</v>
      </c>
      <c r="B38" s="96" t="s">
        <v>567</v>
      </c>
      <c r="C38" s="96"/>
      <c r="D38" s="97" t="s">
        <v>579</v>
      </c>
      <c r="E38" s="96" t="s">
        <v>580</v>
      </c>
      <c r="F38" s="96" t="s">
        <v>581</v>
      </c>
      <c r="G38" s="96" t="s">
        <v>602</v>
      </c>
      <c r="H38" s="96" t="s">
        <v>583</v>
      </c>
      <c r="I38" s="236" t="s">
        <v>584</v>
      </c>
      <c r="J38" s="238" t="s">
        <v>585</v>
      </c>
      <c r="K38" s="237" t="s">
        <v>608</v>
      </c>
      <c r="L38" s="98" t="s">
        <v>587</v>
      </c>
      <c r="M38" s="141" t="s">
        <v>609</v>
      </c>
      <c r="N38" s="96" t="s">
        <v>610</v>
      </c>
      <c r="O38" s="95" t="s">
        <v>589</v>
      </c>
      <c r="P38" s="97" t="s">
        <v>590</v>
      </c>
      <c r="Q38" s="37"/>
      <c r="R38" s="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.75" customHeight="1">
      <c r="A39" s="222">
        <v>1</v>
      </c>
      <c r="B39" s="245">
        <v>45202</v>
      </c>
      <c r="C39" s="246"/>
      <c r="D39" s="246" t="s">
        <v>907</v>
      </c>
      <c r="E39" s="222" t="s">
        <v>604</v>
      </c>
      <c r="F39" s="222">
        <v>1232</v>
      </c>
      <c r="G39" s="222">
        <v>1218</v>
      </c>
      <c r="H39" s="223">
        <v>1245.5</v>
      </c>
      <c r="I39" s="223" t="s">
        <v>908</v>
      </c>
      <c r="J39" s="242" t="s">
        <v>909</v>
      </c>
      <c r="K39" s="243">
        <f t="shared" ref="K39" si="8">H39-F39</f>
        <v>13.5</v>
      </c>
      <c r="L39" s="104">
        <f t="shared" ref="L39" si="9">(H39*N39)*0.03%</f>
        <v>261.55499999999995</v>
      </c>
      <c r="M39" s="244">
        <f t="shared" ref="M39" si="10">(K39*N39)-L39</f>
        <v>9188.4449999999997</v>
      </c>
      <c r="N39" s="243">
        <v>700</v>
      </c>
      <c r="O39" s="103" t="s">
        <v>595</v>
      </c>
      <c r="P39" s="245">
        <v>45202</v>
      </c>
      <c r="Q39" s="142"/>
      <c r="R39" s="55" t="s">
        <v>606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3"/>
      <c r="AG39" s="144"/>
      <c r="AH39" s="142"/>
      <c r="AI39" s="142"/>
      <c r="AJ39" s="143"/>
      <c r="AK39" s="143"/>
      <c r="AL39" s="143"/>
    </row>
    <row r="40" spans="1:38" ht="12.75" customHeight="1">
      <c r="A40" s="222">
        <v>2</v>
      </c>
      <c r="B40" s="245">
        <v>45202</v>
      </c>
      <c r="C40" s="246"/>
      <c r="D40" s="246" t="s">
        <v>910</v>
      </c>
      <c r="E40" s="222" t="s">
        <v>604</v>
      </c>
      <c r="F40" s="222">
        <v>2516</v>
      </c>
      <c r="G40" s="222">
        <v>2483</v>
      </c>
      <c r="H40" s="223">
        <v>2542.5</v>
      </c>
      <c r="I40" s="223" t="s">
        <v>911</v>
      </c>
      <c r="J40" s="242" t="s">
        <v>915</v>
      </c>
      <c r="K40" s="243">
        <f t="shared" ref="K40" si="11">H40-F40</f>
        <v>26.5</v>
      </c>
      <c r="L40" s="104">
        <f t="shared" ref="L40" si="12">(H40*N40)*0.03%</f>
        <v>228.82499999999999</v>
      </c>
      <c r="M40" s="244">
        <f t="shared" ref="M40" si="13">(K40*N40)-L40</f>
        <v>7721.1750000000002</v>
      </c>
      <c r="N40" s="243">
        <v>300</v>
      </c>
      <c r="O40" s="103" t="s">
        <v>595</v>
      </c>
      <c r="P40" s="245">
        <v>45203</v>
      </c>
      <c r="Q40" s="142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3"/>
      <c r="AG40" s="144"/>
      <c r="AH40" s="142"/>
      <c r="AI40" s="142"/>
      <c r="AJ40" s="143"/>
      <c r="AK40" s="143"/>
      <c r="AL40" s="143"/>
    </row>
    <row r="41" spans="1:38" ht="12.75" customHeight="1">
      <c r="A41" s="320">
        <v>3</v>
      </c>
      <c r="B41" s="321">
        <v>45202</v>
      </c>
      <c r="C41" s="322"/>
      <c r="D41" s="322" t="s">
        <v>912</v>
      </c>
      <c r="E41" s="320" t="s">
        <v>604</v>
      </c>
      <c r="F41" s="320">
        <v>5300</v>
      </c>
      <c r="G41" s="320">
        <v>5250</v>
      </c>
      <c r="H41" s="323">
        <v>5250</v>
      </c>
      <c r="I41" s="323" t="s">
        <v>913</v>
      </c>
      <c r="J41" s="324" t="s">
        <v>918</v>
      </c>
      <c r="K41" s="325">
        <f t="shared" ref="K41:K42" si="14">H41-F41</f>
        <v>-50</v>
      </c>
      <c r="L41" s="326">
        <f t="shared" ref="L41:L42" si="15">(H41*N41)*0.03%</f>
        <v>315</v>
      </c>
      <c r="M41" s="327">
        <f t="shared" ref="M41:M42" si="16">(K41*N41)-L41</f>
        <v>-10315</v>
      </c>
      <c r="N41" s="325">
        <v>200</v>
      </c>
      <c r="O41" s="328" t="s">
        <v>605</v>
      </c>
      <c r="P41" s="321">
        <v>45203</v>
      </c>
      <c r="Q41" s="142"/>
      <c r="R41" s="55" t="s">
        <v>606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3"/>
      <c r="AG41" s="144"/>
      <c r="AH41" s="142"/>
      <c r="AI41" s="142"/>
      <c r="AJ41" s="143"/>
      <c r="AK41" s="143"/>
      <c r="AL41" s="143"/>
    </row>
    <row r="42" spans="1:38" ht="12.75" customHeight="1">
      <c r="A42" s="222">
        <v>4</v>
      </c>
      <c r="B42" s="245">
        <v>45203</v>
      </c>
      <c r="C42" s="246"/>
      <c r="D42" s="246" t="s">
        <v>916</v>
      </c>
      <c r="E42" s="222" t="s">
        <v>604</v>
      </c>
      <c r="F42" s="222">
        <v>2430</v>
      </c>
      <c r="G42" s="222">
        <v>2390</v>
      </c>
      <c r="H42" s="223">
        <v>2460</v>
      </c>
      <c r="I42" s="223" t="s">
        <v>917</v>
      </c>
      <c r="J42" s="242" t="s">
        <v>816</v>
      </c>
      <c r="K42" s="243">
        <f t="shared" si="14"/>
        <v>30</v>
      </c>
      <c r="L42" s="104">
        <f t="shared" si="15"/>
        <v>184.49999999999997</v>
      </c>
      <c r="M42" s="244">
        <f t="shared" si="16"/>
        <v>7315.5</v>
      </c>
      <c r="N42" s="243">
        <v>250</v>
      </c>
      <c r="O42" s="103" t="s">
        <v>595</v>
      </c>
      <c r="P42" s="245">
        <v>45205</v>
      </c>
      <c r="Q42" s="142"/>
      <c r="R42" s="55" t="s">
        <v>606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3"/>
      <c r="AG42" s="144"/>
      <c r="AH42" s="142"/>
      <c r="AI42" s="142"/>
      <c r="AJ42" s="143"/>
      <c r="AK42" s="143"/>
      <c r="AL42" s="143"/>
    </row>
    <row r="43" spans="1:38" ht="12.75" customHeight="1">
      <c r="A43" s="320">
        <v>5</v>
      </c>
      <c r="B43" s="321">
        <v>45203</v>
      </c>
      <c r="C43" s="322"/>
      <c r="D43" s="322" t="s">
        <v>910</v>
      </c>
      <c r="E43" s="320" t="s">
        <v>604</v>
      </c>
      <c r="F43" s="320">
        <v>2506</v>
      </c>
      <c r="G43" s="320">
        <v>2473</v>
      </c>
      <c r="H43" s="323">
        <v>2473</v>
      </c>
      <c r="I43" s="323" t="s">
        <v>919</v>
      </c>
      <c r="J43" s="324" t="s">
        <v>925</v>
      </c>
      <c r="K43" s="325">
        <f t="shared" ref="K43:K45" si="17">H43-F43</f>
        <v>-33</v>
      </c>
      <c r="L43" s="326">
        <f t="shared" ref="L43:L45" si="18">(H43*N43)*0.03%</f>
        <v>222.57</v>
      </c>
      <c r="M43" s="327">
        <f t="shared" ref="M43:M45" si="19">(K43*N43)-L43</f>
        <v>-10122.57</v>
      </c>
      <c r="N43" s="325">
        <v>300</v>
      </c>
      <c r="O43" s="328" t="s">
        <v>605</v>
      </c>
      <c r="P43" s="321">
        <v>45203</v>
      </c>
      <c r="Q43" s="142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3"/>
      <c r="AG43" s="144"/>
      <c r="AH43" s="142"/>
      <c r="AI43" s="142"/>
      <c r="AJ43" s="143"/>
      <c r="AK43" s="143"/>
      <c r="AL43" s="143"/>
    </row>
    <row r="44" spans="1:38" ht="12.75" customHeight="1">
      <c r="A44" s="311">
        <v>6</v>
      </c>
      <c r="B44" s="312">
        <v>45203</v>
      </c>
      <c r="C44" s="313"/>
      <c r="D44" s="313" t="s">
        <v>907</v>
      </c>
      <c r="E44" s="311" t="s">
        <v>604</v>
      </c>
      <c r="F44" s="311">
        <v>1226</v>
      </c>
      <c r="G44" s="311">
        <v>1212</v>
      </c>
      <c r="H44" s="314">
        <v>1226.5</v>
      </c>
      <c r="I44" s="314" t="s">
        <v>920</v>
      </c>
      <c r="J44" s="315" t="s">
        <v>926</v>
      </c>
      <c r="K44" s="316">
        <f t="shared" si="17"/>
        <v>0.5</v>
      </c>
      <c r="L44" s="317">
        <f t="shared" si="18"/>
        <v>257.565</v>
      </c>
      <c r="M44" s="318">
        <f t="shared" si="19"/>
        <v>92.435000000000002</v>
      </c>
      <c r="N44" s="316">
        <v>700</v>
      </c>
      <c r="O44" s="319" t="s">
        <v>613</v>
      </c>
      <c r="P44" s="312">
        <v>45203</v>
      </c>
      <c r="Q44" s="142"/>
      <c r="R44" s="55" t="s">
        <v>594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3"/>
      <c r="AG44" s="144"/>
      <c r="AH44" s="142"/>
      <c r="AI44" s="142"/>
      <c r="AJ44" s="143"/>
      <c r="AK44" s="143"/>
      <c r="AL44" s="143"/>
    </row>
    <row r="45" spans="1:38" ht="12.75" customHeight="1">
      <c r="A45" s="222">
        <v>7</v>
      </c>
      <c r="B45" s="245">
        <v>45203</v>
      </c>
      <c r="C45" s="246"/>
      <c r="D45" s="246" t="s">
        <v>927</v>
      </c>
      <c r="E45" s="222" t="s">
        <v>604</v>
      </c>
      <c r="F45" s="222">
        <v>22875</v>
      </c>
      <c r="G45" s="222">
        <v>22600</v>
      </c>
      <c r="H45" s="223">
        <v>23085</v>
      </c>
      <c r="I45" s="223" t="s">
        <v>928</v>
      </c>
      <c r="J45" s="242" t="s">
        <v>940</v>
      </c>
      <c r="K45" s="243">
        <f t="shared" si="17"/>
        <v>210</v>
      </c>
      <c r="L45" s="104">
        <f t="shared" si="18"/>
        <v>277.02</v>
      </c>
      <c r="M45" s="244">
        <f t="shared" si="19"/>
        <v>8122.98</v>
      </c>
      <c r="N45" s="243">
        <v>40</v>
      </c>
      <c r="O45" s="103" t="s">
        <v>595</v>
      </c>
      <c r="P45" s="245">
        <v>45205</v>
      </c>
      <c r="Q45" s="142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3"/>
      <c r="AG45" s="144"/>
      <c r="AH45" s="142"/>
      <c r="AI45" s="142"/>
      <c r="AJ45" s="143"/>
      <c r="AK45" s="143"/>
      <c r="AL45" s="143"/>
    </row>
    <row r="46" spans="1:38" ht="12.75" customHeight="1">
      <c r="A46" s="222">
        <v>8</v>
      </c>
      <c r="B46" s="245">
        <v>45204</v>
      </c>
      <c r="C46" s="246"/>
      <c r="D46" s="246" t="s">
        <v>931</v>
      </c>
      <c r="E46" s="222" t="s">
        <v>604</v>
      </c>
      <c r="F46" s="222">
        <v>2503</v>
      </c>
      <c r="G46" s="222">
        <v>2470</v>
      </c>
      <c r="H46" s="223">
        <v>2525</v>
      </c>
      <c r="I46" s="223" t="s">
        <v>932</v>
      </c>
      <c r="J46" s="242" t="s">
        <v>962</v>
      </c>
      <c r="K46" s="243">
        <f t="shared" ref="K46" si="20">H46-F46</f>
        <v>22</v>
      </c>
      <c r="L46" s="104">
        <f t="shared" ref="L46" si="21">(H46*N46)*0.03%</f>
        <v>227.24999999999997</v>
      </c>
      <c r="M46" s="244">
        <f t="shared" ref="M46" si="22">(K46*N46)-L46</f>
        <v>6372.75</v>
      </c>
      <c r="N46" s="243">
        <v>300</v>
      </c>
      <c r="O46" s="103" t="s">
        <v>595</v>
      </c>
      <c r="P46" s="245">
        <v>45209</v>
      </c>
      <c r="Q46" s="142"/>
      <c r="R46" s="55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3"/>
      <c r="AG46" s="144"/>
      <c r="AH46" s="142"/>
      <c r="AI46" s="142"/>
      <c r="AJ46" s="143"/>
      <c r="AK46" s="143"/>
      <c r="AL46" s="143"/>
    </row>
    <row r="47" spans="1:38" ht="12.75" customHeight="1">
      <c r="A47" s="311">
        <v>9</v>
      </c>
      <c r="B47" s="312">
        <v>45204</v>
      </c>
      <c r="C47" s="313"/>
      <c r="D47" s="313" t="s">
        <v>933</v>
      </c>
      <c r="E47" s="311" t="s">
        <v>893</v>
      </c>
      <c r="F47" s="311">
        <v>1006</v>
      </c>
      <c r="G47" s="311">
        <v>1022</v>
      </c>
      <c r="H47" s="314">
        <v>1005</v>
      </c>
      <c r="I47" s="314" t="s">
        <v>934</v>
      </c>
      <c r="J47" s="315" t="s">
        <v>809</v>
      </c>
      <c r="K47" s="316">
        <f>F47-H47</f>
        <v>1</v>
      </c>
      <c r="L47" s="317">
        <f t="shared" ref="L47" si="23">(H47*N47)*0.03%</f>
        <v>188.43749999999997</v>
      </c>
      <c r="M47" s="318">
        <f t="shared" ref="M47" si="24">(K47*N47)-L47</f>
        <v>436.5625</v>
      </c>
      <c r="N47" s="316">
        <v>625</v>
      </c>
      <c r="O47" s="319" t="s">
        <v>613</v>
      </c>
      <c r="P47" s="312">
        <v>45205</v>
      </c>
      <c r="Q47" s="142"/>
      <c r="R47" s="55" t="s">
        <v>594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3"/>
      <c r="AG47" s="144"/>
      <c r="AH47" s="142"/>
      <c r="AI47" s="142"/>
      <c r="AJ47" s="143"/>
      <c r="AK47" s="143"/>
      <c r="AL47" s="143"/>
    </row>
    <row r="48" spans="1:38" ht="12.75" customHeight="1">
      <c r="A48" s="320">
        <v>10</v>
      </c>
      <c r="B48" s="321">
        <v>45204</v>
      </c>
      <c r="C48" s="322"/>
      <c r="D48" s="322" t="s">
        <v>935</v>
      </c>
      <c r="E48" s="320" t="s">
        <v>604</v>
      </c>
      <c r="F48" s="320">
        <v>1099</v>
      </c>
      <c r="G48" s="320">
        <v>1085</v>
      </c>
      <c r="H48" s="323">
        <v>1087</v>
      </c>
      <c r="I48" s="323" t="s">
        <v>936</v>
      </c>
      <c r="J48" s="324" t="s">
        <v>937</v>
      </c>
      <c r="K48" s="325">
        <f t="shared" ref="K48:K49" si="25">H48-F48</f>
        <v>-12</v>
      </c>
      <c r="L48" s="326">
        <f t="shared" ref="L48:L49" si="26">(H48*N48)*0.03%</f>
        <v>228.26999999999998</v>
      </c>
      <c r="M48" s="327">
        <f t="shared" ref="M48:M49" si="27">(K48*N48)-L48</f>
        <v>-8628.27</v>
      </c>
      <c r="N48" s="325">
        <v>700</v>
      </c>
      <c r="O48" s="328" t="s">
        <v>605</v>
      </c>
      <c r="P48" s="321">
        <v>45204</v>
      </c>
      <c r="Q48" s="142"/>
      <c r="R48" s="55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3"/>
      <c r="AG48" s="144"/>
      <c r="AH48" s="142"/>
      <c r="AI48" s="142"/>
      <c r="AJ48" s="143"/>
      <c r="AK48" s="143"/>
      <c r="AL48" s="143"/>
    </row>
    <row r="49" spans="1:38" ht="12.75" customHeight="1">
      <c r="A49" s="311">
        <v>11</v>
      </c>
      <c r="B49" s="312">
        <v>45205</v>
      </c>
      <c r="C49" s="313"/>
      <c r="D49" s="313" t="s">
        <v>943</v>
      </c>
      <c r="E49" s="311" t="s">
        <v>604</v>
      </c>
      <c r="F49" s="311">
        <v>1161</v>
      </c>
      <c r="G49" s="311">
        <v>1148</v>
      </c>
      <c r="H49" s="314">
        <v>1161</v>
      </c>
      <c r="I49" s="314" t="s">
        <v>944</v>
      </c>
      <c r="J49" s="315" t="s">
        <v>969</v>
      </c>
      <c r="K49" s="316">
        <f t="shared" si="25"/>
        <v>0</v>
      </c>
      <c r="L49" s="317">
        <f t="shared" si="26"/>
        <v>296.05499999999995</v>
      </c>
      <c r="M49" s="318">
        <f t="shared" si="27"/>
        <v>-296.05499999999995</v>
      </c>
      <c r="N49" s="316">
        <v>850</v>
      </c>
      <c r="O49" s="319" t="s">
        <v>613</v>
      </c>
      <c r="P49" s="312">
        <v>45208</v>
      </c>
      <c r="Q49" s="142"/>
      <c r="R49" s="55" t="s">
        <v>606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3"/>
      <c r="AG49" s="144"/>
      <c r="AH49" s="142"/>
      <c r="AI49" s="142"/>
      <c r="AJ49" s="143"/>
      <c r="AK49" s="143"/>
      <c r="AL49" s="143"/>
    </row>
    <row r="50" spans="1:38" ht="12.75" customHeight="1">
      <c r="A50" s="222">
        <v>12</v>
      </c>
      <c r="B50" s="245">
        <v>45205</v>
      </c>
      <c r="C50" s="246"/>
      <c r="D50" s="246" t="s">
        <v>907</v>
      </c>
      <c r="E50" s="222" t="s">
        <v>604</v>
      </c>
      <c r="F50" s="222">
        <v>1230</v>
      </c>
      <c r="G50" s="222">
        <v>1215</v>
      </c>
      <c r="H50" s="223">
        <v>1245</v>
      </c>
      <c r="I50" s="223" t="s">
        <v>945</v>
      </c>
      <c r="J50" s="242" t="s">
        <v>947</v>
      </c>
      <c r="K50" s="243">
        <f t="shared" ref="K50" si="28">H50-F50</f>
        <v>15</v>
      </c>
      <c r="L50" s="104">
        <f t="shared" ref="L50" si="29">(H50*N50)*0.03%</f>
        <v>261.45</v>
      </c>
      <c r="M50" s="244">
        <f t="shared" ref="M50" si="30">(K50*N50)-L50</f>
        <v>10238.549999999999</v>
      </c>
      <c r="N50" s="243">
        <v>700</v>
      </c>
      <c r="O50" s="103" t="s">
        <v>595</v>
      </c>
      <c r="P50" s="245">
        <v>45208</v>
      </c>
      <c r="Q50" s="142"/>
      <c r="R50" s="55" t="s">
        <v>594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3"/>
      <c r="AG50" s="144"/>
      <c r="AH50" s="142"/>
      <c r="AI50" s="142"/>
      <c r="AJ50" s="143"/>
      <c r="AK50" s="143"/>
      <c r="AL50" s="143"/>
    </row>
    <row r="51" spans="1:38" ht="12.75" customHeight="1">
      <c r="A51" s="222">
        <v>13</v>
      </c>
      <c r="B51" s="245">
        <v>45208</v>
      </c>
      <c r="C51" s="246"/>
      <c r="D51" s="246" t="s">
        <v>953</v>
      </c>
      <c r="E51" s="222" t="s">
        <v>604</v>
      </c>
      <c r="F51" s="222">
        <v>419</v>
      </c>
      <c r="G51" s="222">
        <v>410</v>
      </c>
      <c r="H51" s="223">
        <v>427.5</v>
      </c>
      <c r="I51" s="223" t="s">
        <v>954</v>
      </c>
      <c r="J51" s="242" t="s">
        <v>968</v>
      </c>
      <c r="K51" s="243">
        <f t="shared" ref="K51" si="31">H51-F51</f>
        <v>8.5</v>
      </c>
      <c r="L51" s="104">
        <f t="shared" ref="L51:L52" si="32">(H51*N51)*0.03%</f>
        <v>160.3125</v>
      </c>
      <c r="M51" s="244">
        <f t="shared" ref="M51:M52" si="33">(K51*N51)-L51</f>
        <v>10464.6875</v>
      </c>
      <c r="N51" s="243">
        <v>1250</v>
      </c>
      <c r="O51" s="103" t="s">
        <v>595</v>
      </c>
      <c r="P51" s="245">
        <v>45209</v>
      </c>
      <c r="Q51" s="142"/>
      <c r="R51" s="55" t="s">
        <v>606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3"/>
      <c r="AG51" s="144"/>
      <c r="AH51" s="142"/>
      <c r="AI51" s="142"/>
      <c r="AJ51" s="143"/>
      <c r="AK51" s="143"/>
      <c r="AL51" s="143"/>
    </row>
    <row r="52" spans="1:38" ht="12.75" customHeight="1">
      <c r="A52" s="311">
        <v>14</v>
      </c>
      <c r="B52" s="312">
        <v>45209</v>
      </c>
      <c r="C52" s="313"/>
      <c r="D52" s="313" t="s">
        <v>960</v>
      </c>
      <c r="E52" s="311" t="s">
        <v>893</v>
      </c>
      <c r="F52" s="311">
        <v>2250</v>
      </c>
      <c r="G52" s="311">
        <v>2272</v>
      </c>
      <c r="H52" s="314">
        <v>2252</v>
      </c>
      <c r="I52" s="314" t="s">
        <v>961</v>
      </c>
      <c r="J52" s="315" t="s">
        <v>967</v>
      </c>
      <c r="K52" s="316">
        <f>F52-H52</f>
        <v>-2</v>
      </c>
      <c r="L52" s="317">
        <f t="shared" si="32"/>
        <v>337.79999999999995</v>
      </c>
      <c r="M52" s="318">
        <f t="shared" si="33"/>
        <v>-1337.8</v>
      </c>
      <c r="N52" s="316">
        <v>500</v>
      </c>
      <c r="O52" s="319" t="s">
        <v>613</v>
      </c>
      <c r="P52" s="312">
        <v>45209</v>
      </c>
      <c r="Q52" s="142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3"/>
      <c r="AG52" s="144"/>
      <c r="AH52" s="142"/>
      <c r="AI52" s="142"/>
      <c r="AJ52" s="143"/>
      <c r="AK52" s="143"/>
      <c r="AL52" s="143"/>
    </row>
    <row r="53" spans="1:38" ht="12.75" customHeight="1">
      <c r="A53" s="222">
        <v>15</v>
      </c>
      <c r="B53" s="245">
        <v>45209</v>
      </c>
      <c r="C53" s="246"/>
      <c r="D53" s="246" t="s">
        <v>927</v>
      </c>
      <c r="E53" s="222" t="s">
        <v>604</v>
      </c>
      <c r="F53" s="222">
        <v>22820</v>
      </c>
      <c r="G53" s="222">
        <v>22550</v>
      </c>
      <c r="H53" s="223">
        <v>23050</v>
      </c>
      <c r="I53" s="223" t="s">
        <v>964</v>
      </c>
      <c r="J53" s="242" t="s">
        <v>972</v>
      </c>
      <c r="K53" s="243">
        <f t="shared" ref="K53" si="34">H53-F53</f>
        <v>230</v>
      </c>
      <c r="L53" s="104">
        <f t="shared" ref="L53" si="35">(H53*N53)*0.03%</f>
        <v>276.59999999999997</v>
      </c>
      <c r="M53" s="244">
        <f t="shared" ref="M53" si="36">(K53*N53)-L53</f>
        <v>8923.4</v>
      </c>
      <c r="N53" s="243">
        <v>40</v>
      </c>
      <c r="O53" s="103" t="s">
        <v>595</v>
      </c>
      <c r="P53" s="245">
        <v>45210</v>
      </c>
      <c r="Q53" s="142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3"/>
      <c r="AG53" s="144"/>
      <c r="AH53" s="142"/>
      <c r="AI53" s="142"/>
      <c r="AJ53" s="143"/>
      <c r="AK53" s="143"/>
      <c r="AL53" s="143"/>
    </row>
    <row r="54" spans="1:38" ht="12.75" customHeight="1">
      <c r="A54" s="222">
        <v>16</v>
      </c>
      <c r="B54" s="245">
        <v>45210</v>
      </c>
      <c r="C54" s="246"/>
      <c r="D54" s="246" t="s">
        <v>973</v>
      </c>
      <c r="E54" s="222" t="s">
        <v>604</v>
      </c>
      <c r="F54" s="222">
        <v>230.5</v>
      </c>
      <c r="G54" s="222">
        <v>226.5</v>
      </c>
      <c r="H54" s="223">
        <v>234.75</v>
      </c>
      <c r="I54" s="223" t="s">
        <v>974</v>
      </c>
      <c r="J54" s="242" t="s">
        <v>975</v>
      </c>
      <c r="K54" s="243">
        <f t="shared" ref="K54" si="37">H54-F54</f>
        <v>4.25</v>
      </c>
      <c r="L54" s="104">
        <f t="shared" ref="L54" si="38">(H54*N54)*0.03%</f>
        <v>204.23249999999999</v>
      </c>
      <c r="M54" s="244">
        <f t="shared" ref="M54" si="39">(K54*N54)-L54</f>
        <v>12120.7675</v>
      </c>
      <c r="N54" s="243">
        <v>2900</v>
      </c>
      <c r="O54" s="103" t="s">
        <v>595</v>
      </c>
      <c r="P54" s="245">
        <v>45210</v>
      </c>
      <c r="Q54" s="142"/>
      <c r="R54" s="55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3"/>
      <c r="AG54" s="144"/>
      <c r="AH54" s="142"/>
      <c r="AI54" s="142"/>
      <c r="AJ54" s="143"/>
      <c r="AK54" s="143"/>
      <c r="AL54" s="143"/>
    </row>
    <row r="55" spans="1:38" ht="12.75" customHeight="1">
      <c r="A55" s="222">
        <v>17</v>
      </c>
      <c r="B55" s="245">
        <v>45210</v>
      </c>
      <c r="C55" s="246"/>
      <c r="D55" s="246" t="s">
        <v>980</v>
      </c>
      <c r="E55" s="222" t="s">
        <v>604</v>
      </c>
      <c r="F55" s="222">
        <v>485</v>
      </c>
      <c r="G55" s="222">
        <v>475</v>
      </c>
      <c r="H55" s="223">
        <v>495.5</v>
      </c>
      <c r="I55" s="223" t="s">
        <v>981</v>
      </c>
      <c r="J55" s="242" t="s">
        <v>999</v>
      </c>
      <c r="K55" s="243">
        <f t="shared" ref="K55" si="40">H55-F55</f>
        <v>10.5</v>
      </c>
      <c r="L55" s="104">
        <f t="shared" ref="L55" si="41">(H55*N55)*0.03%</f>
        <v>148.64999999999998</v>
      </c>
      <c r="M55" s="244">
        <f t="shared" ref="M55" si="42">(K55*N55)-L55</f>
        <v>10351.35</v>
      </c>
      <c r="N55" s="243">
        <v>1000</v>
      </c>
      <c r="O55" s="103" t="s">
        <v>595</v>
      </c>
      <c r="P55" s="245">
        <v>45215</v>
      </c>
      <c r="Q55" s="142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3"/>
      <c r="AG55" s="144"/>
      <c r="AH55" s="142"/>
      <c r="AI55" s="142"/>
      <c r="AJ55" s="143"/>
      <c r="AK55" s="143"/>
      <c r="AL55" s="143"/>
    </row>
    <row r="56" spans="1:38" ht="12.75" customHeight="1">
      <c r="A56" s="320">
        <v>18</v>
      </c>
      <c r="B56" s="321">
        <v>45211</v>
      </c>
      <c r="C56" s="322"/>
      <c r="D56" s="322" t="s">
        <v>982</v>
      </c>
      <c r="E56" s="320" t="s">
        <v>604</v>
      </c>
      <c r="F56" s="320">
        <v>8092.5</v>
      </c>
      <c r="G56" s="320">
        <v>8010</v>
      </c>
      <c r="H56" s="323">
        <v>8010</v>
      </c>
      <c r="I56" s="323" t="s">
        <v>983</v>
      </c>
      <c r="J56" s="324" t="s">
        <v>988</v>
      </c>
      <c r="K56" s="325">
        <f t="shared" ref="K56" si="43">H56-F56</f>
        <v>-82.5</v>
      </c>
      <c r="L56" s="326">
        <f t="shared" ref="L56" si="44">(H56*N56)*0.03%</f>
        <v>300.375</v>
      </c>
      <c r="M56" s="327">
        <f t="shared" ref="M56" si="45">(K56*N56)-L56</f>
        <v>-10612.875</v>
      </c>
      <c r="N56" s="325">
        <v>125</v>
      </c>
      <c r="O56" s="328" t="s">
        <v>605</v>
      </c>
      <c r="P56" s="321">
        <v>45212</v>
      </c>
      <c r="Q56" s="142"/>
      <c r="R56" s="55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3"/>
      <c r="AG56" s="144"/>
      <c r="AH56" s="142"/>
      <c r="AI56" s="142"/>
      <c r="AJ56" s="143"/>
      <c r="AK56" s="143"/>
      <c r="AL56" s="143"/>
    </row>
    <row r="57" spans="1:38" ht="12.75" customHeight="1">
      <c r="A57" s="320">
        <v>19</v>
      </c>
      <c r="B57" s="321">
        <v>45211</v>
      </c>
      <c r="C57" s="322"/>
      <c r="D57" s="322" t="s">
        <v>984</v>
      </c>
      <c r="E57" s="320" t="s">
        <v>604</v>
      </c>
      <c r="F57" s="320">
        <v>1591</v>
      </c>
      <c r="G57" s="320">
        <v>1565</v>
      </c>
      <c r="H57" s="323">
        <v>1569</v>
      </c>
      <c r="I57" s="323" t="s">
        <v>985</v>
      </c>
      <c r="J57" s="324" t="s">
        <v>997</v>
      </c>
      <c r="K57" s="325">
        <f t="shared" ref="K57" si="46">H57-F57</f>
        <v>-22</v>
      </c>
      <c r="L57" s="326">
        <f t="shared" ref="L57" si="47">(H57*N57)*0.03%</f>
        <v>188.27999999999997</v>
      </c>
      <c r="M57" s="327">
        <f t="shared" ref="M57" si="48">(K57*N57)-L57</f>
        <v>-8988.2800000000007</v>
      </c>
      <c r="N57" s="325">
        <v>400</v>
      </c>
      <c r="O57" s="328" t="s">
        <v>605</v>
      </c>
      <c r="P57" s="321">
        <v>45215</v>
      </c>
      <c r="Q57" s="142"/>
      <c r="R57" s="55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3"/>
      <c r="AG57" s="144"/>
      <c r="AH57" s="142"/>
      <c r="AI57" s="142"/>
      <c r="AJ57" s="143"/>
      <c r="AK57" s="143"/>
      <c r="AL57" s="143"/>
    </row>
    <row r="58" spans="1:38" ht="12.75" customHeight="1">
      <c r="A58" s="222">
        <v>20</v>
      </c>
      <c r="B58" s="245">
        <v>45212</v>
      </c>
      <c r="C58" s="246"/>
      <c r="D58" s="246" t="s">
        <v>991</v>
      </c>
      <c r="E58" s="222" t="s">
        <v>604</v>
      </c>
      <c r="F58" s="222">
        <v>400</v>
      </c>
      <c r="G58" s="222">
        <v>394</v>
      </c>
      <c r="H58" s="223">
        <v>408.5</v>
      </c>
      <c r="I58" s="223" t="s">
        <v>992</v>
      </c>
      <c r="J58" s="242" t="s">
        <v>968</v>
      </c>
      <c r="K58" s="243">
        <f t="shared" ref="K58:K59" si="49">H58-F58</f>
        <v>8.5</v>
      </c>
      <c r="L58" s="104">
        <f t="shared" ref="L58:L59" si="50">(H58*N58)*0.03%</f>
        <v>208.33499999999998</v>
      </c>
      <c r="M58" s="244">
        <f t="shared" ref="M58:M59" si="51">(K58*N58)-L58</f>
        <v>14241.665000000001</v>
      </c>
      <c r="N58" s="243">
        <v>1700</v>
      </c>
      <c r="O58" s="103" t="s">
        <v>595</v>
      </c>
      <c r="P58" s="245">
        <v>45215</v>
      </c>
      <c r="Q58" s="142"/>
      <c r="R58" s="55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3"/>
      <c r="AG58" s="144"/>
      <c r="AH58" s="142"/>
      <c r="AI58" s="142"/>
      <c r="AJ58" s="143"/>
      <c r="AK58" s="143"/>
      <c r="AL58" s="143"/>
    </row>
    <row r="59" spans="1:38" ht="12.75" customHeight="1">
      <c r="A59" s="320">
        <v>21</v>
      </c>
      <c r="B59" s="321">
        <v>45215</v>
      </c>
      <c r="C59" s="322"/>
      <c r="D59" s="322" t="s">
        <v>991</v>
      </c>
      <c r="E59" s="320" t="s">
        <v>604</v>
      </c>
      <c r="F59" s="320">
        <v>397.5</v>
      </c>
      <c r="G59" s="320">
        <v>390</v>
      </c>
      <c r="H59" s="323">
        <v>391</v>
      </c>
      <c r="I59" s="323" t="s">
        <v>992</v>
      </c>
      <c r="J59" s="324" t="s">
        <v>1093</v>
      </c>
      <c r="K59" s="325">
        <f t="shared" si="49"/>
        <v>-6.5</v>
      </c>
      <c r="L59" s="326">
        <f t="shared" si="50"/>
        <v>199.41</v>
      </c>
      <c r="M59" s="327">
        <f t="shared" si="51"/>
        <v>-11249.41</v>
      </c>
      <c r="N59" s="325">
        <v>1700</v>
      </c>
      <c r="O59" s="328" t="s">
        <v>605</v>
      </c>
      <c r="P59" s="321">
        <v>45219</v>
      </c>
      <c r="Q59" s="142"/>
      <c r="R59" s="55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3"/>
      <c r="AG59" s="144"/>
      <c r="AH59" s="142"/>
      <c r="AI59" s="142"/>
      <c r="AJ59" s="143"/>
      <c r="AK59" s="143"/>
      <c r="AL59" s="143"/>
    </row>
    <row r="60" spans="1:38" ht="12.75" customHeight="1">
      <c r="A60" s="222">
        <v>22</v>
      </c>
      <c r="B60" s="245">
        <v>45215</v>
      </c>
      <c r="C60" s="246"/>
      <c r="D60" s="246" t="s">
        <v>1002</v>
      </c>
      <c r="E60" s="222" t="s">
        <v>604</v>
      </c>
      <c r="F60" s="222">
        <v>958</v>
      </c>
      <c r="G60" s="222">
        <v>942</v>
      </c>
      <c r="H60" s="223">
        <v>971</v>
      </c>
      <c r="I60" s="223" t="s">
        <v>1003</v>
      </c>
      <c r="J60" s="242" t="s">
        <v>977</v>
      </c>
      <c r="K60" s="243">
        <f t="shared" ref="K60:K61" si="52">H60-F60</f>
        <v>13</v>
      </c>
      <c r="L60" s="104">
        <f t="shared" ref="L60:L61" si="53">(H60*N60)*0.03%</f>
        <v>189.34499999999997</v>
      </c>
      <c r="M60" s="244">
        <f t="shared" ref="M60:M61" si="54">(K60*N60)-L60</f>
        <v>8260.6550000000007</v>
      </c>
      <c r="N60" s="243">
        <v>650</v>
      </c>
      <c r="O60" s="103" t="s">
        <v>595</v>
      </c>
      <c r="P60" s="245">
        <v>45216</v>
      </c>
      <c r="Q60" s="142"/>
      <c r="R60" s="55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3"/>
      <c r="AG60" s="144"/>
      <c r="AH60" s="142"/>
      <c r="AI60" s="142"/>
      <c r="AJ60" s="143"/>
      <c r="AK60" s="143"/>
      <c r="AL60" s="143"/>
    </row>
    <row r="61" spans="1:38" ht="12.75" customHeight="1">
      <c r="A61" s="320">
        <v>23</v>
      </c>
      <c r="B61" s="321">
        <v>45217</v>
      </c>
      <c r="C61" s="322"/>
      <c r="D61" s="322" t="s">
        <v>1020</v>
      </c>
      <c r="E61" s="320" t="s">
        <v>604</v>
      </c>
      <c r="F61" s="320">
        <v>708</v>
      </c>
      <c r="G61" s="320">
        <v>696</v>
      </c>
      <c r="H61" s="323">
        <v>696</v>
      </c>
      <c r="I61" s="323" t="s">
        <v>1021</v>
      </c>
      <c r="J61" s="324" t="s">
        <v>937</v>
      </c>
      <c r="K61" s="325">
        <f t="shared" si="52"/>
        <v>-12</v>
      </c>
      <c r="L61" s="326">
        <f t="shared" si="53"/>
        <v>182.7</v>
      </c>
      <c r="M61" s="327">
        <f t="shared" si="54"/>
        <v>-10682.7</v>
      </c>
      <c r="N61" s="325">
        <v>875</v>
      </c>
      <c r="O61" s="328" t="s">
        <v>605</v>
      </c>
      <c r="P61" s="321">
        <v>45218</v>
      </c>
      <c r="Q61" s="142"/>
      <c r="R61" s="55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3"/>
      <c r="AG61" s="144"/>
      <c r="AH61" s="142"/>
      <c r="AI61" s="142"/>
      <c r="AJ61" s="143"/>
      <c r="AK61" s="143"/>
      <c r="AL61" s="143"/>
    </row>
    <row r="62" spans="1:38" ht="12.75" customHeight="1">
      <c r="A62" s="320">
        <v>24</v>
      </c>
      <c r="B62" s="321">
        <v>45217</v>
      </c>
      <c r="C62" s="322"/>
      <c r="D62" s="322" t="s">
        <v>1022</v>
      </c>
      <c r="E62" s="320" t="s">
        <v>604</v>
      </c>
      <c r="F62" s="320">
        <v>254.25</v>
      </c>
      <c r="G62" s="320">
        <v>250.75</v>
      </c>
      <c r="H62" s="371">
        <v>251.25</v>
      </c>
      <c r="I62" s="323" t="s">
        <v>1023</v>
      </c>
      <c r="J62" s="324" t="s">
        <v>1032</v>
      </c>
      <c r="K62" s="325">
        <f t="shared" ref="K62:K63" si="55">H62-F62</f>
        <v>-3</v>
      </c>
      <c r="L62" s="326">
        <f t="shared" ref="L62:L63" si="56">(H62*N62)*0.03%</f>
        <v>254.39062499999997</v>
      </c>
      <c r="M62" s="327">
        <f t="shared" ref="M62:M63" si="57">(K62*N62)-L62</f>
        <v>-10379.390625</v>
      </c>
      <c r="N62" s="325">
        <v>3375</v>
      </c>
      <c r="O62" s="328" t="s">
        <v>605</v>
      </c>
      <c r="P62" s="321">
        <v>45218</v>
      </c>
      <c r="Q62" s="142"/>
      <c r="R62" s="55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3"/>
      <c r="AG62" s="144"/>
      <c r="AH62" s="142"/>
      <c r="AI62" s="142"/>
      <c r="AJ62" s="143"/>
      <c r="AK62" s="143"/>
      <c r="AL62" s="143"/>
    </row>
    <row r="63" spans="1:38" ht="12.75" customHeight="1">
      <c r="A63" s="222">
        <v>25</v>
      </c>
      <c r="B63" s="245">
        <v>45218</v>
      </c>
      <c r="C63" s="246"/>
      <c r="D63" s="246" t="s">
        <v>927</v>
      </c>
      <c r="E63" s="222" t="s">
        <v>604</v>
      </c>
      <c r="F63" s="222">
        <v>22325</v>
      </c>
      <c r="G63" s="372">
        <v>22050</v>
      </c>
      <c r="H63" s="372">
        <v>22560</v>
      </c>
      <c r="I63" s="373" t="s">
        <v>1033</v>
      </c>
      <c r="J63" s="242" t="s">
        <v>814</v>
      </c>
      <c r="K63" s="243">
        <f t="shared" si="55"/>
        <v>235</v>
      </c>
      <c r="L63" s="104">
        <f t="shared" si="56"/>
        <v>270.71999999999997</v>
      </c>
      <c r="M63" s="244">
        <f t="shared" si="57"/>
        <v>9129.2800000000007</v>
      </c>
      <c r="N63" s="243">
        <v>40</v>
      </c>
      <c r="O63" s="103" t="s">
        <v>595</v>
      </c>
      <c r="P63" s="245">
        <v>45218</v>
      </c>
      <c r="Q63" s="142"/>
      <c r="R63" s="55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3"/>
      <c r="AG63" s="144"/>
      <c r="AH63" s="142"/>
      <c r="AI63" s="142"/>
      <c r="AJ63" s="143"/>
      <c r="AK63" s="143"/>
      <c r="AL63" s="143"/>
    </row>
    <row r="64" spans="1:38" ht="12.75" customHeight="1">
      <c r="A64" s="222">
        <v>26</v>
      </c>
      <c r="B64" s="245">
        <v>45218</v>
      </c>
      <c r="C64" s="246"/>
      <c r="D64" s="246" t="s">
        <v>1044</v>
      </c>
      <c r="E64" s="222" t="s">
        <v>604</v>
      </c>
      <c r="F64" s="222">
        <v>4085</v>
      </c>
      <c r="G64" s="372">
        <v>4045</v>
      </c>
      <c r="H64" s="372">
        <v>4132</v>
      </c>
      <c r="I64" s="373" t="s">
        <v>1045</v>
      </c>
      <c r="J64" s="242" t="s">
        <v>1046</v>
      </c>
      <c r="K64" s="243">
        <f t="shared" ref="K64" si="58">H64-F64</f>
        <v>47</v>
      </c>
      <c r="L64" s="104">
        <f t="shared" ref="L64" si="59">(H64*N64)*0.03%</f>
        <v>309.89999999999998</v>
      </c>
      <c r="M64" s="244">
        <f t="shared" ref="M64" si="60">(K64*N64)-L64</f>
        <v>11440.1</v>
      </c>
      <c r="N64" s="243">
        <v>250</v>
      </c>
      <c r="O64" s="103" t="s">
        <v>595</v>
      </c>
      <c r="P64" s="245">
        <v>45218</v>
      </c>
      <c r="Q64" s="142"/>
      <c r="R64" s="55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3"/>
      <c r="AG64" s="144"/>
      <c r="AH64" s="142"/>
      <c r="AI64" s="142"/>
      <c r="AJ64" s="143"/>
      <c r="AK64" s="143"/>
      <c r="AL64" s="143"/>
    </row>
    <row r="65" spans="1:38" ht="12.75" customHeight="1">
      <c r="A65" s="99">
        <v>27</v>
      </c>
      <c r="B65" s="344">
        <v>45219</v>
      </c>
      <c r="C65" s="145"/>
      <c r="D65" s="145" t="s">
        <v>1091</v>
      </c>
      <c r="E65" s="99" t="s">
        <v>604</v>
      </c>
      <c r="F65" s="99" t="s">
        <v>1092</v>
      </c>
      <c r="G65" s="369">
        <v>411.5</v>
      </c>
      <c r="H65" s="301"/>
      <c r="I65" s="370" t="s">
        <v>954</v>
      </c>
      <c r="J65" s="224" t="s">
        <v>593</v>
      </c>
      <c r="K65" s="99"/>
      <c r="L65" s="102"/>
      <c r="M65" s="345"/>
      <c r="N65" s="99"/>
      <c r="O65" s="101"/>
      <c r="P65" s="100"/>
      <c r="Q65" s="142"/>
      <c r="R65" s="55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3"/>
      <c r="AG65" s="144"/>
      <c r="AH65" s="142"/>
      <c r="AI65" s="142"/>
      <c r="AJ65" s="143"/>
      <c r="AK65" s="143"/>
      <c r="AL65" s="143"/>
    </row>
    <row r="66" spans="1:38" ht="12.75" customHeight="1">
      <c r="A66" s="320">
        <v>28</v>
      </c>
      <c r="B66" s="321">
        <v>45219</v>
      </c>
      <c r="C66" s="322"/>
      <c r="D66" s="322" t="s">
        <v>1094</v>
      </c>
      <c r="E66" s="320" t="s">
        <v>604</v>
      </c>
      <c r="F66" s="320">
        <v>4085</v>
      </c>
      <c r="G66" s="380">
        <v>4045</v>
      </c>
      <c r="H66" s="380">
        <v>4045</v>
      </c>
      <c r="I66" s="381" t="s">
        <v>1045</v>
      </c>
      <c r="J66" s="324" t="s">
        <v>1097</v>
      </c>
      <c r="K66" s="325">
        <f t="shared" ref="K66" si="61">H66-F66</f>
        <v>-40</v>
      </c>
      <c r="L66" s="326">
        <f t="shared" ref="L66" si="62">(H66*N66)*0.03%</f>
        <v>303.375</v>
      </c>
      <c r="M66" s="327">
        <f t="shared" ref="M66" si="63">(K66*N66)-L66</f>
        <v>-10303.375</v>
      </c>
      <c r="N66" s="325">
        <v>250</v>
      </c>
      <c r="O66" s="328" t="s">
        <v>605</v>
      </c>
      <c r="P66" s="321">
        <v>45219</v>
      </c>
      <c r="Q66" s="142"/>
      <c r="R66" s="55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3"/>
      <c r="AG66" s="144"/>
      <c r="AH66" s="142"/>
      <c r="AI66" s="142"/>
      <c r="AJ66" s="143"/>
      <c r="AK66" s="143"/>
      <c r="AL66" s="143"/>
    </row>
    <row r="67" spans="1:38" ht="12.75" customHeight="1">
      <c r="A67" s="99"/>
      <c r="B67" s="344"/>
      <c r="C67" s="145"/>
      <c r="D67" s="145"/>
      <c r="E67" s="99"/>
      <c r="F67" s="99"/>
      <c r="G67" s="369"/>
      <c r="H67" s="301"/>
      <c r="I67" s="370"/>
      <c r="J67" s="224"/>
      <c r="K67" s="99"/>
      <c r="L67" s="102"/>
      <c r="M67" s="345"/>
      <c r="N67" s="99"/>
      <c r="O67" s="101"/>
      <c r="P67" s="100"/>
      <c r="Q67" s="142"/>
      <c r="R67" s="55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3"/>
      <c r="AG67" s="144"/>
      <c r="AH67" s="142"/>
      <c r="AI67" s="142"/>
      <c r="AJ67" s="143"/>
      <c r="AK67" s="143"/>
      <c r="AL67" s="143"/>
    </row>
    <row r="68" spans="1:38" ht="12.75" customHeight="1">
      <c r="A68" s="99"/>
      <c r="B68" s="344"/>
      <c r="C68" s="145"/>
      <c r="D68" s="145"/>
      <c r="E68" s="99"/>
      <c r="F68" s="99"/>
      <c r="G68" s="369"/>
      <c r="H68" s="301"/>
      <c r="I68" s="370"/>
      <c r="J68" s="224"/>
      <c r="K68" s="99"/>
      <c r="L68" s="102"/>
      <c r="M68" s="345"/>
      <c r="N68" s="99"/>
      <c r="O68" s="101"/>
      <c r="P68" s="100"/>
      <c r="Q68" s="142"/>
      <c r="R68" s="55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3"/>
      <c r="AG68" s="144"/>
      <c r="AH68" s="142"/>
      <c r="AI68" s="142"/>
      <c r="AJ68" s="143"/>
      <c r="AK68" s="143"/>
      <c r="AL68" s="143"/>
    </row>
    <row r="70" spans="1:38" ht="12.75" customHeight="1">
      <c r="A70" s="143"/>
      <c r="B70" s="146"/>
      <c r="C70" s="142"/>
      <c r="D70" s="142"/>
      <c r="E70" s="143"/>
      <c r="F70" s="143"/>
      <c r="G70" s="143"/>
      <c r="H70" s="147"/>
      <c r="I70" s="147"/>
      <c r="J70" s="147"/>
      <c r="K70" s="142"/>
      <c r="L70" s="143"/>
      <c r="M70" s="143"/>
      <c r="N70" s="143"/>
      <c r="O70" s="147"/>
      <c r="P70" s="147"/>
      <c r="Q70" s="142"/>
      <c r="R70" s="55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3"/>
      <c r="AG70" s="144"/>
      <c r="AH70" s="142"/>
      <c r="AI70" s="142"/>
      <c r="AJ70" s="143"/>
      <c r="AK70" s="143"/>
      <c r="AL70" s="143"/>
    </row>
    <row r="71" spans="1:38">
      <c r="A71" s="148" t="s">
        <v>611</v>
      </c>
      <c r="B71" s="148"/>
      <c r="C71" s="148"/>
      <c r="D71" s="148"/>
      <c r="E71" s="149"/>
      <c r="F71" s="110"/>
      <c r="G71" s="110"/>
      <c r="H71" s="110"/>
      <c r="I71" s="110"/>
      <c r="J71" s="1"/>
      <c r="K71" s="6"/>
      <c r="L71" s="6"/>
      <c r="M71" s="6"/>
      <c r="N71" s="1"/>
      <c r="O71" s="1"/>
      <c r="P71" s="37"/>
      <c r="Q71" s="37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37"/>
      <c r="AH71" s="37"/>
      <c r="AI71" s="37"/>
      <c r="AJ71" s="37"/>
      <c r="AK71" s="37"/>
      <c r="AL71" s="37"/>
    </row>
    <row r="72" spans="1:38" ht="38.25">
      <c r="A72" s="96" t="s">
        <v>16</v>
      </c>
      <c r="B72" s="96" t="s">
        <v>567</v>
      </c>
      <c r="C72" s="96"/>
      <c r="D72" s="97" t="s">
        <v>579</v>
      </c>
      <c r="E72" s="96" t="s">
        <v>580</v>
      </c>
      <c r="F72" s="96" t="s">
        <v>581</v>
      </c>
      <c r="G72" s="96" t="s">
        <v>602</v>
      </c>
      <c r="H72" s="96" t="s">
        <v>583</v>
      </c>
      <c r="I72" s="96" t="s">
        <v>584</v>
      </c>
      <c r="J72" s="95" t="s">
        <v>585</v>
      </c>
      <c r="K72" s="95" t="s">
        <v>612</v>
      </c>
      <c r="L72" s="98" t="s">
        <v>587</v>
      </c>
      <c r="M72" s="141" t="s">
        <v>609</v>
      </c>
      <c r="N72" s="96" t="s">
        <v>610</v>
      </c>
      <c r="O72" s="96" t="s">
        <v>589</v>
      </c>
      <c r="P72" s="97" t="s">
        <v>590</v>
      </c>
      <c r="Q72" s="37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37"/>
      <c r="AH72" s="37"/>
      <c r="AI72" s="37"/>
      <c r="AJ72" s="37"/>
      <c r="AK72" s="37"/>
      <c r="AL72" s="37"/>
    </row>
    <row r="73" spans="1:38" ht="15" customHeight="1">
      <c r="A73" s="423">
        <v>1</v>
      </c>
      <c r="B73" s="408">
        <v>45198</v>
      </c>
      <c r="C73" s="262"/>
      <c r="D73" s="262" t="s">
        <v>900</v>
      </c>
      <c r="E73" s="228" t="s">
        <v>893</v>
      </c>
      <c r="F73" s="228">
        <v>51</v>
      </c>
      <c r="G73" s="228"/>
      <c r="H73" s="221">
        <v>46</v>
      </c>
      <c r="I73" s="221"/>
      <c r="J73" s="425" t="s">
        <v>880</v>
      </c>
      <c r="K73" s="228">
        <f>F73-H73</f>
        <v>5</v>
      </c>
      <c r="L73" s="253">
        <v>50</v>
      </c>
      <c r="M73" s="411">
        <v>900</v>
      </c>
      <c r="N73" s="228">
        <v>50</v>
      </c>
      <c r="O73" s="416" t="s">
        <v>595</v>
      </c>
      <c r="P73" s="408">
        <v>45202</v>
      </c>
      <c r="Q73" s="143"/>
      <c r="R73" s="55" t="s">
        <v>594</v>
      </c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ht="15" customHeight="1">
      <c r="A74" s="424"/>
      <c r="B74" s="409"/>
      <c r="C74" s="262"/>
      <c r="D74" s="262" t="s">
        <v>901</v>
      </c>
      <c r="E74" s="228" t="s">
        <v>893</v>
      </c>
      <c r="F74" s="228">
        <v>47</v>
      </c>
      <c r="G74" s="228"/>
      <c r="H74" s="221">
        <v>32</v>
      </c>
      <c r="I74" s="221"/>
      <c r="J74" s="426"/>
      <c r="K74" s="228">
        <f>F74-H74</f>
        <v>15</v>
      </c>
      <c r="L74" s="253">
        <v>50</v>
      </c>
      <c r="M74" s="412"/>
      <c r="N74" s="228">
        <v>50</v>
      </c>
      <c r="O74" s="417"/>
      <c r="P74" s="409"/>
      <c r="Q74" s="143"/>
      <c r="R74" s="55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ht="15" customHeight="1">
      <c r="A75" s="423">
        <v>2</v>
      </c>
      <c r="B75" s="408">
        <v>45198</v>
      </c>
      <c r="C75" s="262"/>
      <c r="D75" s="262" t="s">
        <v>899</v>
      </c>
      <c r="E75" s="228" t="s">
        <v>604</v>
      </c>
      <c r="F75" s="228">
        <v>175</v>
      </c>
      <c r="G75" s="228"/>
      <c r="H75" s="221">
        <v>325</v>
      </c>
      <c r="I75" s="221"/>
      <c r="J75" s="425" t="s">
        <v>810</v>
      </c>
      <c r="K75" s="228">
        <f t="shared" ref="K75:K80" si="64">H75-F75</f>
        <v>150</v>
      </c>
      <c r="L75" s="253">
        <v>50</v>
      </c>
      <c r="M75" s="411">
        <v>800</v>
      </c>
      <c r="N75" s="228">
        <v>15</v>
      </c>
      <c r="O75" s="416" t="s">
        <v>595</v>
      </c>
      <c r="P75" s="408">
        <v>45202</v>
      </c>
      <c r="Q75" s="143"/>
      <c r="R75" s="55" t="s">
        <v>606</v>
      </c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</row>
    <row r="76" spans="1:38" ht="15" customHeight="1">
      <c r="A76" s="424"/>
      <c r="B76" s="409"/>
      <c r="C76" s="262"/>
      <c r="D76" s="262" t="s">
        <v>902</v>
      </c>
      <c r="E76" s="228" t="s">
        <v>893</v>
      </c>
      <c r="F76" s="228">
        <v>115</v>
      </c>
      <c r="G76" s="228"/>
      <c r="H76" s="221">
        <v>205</v>
      </c>
      <c r="I76" s="221"/>
      <c r="J76" s="426"/>
      <c r="K76" s="228">
        <f>F76-H76</f>
        <v>-90</v>
      </c>
      <c r="L76" s="253">
        <v>50</v>
      </c>
      <c r="M76" s="412"/>
      <c r="N76" s="228">
        <v>15</v>
      </c>
      <c r="O76" s="417" t="s">
        <v>595</v>
      </c>
      <c r="P76" s="409"/>
      <c r="Q76" s="143"/>
      <c r="R76" s="55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</row>
    <row r="77" spans="1:38" ht="15" customHeight="1">
      <c r="A77" s="400">
        <v>3</v>
      </c>
      <c r="B77" s="402">
        <v>45198</v>
      </c>
      <c r="C77" s="263"/>
      <c r="D77" s="263" t="s">
        <v>903</v>
      </c>
      <c r="E77" s="239" t="s">
        <v>893</v>
      </c>
      <c r="F77" s="239">
        <v>64</v>
      </c>
      <c r="G77" s="239"/>
      <c r="H77" s="240">
        <v>10</v>
      </c>
      <c r="I77" s="240"/>
      <c r="J77" s="404" t="s">
        <v>946</v>
      </c>
      <c r="K77" s="239">
        <f>F77-H77</f>
        <v>54</v>
      </c>
      <c r="L77" s="241">
        <v>50</v>
      </c>
      <c r="M77" s="413">
        <v>-120</v>
      </c>
      <c r="N77" s="239">
        <v>40</v>
      </c>
      <c r="O77" s="418" t="s">
        <v>605</v>
      </c>
      <c r="P77" s="402">
        <v>45202</v>
      </c>
      <c r="Q77" s="143"/>
      <c r="R77" s="55" t="s">
        <v>594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ht="15" customHeight="1">
      <c r="A78" s="421"/>
      <c r="B78" s="410"/>
      <c r="C78" s="263"/>
      <c r="D78" s="263" t="s">
        <v>904</v>
      </c>
      <c r="E78" s="239" t="s">
        <v>893</v>
      </c>
      <c r="F78" s="239">
        <v>45.5</v>
      </c>
      <c r="G78" s="239"/>
      <c r="H78" s="240">
        <v>100</v>
      </c>
      <c r="I78" s="240"/>
      <c r="J78" s="422"/>
      <c r="K78" s="239">
        <f>F78-H78</f>
        <v>-54.5</v>
      </c>
      <c r="L78" s="241">
        <v>50</v>
      </c>
      <c r="M78" s="414"/>
      <c r="N78" s="239">
        <v>40</v>
      </c>
      <c r="O78" s="419"/>
      <c r="P78" s="410"/>
      <c r="Q78" s="143"/>
      <c r="R78" s="55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</row>
    <row r="79" spans="1:38" ht="15" customHeight="1">
      <c r="A79" s="400">
        <v>4</v>
      </c>
      <c r="B79" s="402">
        <v>45202</v>
      </c>
      <c r="C79" s="263"/>
      <c r="D79" s="263" t="s">
        <v>898</v>
      </c>
      <c r="E79" s="239" t="s">
        <v>604</v>
      </c>
      <c r="F79" s="239">
        <v>24</v>
      </c>
      <c r="G79" s="239"/>
      <c r="H79" s="240">
        <v>35</v>
      </c>
      <c r="I79" s="240"/>
      <c r="J79" s="404" t="s">
        <v>914</v>
      </c>
      <c r="K79" s="239">
        <f t="shared" si="64"/>
        <v>11</v>
      </c>
      <c r="L79" s="241">
        <v>50</v>
      </c>
      <c r="M79" s="413">
        <v>-380</v>
      </c>
      <c r="N79" s="239">
        <v>40</v>
      </c>
      <c r="O79" s="418" t="s">
        <v>605</v>
      </c>
      <c r="P79" s="402">
        <v>45202</v>
      </c>
      <c r="Q79" s="143"/>
      <c r="R79" s="55" t="s">
        <v>606</v>
      </c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</row>
    <row r="80" spans="1:38" ht="15" customHeight="1">
      <c r="A80" s="401"/>
      <c r="B80" s="403"/>
      <c r="C80" s="334"/>
      <c r="D80" s="334" t="s">
        <v>904</v>
      </c>
      <c r="E80" s="309" t="s">
        <v>604</v>
      </c>
      <c r="F80" s="309">
        <v>33</v>
      </c>
      <c r="G80" s="309"/>
      <c r="H80" s="310">
        <v>15</v>
      </c>
      <c r="I80" s="310"/>
      <c r="J80" s="405"/>
      <c r="K80" s="309">
        <f t="shared" si="64"/>
        <v>-18</v>
      </c>
      <c r="L80" s="335">
        <v>50</v>
      </c>
      <c r="M80" s="415"/>
      <c r="N80" s="309">
        <v>40</v>
      </c>
      <c r="O80" s="420" t="s">
        <v>605</v>
      </c>
      <c r="P80" s="403"/>
      <c r="Q80" s="143"/>
      <c r="R80" s="55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</row>
    <row r="81" spans="1:38" ht="15" customHeight="1">
      <c r="A81" s="423">
        <v>5</v>
      </c>
      <c r="B81" s="408">
        <v>45204</v>
      </c>
      <c r="C81" s="262"/>
      <c r="D81" s="262" t="s">
        <v>929</v>
      </c>
      <c r="E81" s="228" t="s">
        <v>604</v>
      </c>
      <c r="F81" s="228">
        <v>292.5</v>
      </c>
      <c r="G81" s="228"/>
      <c r="H81" s="221">
        <v>435</v>
      </c>
      <c r="I81" s="221"/>
      <c r="J81" s="425" t="s">
        <v>810</v>
      </c>
      <c r="K81" s="228">
        <f t="shared" ref="K81" si="65">H81-F81</f>
        <v>142.5</v>
      </c>
      <c r="L81" s="253">
        <v>50</v>
      </c>
      <c r="M81" s="411">
        <v>800</v>
      </c>
      <c r="N81" s="228">
        <v>15</v>
      </c>
      <c r="O81" s="416" t="s">
        <v>595</v>
      </c>
      <c r="P81" s="408">
        <v>45208</v>
      </c>
      <c r="Q81" s="143"/>
      <c r="R81" s="55" t="s">
        <v>606</v>
      </c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</row>
    <row r="82" spans="1:38" ht="15" customHeight="1">
      <c r="A82" s="424"/>
      <c r="B82" s="409"/>
      <c r="C82" s="262"/>
      <c r="D82" s="262" t="s">
        <v>930</v>
      </c>
      <c r="E82" s="228" t="s">
        <v>893</v>
      </c>
      <c r="F82" s="228">
        <v>107.5</v>
      </c>
      <c r="G82" s="228"/>
      <c r="H82" s="221">
        <v>190</v>
      </c>
      <c r="I82" s="221"/>
      <c r="J82" s="426"/>
      <c r="K82" s="228">
        <f t="shared" ref="K82" si="66">F82-H82</f>
        <v>-82.5</v>
      </c>
      <c r="L82" s="253">
        <v>50</v>
      </c>
      <c r="M82" s="412"/>
      <c r="N82" s="228">
        <v>15</v>
      </c>
      <c r="O82" s="417" t="s">
        <v>595</v>
      </c>
      <c r="P82" s="409"/>
      <c r="Q82" s="143"/>
      <c r="R82" s="55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</row>
    <row r="83" spans="1:38" ht="15" customHeight="1">
      <c r="A83" s="423">
        <v>6</v>
      </c>
      <c r="B83" s="408">
        <v>45205</v>
      </c>
      <c r="C83" s="262"/>
      <c r="D83" s="262" t="s">
        <v>941</v>
      </c>
      <c r="E83" s="228" t="s">
        <v>604</v>
      </c>
      <c r="F83" s="228">
        <v>80</v>
      </c>
      <c r="G83" s="228"/>
      <c r="H83" s="221">
        <v>105</v>
      </c>
      <c r="I83" s="221"/>
      <c r="J83" s="425" t="s">
        <v>948</v>
      </c>
      <c r="K83" s="228">
        <f t="shared" ref="K83" si="67">H83-F83</f>
        <v>25</v>
      </c>
      <c r="L83" s="253">
        <v>50</v>
      </c>
      <c r="M83" s="411">
        <v>600</v>
      </c>
      <c r="N83" s="228">
        <v>40</v>
      </c>
      <c r="O83" s="416" t="s">
        <v>595</v>
      </c>
      <c r="P83" s="408">
        <v>45208</v>
      </c>
      <c r="Q83" s="143"/>
      <c r="R83" s="55" t="s">
        <v>594</v>
      </c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</row>
    <row r="84" spans="1:38" ht="15" customHeight="1">
      <c r="A84" s="424"/>
      <c r="B84" s="409"/>
      <c r="C84" s="262"/>
      <c r="D84" s="262" t="s">
        <v>942</v>
      </c>
      <c r="E84" s="228" t="s">
        <v>893</v>
      </c>
      <c r="F84" s="228">
        <v>45</v>
      </c>
      <c r="G84" s="228"/>
      <c r="H84" s="221">
        <v>52.5</v>
      </c>
      <c r="I84" s="221"/>
      <c r="J84" s="426"/>
      <c r="K84" s="228">
        <f t="shared" ref="K84" si="68">F84-H84</f>
        <v>-7.5</v>
      </c>
      <c r="L84" s="253">
        <v>50</v>
      </c>
      <c r="M84" s="412"/>
      <c r="N84" s="228">
        <v>40</v>
      </c>
      <c r="O84" s="417" t="s">
        <v>595</v>
      </c>
      <c r="P84" s="409"/>
      <c r="Q84" s="143"/>
      <c r="R84" s="55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</row>
    <row r="85" spans="1:38" ht="15" customHeight="1">
      <c r="A85" s="423">
        <v>7</v>
      </c>
      <c r="B85" s="408">
        <v>45208</v>
      </c>
      <c r="C85" s="262"/>
      <c r="D85" s="262" t="s">
        <v>949</v>
      </c>
      <c r="E85" s="228" t="s">
        <v>604</v>
      </c>
      <c r="F85" s="228">
        <v>94</v>
      </c>
      <c r="G85" s="228"/>
      <c r="H85" s="221">
        <v>151</v>
      </c>
      <c r="I85" s="221"/>
      <c r="J85" s="425" t="s">
        <v>915</v>
      </c>
      <c r="K85" s="228">
        <f t="shared" ref="K85" si="69">H85-F85</f>
        <v>57</v>
      </c>
      <c r="L85" s="253">
        <v>50</v>
      </c>
      <c r="M85" s="411">
        <v>1225</v>
      </c>
      <c r="N85" s="228">
        <v>50</v>
      </c>
      <c r="O85" s="416" t="s">
        <v>595</v>
      </c>
      <c r="P85" s="408">
        <v>45209</v>
      </c>
      <c r="Q85" s="143"/>
      <c r="R85" s="55" t="s">
        <v>594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</row>
    <row r="86" spans="1:38" ht="15" customHeight="1">
      <c r="A86" s="424"/>
      <c r="B86" s="409"/>
      <c r="C86" s="262"/>
      <c r="D86" s="262" t="s">
        <v>950</v>
      </c>
      <c r="E86" s="228" t="s">
        <v>893</v>
      </c>
      <c r="F86" s="228">
        <v>52</v>
      </c>
      <c r="G86" s="228"/>
      <c r="H86" s="221">
        <v>82.5</v>
      </c>
      <c r="I86" s="221"/>
      <c r="J86" s="426"/>
      <c r="K86" s="228">
        <f t="shared" ref="K86" si="70">F86-H86</f>
        <v>-30.5</v>
      </c>
      <c r="L86" s="253">
        <v>50</v>
      </c>
      <c r="M86" s="412"/>
      <c r="N86" s="228">
        <v>50</v>
      </c>
      <c r="O86" s="417" t="s">
        <v>595</v>
      </c>
      <c r="P86" s="409"/>
      <c r="Q86" s="143"/>
      <c r="R86" s="55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</row>
    <row r="87" spans="1:38" ht="15" customHeight="1">
      <c r="A87" s="343">
        <v>8</v>
      </c>
      <c r="B87" s="342">
        <v>45208</v>
      </c>
      <c r="C87" s="262"/>
      <c r="D87" s="262" t="s">
        <v>951</v>
      </c>
      <c r="E87" s="228" t="s">
        <v>604</v>
      </c>
      <c r="F87" s="228">
        <v>22</v>
      </c>
      <c r="G87" s="228">
        <v>0</v>
      </c>
      <c r="H87" s="221">
        <v>47.5</v>
      </c>
      <c r="I87" s="221" t="s">
        <v>952</v>
      </c>
      <c r="J87" s="242" t="s">
        <v>959</v>
      </c>
      <c r="K87" s="243">
        <f t="shared" ref="K87" si="71">H87-F87</f>
        <v>25.5</v>
      </c>
      <c r="L87" s="253">
        <v>50</v>
      </c>
      <c r="M87" s="244">
        <f t="shared" ref="M87" si="72">(K87*N87)-L87</f>
        <v>970</v>
      </c>
      <c r="N87" s="243">
        <v>40</v>
      </c>
      <c r="O87" s="103" t="s">
        <v>595</v>
      </c>
      <c r="P87" s="245">
        <v>45209</v>
      </c>
      <c r="Q87" s="143"/>
      <c r="R87" s="55" t="s">
        <v>606</v>
      </c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</row>
    <row r="88" spans="1:38" ht="15" customHeight="1">
      <c r="A88" s="400">
        <v>9</v>
      </c>
      <c r="B88" s="402">
        <v>45209</v>
      </c>
      <c r="C88" s="263"/>
      <c r="D88" s="263" t="s">
        <v>941</v>
      </c>
      <c r="E88" s="239" t="s">
        <v>604</v>
      </c>
      <c r="F88" s="239">
        <v>18</v>
      </c>
      <c r="G88" s="239"/>
      <c r="H88" s="240">
        <v>0</v>
      </c>
      <c r="I88" s="240"/>
      <c r="J88" s="427" t="s">
        <v>971</v>
      </c>
      <c r="K88" s="325">
        <f t="shared" ref="K88" si="73">H88-F88</f>
        <v>-18</v>
      </c>
      <c r="L88" s="241">
        <v>25</v>
      </c>
      <c r="M88" s="429">
        <v>-370</v>
      </c>
      <c r="N88" s="325">
        <v>40</v>
      </c>
      <c r="O88" s="431" t="s">
        <v>605</v>
      </c>
      <c r="P88" s="433">
        <v>45209</v>
      </c>
      <c r="Q88" s="143"/>
      <c r="R88" s="55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</row>
    <row r="89" spans="1:38" ht="15" customHeight="1">
      <c r="A89" s="421"/>
      <c r="B89" s="410"/>
      <c r="C89" s="263"/>
      <c r="D89" s="263" t="s">
        <v>963</v>
      </c>
      <c r="E89" s="239" t="s">
        <v>893</v>
      </c>
      <c r="F89" s="346" t="s">
        <v>970</v>
      </c>
      <c r="G89" s="239"/>
      <c r="H89" s="240">
        <v>0</v>
      </c>
      <c r="I89" s="240"/>
      <c r="J89" s="428"/>
      <c r="K89" s="347">
        <f>F89-H89</f>
        <v>10</v>
      </c>
      <c r="L89" s="241">
        <v>25</v>
      </c>
      <c r="M89" s="430"/>
      <c r="N89" s="325">
        <v>40</v>
      </c>
      <c r="O89" s="432"/>
      <c r="P89" s="434"/>
      <c r="Q89" s="143"/>
      <c r="R89" s="55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</row>
    <row r="90" spans="1:38" ht="15" customHeight="1">
      <c r="A90" s="423">
        <v>10</v>
      </c>
      <c r="B90" s="408">
        <v>45209</v>
      </c>
      <c r="C90" s="262"/>
      <c r="D90" s="262" t="s">
        <v>965</v>
      </c>
      <c r="E90" s="228" t="s">
        <v>893</v>
      </c>
      <c r="F90" s="348" t="s">
        <v>976</v>
      </c>
      <c r="G90" s="228"/>
      <c r="H90" s="221">
        <v>118</v>
      </c>
      <c r="I90" s="221"/>
      <c r="J90" s="439" t="s">
        <v>977</v>
      </c>
      <c r="K90" s="349">
        <f>F90-H90</f>
        <v>-40</v>
      </c>
      <c r="L90" s="253">
        <v>50</v>
      </c>
      <c r="M90" s="437">
        <v>550</v>
      </c>
      <c r="N90" s="243">
        <v>50</v>
      </c>
      <c r="O90" s="440" t="s">
        <v>595</v>
      </c>
      <c r="P90" s="435">
        <v>45210</v>
      </c>
      <c r="Q90" s="143"/>
      <c r="R90" s="55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</row>
    <row r="91" spans="1:38" ht="15" customHeight="1">
      <c r="A91" s="424"/>
      <c r="B91" s="409"/>
      <c r="C91" s="262"/>
      <c r="D91" s="262" t="s">
        <v>966</v>
      </c>
      <c r="E91" s="228" t="s">
        <v>893</v>
      </c>
      <c r="F91" s="228">
        <v>73</v>
      </c>
      <c r="G91" s="228"/>
      <c r="H91" s="221">
        <v>20</v>
      </c>
      <c r="I91" s="221"/>
      <c r="J91" s="407"/>
      <c r="K91" s="243">
        <f>F91-H91</f>
        <v>53</v>
      </c>
      <c r="L91" s="253">
        <v>50</v>
      </c>
      <c r="M91" s="438"/>
      <c r="N91" s="243">
        <v>50</v>
      </c>
      <c r="O91" s="441"/>
      <c r="P91" s="436"/>
      <c r="Q91" s="143"/>
      <c r="R91" s="55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</row>
    <row r="92" spans="1:38" ht="15" customHeight="1">
      <c r="A92" s="350">
        <v>11</v>
      </c>
      <c r="B92" s="351">
        <v>45210</v>
      </c>
      <c r="C92" s="263"/>
      <c r="D92" s="263" t="s">
        <v>978</v>
      </c>
      <c r="E92" s="239" t="s">
        <v>604</v>
      </c>
      <c r="F92" s="239">
        <v>89</v>
      </c>
      <c r="G92" s="239">
        <v>65</v>
      </c>
      <c r="H92" s="240">
        <v>71</v>
      </c>
      <c r="I92" s="240" t="s">
        <v>979</v>
      </c>
      <c r="J92" s="324" t="s">
        <v>986</v>
      </c>
      <c r="K92" s="325">
        <f t="shared" ref="K92" si="74">H92-F92</f>
        <v>-18</v>
      </c>
      <c r="L92" s="241">
        <v>50</v>
      </c>
      <c r="M92" s="327">
        <f t="shared" ref="M92" si="75">(K92*N92)-L92</f>
        <v>-770</v>
      </c>
      <c r="N92" s="325">
        <v>40</v>
      </c>
      <c r="O92" s="328" t="s">
        <v>605</v>
      </c>
      <c r="P92" s="321">
        <v>45210</v>
      </c>
      <c r="Q92" s="143"/>
      <c r="R92" s="55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</row>
    <row r="93" spans="1:38" ht="15" customHeight="1">
      <c r="A93" s="423">
        <v>12</v>
      </c>
      <c r="B93" s="408">
        <v>45212</v>
      </c>
      <c r="C93" s="262"/>
      <c r="D93" s="262" t="s">
        <v>993</v>
      </c>
      <c r="E93" s="228" t="s">
        <v>604</v>
      </c>
      <c r="F93" s="228">
        <v>11.75</v>
      </c>
      <c r="G93" s="228"/>
      <c r="H93" s="221">
        <v>17</v>
      </c>
      <c r="I93" s="221"/>
      <c r="J93" s="406" t="s">
        <v>998</v>
      </c>
      <c r="K93" s="444">
        <v>1.25</v>
      </c>
      <c r="L93" s="253">
        <v>50</v>
      </c>
      <c r="M93" s="437">
        <v>1681.25</v>
      </c>
      <c r="N93" s="243">
        <v>1425</v>
      </c>
      <c r="O93" s="442" t="s">
        <v>595</v>
      </c>
      <c r="P93" s="443">
        <v>45215</v>
      </c>
      <c r="Q93" s="143"/>
      <c r="R93" s="55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</row>
    <row r="94" spans="1:38" ht="15" customHeight="1">
      <c r="A94" s="424"/>
      <c r="B94" s="409"/>
      <c r="C94" s="262"/>
      <c r="D94" s="262" t="s">
        <v>994</v>
      </c>
      <c r="E94" s="228" t="s">
        <v>893</v>
      </c>
      <c r="F94" s="228">
        <v>8</v>
      </c>
      <c r="G94" s="228"/>
      <c r="H94" s="221">
        <v>12</v>
      </c>
      <c r="I94" s="221"/>
      <c r="J94" s="407"/>
      <c r="K94" s="445"/>
      <c r="L94" s="253">
        <v>50</v>
      </c>
      <c r="M94" s="438"/>
      <c r="N94" s="243">
        <v>1425</v>
      </c>
      <c r="O94" s="441"/>
      <c r="P94" s="436"/>
      <c r="Q94" s="143"/>
      <c r="R94" s="55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</row>
    <row r="95" spans="1:38" ht="15" customHeight="1">
      <c r="A95" s="343">
        <v>13</v>
      </c>
      <c r="B95" s="368">
        <v>45217</v>
      </c>
      <c r="C95" s="262"/>
      <c r="D95" s="262" t="s">
        <v>1017</v>
      </c>
      <c r="E95" s="228" t="s">
        <v>604</v>
      </c>
      <c r="F95" s="228">
        <v>62.5</v>
      </c>
      <c r="G95" s="228">
        <v>0</v>
      </c>
      <c r="H95" s="221">
        <v>120</v>
      </c>
      <c r="I95" s="221" t="s">
        <v>1018</v>
      </c>
      <c r="J95" s="242" t="s">
        <v>1019</v>
      </c>
      <c r="K95" s="243">
        <f t="shared" ref="K95:K96" si="76">H95-F95</f>
        <v>57.5</v>
      </c>
      <c r="L95" s="253">
        <v>50</v>
      </c>
      <c r="M95" s="244">
        <f t="shared" ref="M95:M96" si="77">(K95*N95)-L95</f>
        <v>812.5</v>
      </c>
      <c r="N95" s="243">
        <v>15</v>
      </c>
      <c r="O95" s="103" t="s">
        <v>595</v>
      </c>
      <c r="P95" s="245">
        <v>45217</v>
      </c>
      <c r="Q95" s="143"/>
      <c r="R95" s="55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</row>
    <row r="96" spans="1:38" ht="15" customHeight="1">
      <c r="A96" s="350">
        <v>14</v>
      </c>
      <c r="B96" s="351">
        <v>45217</v>
      </c>
      <c r="C96" s="263"/>
      <c r="D96" s="263" t="s">
        <v>1024</v>
      </c>
      <c r="E96" s="239" t="s">
        <v>604</v>
      </c>
      <c r="F96" s="239">
        <v>60</v>
      </c>
      <c r="G96" s="239">
        <v>0</v>
      </c>
      <c r="H96" s="240">
        <v>25</v>
      </c>
      <c r="I96" s="240" t="s">
        <v>1025</v>
      </c>
      <c r="J96" s="324" t="s">
        <v>1026</v>
      </c>
      <c r="K96" s="325">
        <f t="shared" si="76"/>
        <v>-35</v>
      </c>
      <c r="L96" s="241">
        <v>50</v>
      </c>
      <c r="M96" s="327">
        <f t="shared" si="77"/>
        <v>-575</v>
      </c>
      <c r="N96" s="325">
        <v>15</v>
      </c>
      <c r="O96" s="328" t="s">
        <v>605</v>
      </c>
      <c r="P96" s="321">
        <v>45217</v>
      </c>
      <c r="Q96" s="143"/>
      <c r="R96" s="55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</row>
    <row r="97" spans="1:38" ht="15" customHeight="1">
      <c r="A97" s="374">
        <v>15</v>
      </c>
      <c r="B97" s="375">
        <v>45218</v>
      </c>
      <c r="C97" s="376"/>
      <c r="D97" s="376" t="s">
        <v>1038</v>
      </c>
      <c r="E97" s="377" t="s">
        <v>604</v>
      </c>
      <c r="F97" s="377">
        <v>19</v>
      </c>
      <c r="G97" s="377">
        <v>0</v>
      </c>
      <c r="H97" s="378">
        <v>20</v>
      </c>
      <c r="I97" s="378" t="s">
        <v>1039</v>
      </c>
      <c r="J97" s="315" t="s">
        <v>809</v>
      </c>
      <c r="K97" s="316">
        <f t="shared" ref="K97" si="78">H97-F97</f>
        <v>1</v>
      </c>
      <c r="L97" s="379">
        <v>50</v>
      </c>
      <c r="M97" s="318">
        <f t="shared" ref="M97" si="79">(K97*N97)-L97</f>
        <v>0</v>
      </c>
      <c r="N97" s="316">
        <v>50</v>
      </c>
      <c r="O97" s="319" t="s">
        <v>613</v>
      </c>
      <c r="P97" s="312">
        <v>45218</v>
      </c>
      <c r="Q97" s="143"/>
      <c r="R97" s="55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</row>
    <row r="98" spans="1:38" ht="15" customHeight="1">
      <c r="A98" s="396">
        <v>16</v>
      </c>
      <c r="B98" s="398">
        <v>45218</v>
      </c>
      <c r="C98" s="337"/>
      <c r="D98" s="337" t="s">
        <v>1040</v>
      </c>
      <c r="E98" s="225" t="s">
        <v>604</v>
      </c>
      <c r="F98" s="225" t="s">
        <v>1042</v>
      </c>
      <c r="G98" s="225"/>
      <c r="H98" s="227"/>
      <c r="I98" s="227"/>
      <c r="J98" s="394" t="s">
        <v>593</v>
      </c>
      <c r="K98" s="225"/>
      <c r="L98" s="338"/>
      <c r="M98" s="339"/>
      <c r="N98" s="225"/>
      <c r="O98" s="227"/>
      <c r="P98" s="336"/>
      <c r="Q98" s="143"/>
      <c r="R98" s="55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</row>
    <row r="99" spans="1:38" ht="15" customHeight="1">
      <c r="A99" s="397"/>
      <c r="B99" s="399"/>
      <c r="C99" s="337"/>
      <c r="D99" s="337" t="s">
        <v>1041</v>
      </c>
      <c r="E99" s="225" t="s">
        <v>893</v>
      </c>
      <c r="F99" s="225" t="s">
        <v>1043</v>
      </c>
      <c r="G99" s="225"/>
      <c r="H99" s="227"/>
      <c r="I99" s="227"/>
      <c r="J99" s="395"/>
      <c r="K99" s="225"/>
      <c r="L99" s="338"/>
      <c r="M99" s="339"/>
      <c r="N99" s="225"/>
      <c r="O99" s="227"/>
      <c r="P99" s="336"/>
      <c r="Q99" s="143"/>
      <c r="R99" s="55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</row>
    <row r="100" spans="1:38" ht="15" customHeight="1">
      <c r="A100" s="374">
        <v>17</v>
      </c>
      <c r="B100" s="375">
        <v>45219</v>
      </c>
      <c r="C100" s="376"/>
      <c r="D100" s="376" t="s">
        <v>1095</v>
      </c>
      <c r="E100" s="377" t="s">
        <v>604</v>
      </c>
      <c r="F100" s="377">
        <v>52.5</v>
      </c>
      <c r="G100" s="377">
        <v>10</v>
      </c>
      <c r="H100" s="378">
        <v>52.5</v>
      </c>
      <c r="I100" s="378" t="s">
        <v>1096</v>
      </c>
      <c r="J100" s="315" t="s">
        <v>969</v>
      </c>
      <c r="K100" s="316">
        <f t="shared" ref="K100" si="80">H100-F100</f>
        <v>0</v>
      </c>
      <c r="L100" s="379">
        <v>50</v>
      </c>
      <c r="M100" s="318">
        <f t="shared" ref="M100" si="81">(K100*N100)-L100</f>
        <v>-50</v>
      </c>
      <c r="N100" s="316">
        <v>40</v>
      </c>
      <c r="O100" s="319" t="s">
        <v>613</v>
      </c>
      <c r="P100" s="312">
        <v>45219</v>
      </c>
      <c r="Q100" s="143"/>
      <c r="R100" s="55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</row>
    <row r="101" spans="1:38" ht="15" customHeight="1">
      <c r="A101" s="396">
        <v>18</v>
      </c>
      <c r="B101" s="398">
        <v>45219</v>
      </c>
      <c r="C101" s="337"/>
      <c r="D101" s="337" t="s">
        <v>1100</v>
      </c>
      <c r="E101" s="225" t="s">
        <v>893</v>
      </c>
      <c r="F101" s="225" t="s">
        <v>1102</v>
      </c>
      <c r="G101" s="225"/>
      <c r="H101" s="227"/>
      <c r="I101" s="227"/>
      <c r="J101" s="394" t="s">
        <v>593</v>
      </c>
      <c r="K101" s="225"/>
      <c r="L101" s="338"/>
      <c r="M101" s="339"/>
      <c r="N101" s="225"/>
      <c r="O101" s="227"/>
      <c r="P101" s="336"/>
      <c r="Q101" s="143"/>
      <c r="R101" s="55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</row>
    <row r="102" spans="1:38" ht="15" customHeight="1">
      <c r="A102" s="397"/>
      <c r="B102" s="399"/>
      <c r="C102" s="337"/>
      <c r="D102" s="337" t="s">
        <v>1101</v>
      </c>
      <c r="E102" s="225" t="s">
        <v>893</v>
      </c>
      <c r="F102" s="225" t="s">
        <v>1103</v>
      </c>
      <c r="G102" s="225"/>
      <c r="H102" s="227"/>
      <c r="I102" s="227"/>
      <c r="J102" s="395"/>
      <c r="K102" s="225"/>
      <c r="L102" s="338"/>
      <c r="M102" s="339"/>
      <c r="N102" s="225"/>
      <c r="O102" s="227"/>
      <c r="P102" s="336"/>
      <c r="Q102" s="143"/>
      <c r="R102" s="55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</row>
    <row r="103" spans="1:38" ht="15" customHeight="1">
      <c r="A103" s="341"/>
      <c r="B103" s="336"/>
      <c r="C103" s="337"/>
      <c r="D103" s="337"/>
      <c r="E103" s="225"/>
      <c r="F103" s="225"/>
      <c r="G103" s="225"/>
      <c r="H103" s="227"/>
      <c r="I103" s="227"/>
      <c r="J103" s="227"/>
      <c r="K103" s="225"/>
      <c r="L103" s="338"/>
      <c r="M103" s="339"/>
      <c r="N103" s="225"/>
      <c r="O103" s="227"/>
      <c r="P103" s="336"/>
      <c r="Q103" s="143"/>
      <c r="R103" s="55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</row>
    <row r="104" spans="1:38" ht="15" customHeight="1">
      <c r="A104" s="225"/>
      <c r="B104" s="336"/>
      <c r="C104" s="337"/>
      <c r="D104" s="337"/>
      <c r="E104" s="225"/>
      <c r="F104" s="225"/>
      <c r="G104" s="225"/>
      <c r="H104" s="227"/>
      <c r="I104" s="227"/>
      <c r="J104" s="227"/>
      <c r="K104" s="225"/>
      <c r="L104" s="338"/>
      <c r="M104" s="339"/>
      <c r="N104" s="225"/>
      <c r="O104" s="227"/>
      <c r="P104" s="336"/>
      <c r="Q104" s="143"/>
      <c r="R104" s="55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</row>
    <row r="105" spans="1:38" ht="15" customHeight="1">
      <c r="A105" s="302"/>
      <c r="B105" s="303"/>
      <c r="C105" s="304"/>
      <c r="D105" s="304"/>
      <c r="E105" s="302"/>
      <c r="F105" s="302"/>
      <c r="G105" s="302"/>
      <c r="H105" s="305"/>
      <c r="I105" s="305"/>
      <c r="J105" s="305"/>
      <c r="K105" s="302"/>
      <c r="L105" s="306"/>
      <c r="M105" s="307"/>
      <c r="N105" s="302"/>
      <c r="O105" s="305"/>
      <c r="P105" s="308"/>
      <c r="Q105" s="143"/>
      <c r="R105" s="55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</row>
    <row r="106" spans="1:38" ht="38.25" customHeight="1">
      <c r="A106" s="94" t="s">
        <v>617</v>
      </c>
      <c r="B106" s="150"/>
      <c r="C106" s="150"/>
      <c r="D106" s="151"/>
      <c r="E106" s="131"/>
      <c r="F106" s="6"/>
      <c r="G106" s="6"/>
      <c r="H106" s="132"/>
      <c r="I106" s="152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</row>
    <row r="107" spans="1:38" ht="38.25">
      <c r="A107" s="95" t="s">
        <v>16</v>
      </c>
      <c r="B107" s="96" t="s">
        <v>567</v>
      </c>
      <c r="C107" s="96"/>
      <c r="D107" s="97" t="s">
        <v>579</v>
      </c>
      <c r="E107" s="96" t="s">
        <v>580</v>
      </c>
      <c r="F107" s="96" t="s">
        <v>581</v>
      </c>
      <c r="G107" s="96" t="s">
        <v>582</v>
      </c>
      <c r="H107" s="96" t="s">
        <v>583</v>
      </c>
      <c r="I107" s="96" t="s">
        <v>584</v>
      </c>
      <c r="J107" s="95" t="s">
        <v>585</v>
      </c>
      <c r="K107" s="135" t="s">
        <v>603</v>
      </c>
      <c r="L107" s="136" t="s">
        <v>587</v>
      </c>
      <c r="M107" s="98" t="s">
        <v>588</v>
      </c>
      <c r="N107" s="96" t="s">
        <v>589</v>
      </c>
      <c r="O107" s="97" t="s">
        <v>590</v>
      </c>
      <c r="P107" s="96" t="s">
        <v>591</v>
      </c>
      <c r="Q107" s="37"/>
      <c r="R107" s="6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4.25" customHeight="1">
      <c r="A108" s="99">
        <v>1</v>
      </c>
      <c r="B108" s="100">
        <v>45169</v>
      </c>
      <c r="C108" s="145"/>
      <c r="D108" s="145" t="s">
        <v>874</v>
      </c>
      <c r="E108" s="99" t="s">
        <v>604</v>
      </c>
      <c r="F108" s="99" t="s">
        <v>876</v>
      </c>
      <c r="G108" s="99">
        <v>350</v>
      </c>
      <c r="H108" s="99"/>
      <c r="I108" s="99" t="s">
        <v>875</v>
      </c>
      <c r="J108" s="101" t="s">
        <v>593</v>
      </c>
      <c r="K108" s="101"/>
      <c r="L108" s="102"/>
      <c r="M108" s="264"/>
      <c r="N108" s="227"/>
      <c r="O108" s="234"/>
      <c r="P108" s="265"/>
      <c r="Q108" s="37"/>
      <c r="R108" s="37" t="s">
        <v>594</v>
      </c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4.25" customHeight="1">
      <c r="A109" s="99">
        <v>2</v>
      </c>
      <c r="B109" s="100">
        <v>45173</v>
      </c>
      <c r="C109" s="145"/>
      <c r="D109" s="145" t="s">
        <v>168</v>
      </c>
      <c r="E109" s="99" t="s">
        <v>604</v>
      </c>
      <c r="F109" s="99" t="s">
        <v>877</v>
      </c>
      <c r="G109" s="99">
        <v>4790</v>
      </c>
      <c r="H109" s="99"/>
      <c r="I109" s="99" t="s">
        <v>878</v>
      </c>
      <c r="J109" s="101" t="s">
        <v>593</v>
      </c>
      <c r="K109" s="101"/>
      <c r="L109" s="102"/>
      <c r="M109" s="264"/>
      <c r="N109" s="227"/>
      <c r="O109" s="234"/>
      <c r="P109" s="265"/>
      <c r="Q109" s="37"/>
      <c r="R109" s="37" t="s">
        <v>594</v>
      </c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4.25" customHeight="1">
      <c r="A110" s="99"/>
      <c r="B110" s="100"/>
      <c r="C110" s="145"/>
      <c r="D110" s="145"/>
      <c r="E110" s="99"/>
      <c r="F110" s="99"/>
      <c r="G110" s="99"/>
      <c r="H110" s="99"/>
      <c r="I110" s="99"/>
      <c r="J110" s="101"/>
      <c r="K110" s="101"/>
      <c r="L110" s="102"/>
      <c r="M110" s="264"/>
      <c r="N110" s="227"/>
      <c r="O110" s="234"/>
      <c r="P110" s="265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2.75" customHeight="1">
      <c r="A111" s="99"/>
      <c r="B111" s="100"/>
      <c r="C111" s="145"/>
      <c r="D111" s="145"/>
      <c r="E111" s="99"/>
      <c r="F111" s="99"/>
      <c r="G111" s="99"/>
      <c r="H111" s="99"/>
      <c r="I111" s="99"/>
      <c r="J111" s="101"/>
      <c r="K111" s="101"/>
      <c r="L111" s="102"/>
      <c r="M111" s="153"/>
      <c r="N111" s="224"/>
      <c r="O111" s="224"/>
      <c r="P111" s="100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17" t="s">
        <v>596</v>
      </c>
      <c r="B112" s="117"/>
      <c r="C112" s="117"/>
      <c r="D112" s="117"/>
      <c r="E112" s="37"/>
      <c r="F112" s="124" t="s">
        <v>598</v>
      </c>
      <c r="G112" s="55"/>
      <c r="H112" s="55"/>
      <c r="I112" s="55"/>
      <c r="J112" s="6"/>
      <c r="K112" s="137"/>
      <c r="L112" s="138"/>
      <c r="M112" s="6"/>
      <c r="N112" s="107"/>
      <c r="O112" s="154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23" t="s">
        <v>597</v>
      </c>
      <c r="B113" s="117"/>
      <c r="C113" s="117"/>
      <c r="D113" s="117"/>
      <c r="E113" s="6"/>
      <c r="F113" s="124" t="s">
        <v>601</v>
      </c>
      <c r="G113" s="6"/>
      <c r="H113" s="6" t="s">
        <v>619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23"/>
      <c r="B114" s="117"/>
      <c r="C114" s="117"/>
      <c r="D114" s="117"/>
      <c r="E114" s="6"/>
      <c r="F114" s="124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5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23"/>
      <c r="B115" s="117"/>
      <c r="C115" s="117"/>
      <c r="D115" s="117"/>
      <c r="E115" s="6"/>
      <c r="F115" s="124"/>
      <c r="G115" s="55"/>
      <c r="H115" s="37"/>
      <c r="I115" s="55"/>
      <c r="J115" s="6"/>
      <c r="K115" s="137"/>
      <c r="L115" s="138"/>
      <c r="M115" s="6"/>
      <c r="N115" s="107"/>
      <c r="O115" s="139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23"/>
      <c r="B116" s="117"/>
      <c r="C116" s="117"/>
      <c r="D116" s="117"/>
      <c r="E116" s="6"/>
      <c r="F116" s="124"/>
      <c r="G116" s="55"/>
      <c r="H116" s="37"/>
      <c r="I116" s="55"/>
      <c r="J116" s="6"/>
      <c r="K116" s="137"/>
      <c r="L116" s="138"/>
      <c r="M116" s="6"/>
      <c r="N116" s="107"/>
      <c r="O116" s="139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23"/>
      <c r="B117" s="117"/>
      <c r="C117" s="117"/>
      <c r="D117" s="117"/>
      <c r="E117" s="6"/>
      <c r="F117" s="124"/>
      <c r="G117" s="55"/>
      <c r="H117" s="37"/>
      <c r="I117" s="55"/>
      <c r="J117" s="6"/>
      <c r="K117" s="137"/>
      <c r="L117" s="138"/>
      <c r="M117" s="6"/>
      <c r="N117" s="107"/>
      <c r="O117" s="139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23"/>
      <c r="B118" s="117"/>
      <c r="C118" s="117"/>
      <c r="D118" s="117"/>
      <c r="E118" s="6"/>
      <c r="F118" s="124"/>
      <c r="G118" s="55"/>
      <c r="H118" s="37"/>
      <c r="I118" s="55"/>
      <c r="J118" s="6"/>
      <c r="K118" s="137"/>
      <c r="L118" s="138"/>
      <c r="M118" s="6"/>
      <c r="N118" s="107"/>
      <c r="O118" s="139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23"/>
      <c r="B119" s="117"/>
      <c r="C119" s="117"/>
      <c r="D119" s="117"/>
      <c r="E119" s="6"/>
      <c r="F119" s="124"/>
      <c r="G119" s="55"/>
      <c r="H119" s="37"/>
      <c r="I119" s="55"/>
      <c r="J119" s="6"/>
      <c r="K119" s="137"/>
      <c r="L119" s="138"/>
      <c r="M119" s="6"/>
      <c r="N119" s="107"/>
      <c r="O119" s="139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23"/>
      <c r="B120" s="117"/>
      <c r="C120" s="117"/>
      <c r="D120" s="117"/>
      <c r="E120" s="6"/>
      <c r="F120" s="124"/>
      <c r="G120" s="55"/>
      <c r="H120" s="37"/>
      <c r="I120" s="55"/>
      <c r="J120" s="6"/>
      <c r="K120" s="137"/>
      <c r="L120" s="138"/>
      <c r="M120" s="6"/>
      <c r="N120" s="107"/>
      <c r="O120" s="139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55"/>
      <c r="B121" s="106"/>
      <c r="C121" s="106"/>
      <c r="D121" s="37"/>
      <c r="E121" s="55"/>
      <c r="F121" s="55"/>
      <c r="G121" s="55"/>
      <c r="H121" s="37"/>
      <c r="I121" s="55"/>
      <c r="J121" s="6"/>
      <c r="K121" s="137"/>
      <c r="L121" s="138"/>
      <c r="M121" s="6"/>
      <c r="N121" s="107"/>
      <c r="O121" s="139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38.25" customHeight="1">
      <c r="A122" s="37"/>
      <c r="B122" s="155" t="s">
        <v>620</v>
      </c>
      <c r="C122" s="155"/>
      <c r="D122" s="155"/>
      <c r="E122" s="155"/>
      <c r="F122" s="6"/>
      <c r="G122" s="6"/>
      <c r="H122" s="133"/>
      <c r="I122" s="6"/>
      <c r="J122" s="133"/>
      <c r="K122" s="134"/>
      <c r="L122" s="6"/>
      <c r="M122" s="6"/>
      <c r="N122" s="1"/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95" t="s">
        <v>16</v>
      </c>
      <c r="B123" s="96" t="s">
        <v>567</v>
      </c>
      <c r="C123" s="96"/>
      <c r="D123" s="97" t="s">
        <v>579</v>
      </c>
      <c r="E123" s="96" t="s">
        <v>580</v>
      </c>
      <c r="F123" s="96" t="s">
        <v>581</v>
      </c>
      <c r="G123" s="96" t="s">
        <v>621</v>
      </c>
      <c r="H123" s="96" t="s">
        <v>622</v>
      </c>
      <c r="I123" s="96" t="s">
        <v>584</v>
      </c>
      <c r="J123" s="156" t="s">
        <v>585</v>
      </c>
      <c r="K123" s="96" t="s">
        <v>586</v>
      </c>
      <c r="L123" s="96" t="s">
        <v>623</v>
      </c>
      <c r="M123" s="96" t="s">
        <v>589</v>
      </c>
      <c r="N123" s="97" t="s">
        <v>590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7">
        <v>1</v>
      </c>
      <c r="B124" s="158">
        <v>41579</v>
      </c>
      <c r="C124" s="158"/>
      <c r="D124" s="159" t="s">
        <v>624</v>
      </c>
      <c r="E124" s="160" t="s">
        <v>592</v>
      </c>
      <c r="F124" s="161">
        <v>82</v>
      </c>
      <c r="G124" s="160" t="s">
        <v>625</v>
      </c>
      <c r="H124" s="160">
        <v>100</v>
      </c>
      <c r="I124" s="162">
        <v>100</v>
      </c>
      <c r="J124" s="163" t="s">
        <v>626</v>
      </c>
      <c r="K124" s="164">
        <f t="shared" ref="K124:K176" si="82">H124-F124</f>
        <v>18</v>
      </c>
      <c r="L124" s="165">
        <f t="shared" ref="L124:L176" si="83">K124/F124</f>
        <v>0.21951219512195122</v>
      </c>
      <c r="M124" s="160" t="s">
        <v>595</v>
      </c>
      <c r="N124" s="166">
        <v>42657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7">
        <v>2</v>
      </c>
      <c r="B125" s="158">
        <v>41794</v>
      </c>
      <c r="C125" s="158"/>
      <c r="D125" s="159" t="s">
        <v>627</v>
      </c>
      <c r="E125" s="160" t="s">
        <v>604</v>
      </c>
      <c r="F125" s="161">
        <v>257</v>
      </c>
      <c r="G125" s="160" t="s">
        <v>625</v>
      </c>
      <c r="H125" s="160">
        <v>300</v>
      </c>
      <c r="I125" s="162">
        <v>300</v>
      </c>
      <c r="J125" s="163" t="s">
        <v>626</v>
      </c>
      <c r="K125" s="164">
        <f t="shared" si="82"/>
        <v>43</v>
      </c>
      <c r="L125" s="165">
        <f t="shared" si="83"/>
        <v>0.16731517509727625</v>
      </c>
      <c r="M125" s="160" t="s">
        <v>595</v>
      </c>
      <c r="N125" s="166">
        <v>41822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7">
        <v>3</v>
      </c>
      <c r="B126" s="158">
        <v>41828</v>
      </c>
      <c r="C126" s="158"/>
      <c r="D126" s="159" t="s">
        <v>628</v>
      </c>
      <c r="E126" s="160" t="s">
        <v>604</v>
      </c>
      <c r="F126" s="161">
        <v>393</v>
      </c>
      <c r="G126" s="160" t="s">
        <v>625</v>
      </c>
      <c r="H126" s="160">
        <v>468</v>
      </c>
      <c r="I126" s="162">
        <v>468</v>
      </c>
      <c r="J126" s="163" t="s">
        <v>626</v>
      </c>
      <c r="K126" s="164">
        <f t="shared" si="82"/>
        <v>75</v>
      </c>
      <c r="L126" s="165">
        <f t="shared" si="83"/>
        <v>0.19083969465648856</v>
      </c>
      <c r="M126" s="160" t="s">
        <v>595</v>
      </c>
      <c r="N126" s="166">
        <v>41863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7">
        <v>4</v>
      </c>
      <c r="B127" s="158">
        <v>41857</v>
      </c>
      <c r="C127" s="158"/>
      <c r="D127" s="159" t="s">
        <v>629</v>
      </c>
      <c r="E127" s="160" t="s">
        <v>604</v>
      </c>
      <c r="F127" s="161">
        <v>205</v>
      </c>
      <c r="G127" s="160" t="s">
        <v>625</v>
      </c>
      <c r="H127" s="160">
        <v>275</v>
      </c>
      <c r="I127" s="162">
        <v>250</v>
      </c>
      <c r="J127" s="163" t="s">
        <v>626</v>
      </c>
      <c r="K127" s="164">
        <f t="shared" si="82"/>
        <v>70</v>
      </c>
      <c r="L127" s="165">
        <f t="shared" si="83"/>
        <v>0.34146341463414637</v>
      </c>
      <c r="M127" s="160" t="s">
        <v>595</v>
      </c>
      <c r="N127" s="166">
        <v>41962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7">
        <v>5</v>
      </c>
      <c r="B128" s="158">
        <v>41886</v>
      </c>
      <c r="C128" s="158"/>
      <c r="D128" s="159" t="s">
        <v>630</v>
      </c>
      <c r="E128" s="160" t="s">
        <v>604</v>
      </c>
      <c r="F128" s="161">
        <v>162</v>
      </c>
      <c r="G128" s="160" t="s">
        <v>625</v>
      </c>
      <c r="H128" s="160">
        <v>190</v>
      </c>
      <c r="I128" s="162">
        <v>190</v>
      </c>
      <c r="J128" s="163" t="s">
        <v>626</v>
      </c>
      <c r="K128" s="164">
        <f t="shared" si="82"/>
        <v>28</v>
      </c>
      <c r="L128" s="165">
        <f t="shared" si="83"/>
        <v>0.1728395061728395</v>
      </c>
      <c r="M128" s="160" t="s">
        <v>595</v>
      </c>
      <c r="N128" s="166">
        <v>42006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7">
        <v>6</v>
      </c>
      <c r="B129" s="158">
        <v>41886</v>
      </c>
      <c r="C129" s="158"/>
      <c r="D129" s="159" t="s">
        <v>631</v>
      </c>
      <c r="E129" s="160" t="s">
        <v>604</v>
      </c>
      <c r="F129" s="161">
        <v>75</v>
      </c>
      <c r="G129" s="160" t="s">
        <v>625</v>
      </c>
      <c r="H129" s="160">
        <v>91.5</v>
      </c>
      <c r="I129" s="162" t="s">
        <v>618</v>
      </c>
      <c r="J129" s="163" t="s">
        <v>632</v>
      </c>
      <c r="K129" s="164">
        <f t="shared" si="82"/>
        <v>16.5</v>
      </c>
      <c r="L129" s="165">
        <f t="shared" si="83"/>
        <v>0.22</v>
      </c>
      <c r="M129" s="160" t="s">
        <v>595</v>
      </c>
      <c r="N129" s="166">
        <v>41954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7">
        <v>7</v>
      </c>
      <c r="B130" s="158">
        <v>41913</v>
      </c>
      <c r="C130" s="158"/>
      <c r="D130" s="159" t="s">
        <v>633</v>
      </c>
      <c r="E130" s="160" t="s">
        <v>604</v>
      </c>
      <c r="F130" s="161">
        <v>850</v>
      </c>
      <c r="G130" s="160" t="s">
        <v>625</v>
      </c>
      <c r="H130" s="160">
        <v>982.5</v>
      </c>
      <c r="I130" s="162">
        <v>1050</v>
      </c>
      <c r="J130" s="163" t="s">
        <v>634</v>
      </c>
      <c r="K130" s="164">
        <f t="shared" si="82"/>
        <v>132.5</v>
      </c>
      <c r="L130" s="165">
        <f t="shared" si="83"/>
        <v>0.15588235294117647</v>
      </c>
      <c r="M130" s="160" t="s">
        <v>595</v>
      </c>
      <c r="N130" s="166">
        <v>42039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7">
        <v>8</v>
      </c>
      <c r="B131" s="158">
        <v>41913</v>
      </c>
      <c r="C131" s="158"/>
      <c r="D131" s="159" t="s">
        <v>635</v>
      </c>
      <c r="E131" s="160" t="s">
        <v>604</v>
      </c>
      <c r="F131" s="161">
        <v>475</v>
      </c>
      <c r="G131" s="160" t="s">
        <v>625</v>
      </c>
      <c r="H131" s="160">
        <v>515</v>
      </c>
      <c r="I131" s="162">
        <v>600</v>
      </c>
      <c r="J131" s="163" t="s">
        <v>636</v>
      </c>
      <c r="K131" s="164">
        <f t="shared" si="82"/>
        <v>40</v>
      </c>
      <c r="L131" s="165">
        <f t="shared" si="83"/>
        <v>8.4210526315789472E-2</v>
      </c>
      <c r="M131" s="160" t="s">
        <v>595</v>
      </c>
      <c r="N131" s="166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7">
        <v>9</v>
      </c>
      <c r="B132" s="158">
        <v>41913</v>
      </c>
      <c r="C132" s="158"/>
      <c r="D132" s="159" t="s">
        <v>637</v>
      </c>
      <c r="E132" s="160" t="s">
        <v>604</v>
      </c>
      <c r="F132" s="161">
        <v>86</v>
      </c>
      <c r="G132" s="160" t="s">
        <v>625</v>
      </c>
      <c r="H132" s="160">
        <v>99</v>
      </c>
      <c r="I132" s="162">
        <v>140</v>
      </c>
      <c r="J132" s="163" t="s">
        <v>638</v>
      </c>
      <c r="K132" s="164">
        <f t="shared" si="82"/>
        <v>13</v>
      </c>
      <c r="L132" s="165">
        <f t="shared" si="83"/>
        <v>0.15116279069767441</v>
      </c>
      <c r="M132" s="160" t="s">
        <v>595</v>
      </c>
      <c r="N132" s="166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7">
        <v>10</v>
      </c>
      <c r="B133" s="158">
        <v>41926</v>
      </c>
      <c r="C133" s="158"/>
      <c r="D133" s="159" t="s">
        <v>639</v>
      </c>
      <c r="E133" s="160" t="s">
        <v>604</v>
      </c>
      <c r="F133" s="161">
        <v>496.6</v>
      </c>
      <c r="G133" s="160" t="s">
        <v>625</v>
      </c>
      <c r="H133" s="160">
        <v>621</v>
      </c>
      <c r="I133" s="162">
        <v>580</v>
      </c>
      <c r="J133" s="163" t="s">
        <v>626</v>
      </c>
      <c r="K133" s="164">
        <f t="shared" si="82"/>
        <v>124.39999999999998</v>
      </c>
      <c r="L133" s="165">
        <f t="shared" si="83"/>
        <v>0.25050342327829234</v>
      </c>
      <c r="M133" s="160" t="s">
        <v>595</v>
      </c>
      <c r="N133" s="166">
        <v>42605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7">
        <v>11</v>
      </c>
      <c r="B134" s="158">
        <v>41926</v>
      </c>
      <c r="C134" s="158"/>
      <c r="D134" s="159" t="s">
        <v>640</v>
      </c>
      <c r="E134" s="160" t="s">
        <v>604</v>
      </c>
      <c r="F134" s="161">
        <v>2481.9</v>
      </c>
      <c r="G134" s="160" t="s">
        <v>625</v>
      </c>
      <c r="H134" s="160">
        <v>2840</v>
      </c>
      <c r="I134" s="162">
        <v>2870</v>
      </c>
      <c r="J134" s="163" t="s">
        <v>641</v>
      </c>
      <c r="K134" s="164">
        <f t="shared" si="82"/>
        <v>358.09999999999991</v>
      </c>
      <c r="L134" s="165">
        <f t="shared" si="83"/>
        <v>0.14428462065353154</v>
      </c>
      <c r="M134" s="160" t="s">
        <v>595</v>
      </c>
      <c r="N134" s="166">
        <v>42017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7">
        <v>12</v>
      </c>
      <c r="B135" s="158">
        <v>41928</v>
      </c>
      <c r="C135" s="158"/>
      <c r="D135" s="159" t="s">
        <v>642</v>
      </c>
      <c r="E135" s="160" t="s">
        <v>604</v>
      </c>
      <c r="F135" s="161">
        <v>84.5</v>
      </c>
      <c r="G135" s="160" t="s">
        <v>625</v>
      </c>
      <c r="H135" s="160">
        <v>93</v>
      </c>
      <c r="I135" s="162">
        <v>110</v>
      </c>
      <c r="J135" s="163" t="s">
        <v>643</v>
      </c>
      <c r="K135" s="164">
        <f t="shared" si="82"/>
        <v>8.5</v>
      </c>
      <c r="L135" s="165">
        <f t="shared" si="83"/>
        <v>0.10059171597633136</v>
      </c>
      <c r="M135" s="160" t="s">
        <v>595</v>
      </c>
      <c r="N135" s="166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7">
        <v>13</v>
      </c>
      <c r="B136" s="158">
        <v>41928</v>
      </c>
      <c r="C136" s="158"/>
      <c r="D136" s="159" t="s">
        <v>644</v>
      </c>
      <c r="E136" s="160" t="s">
        <v>604</v>
      </c>
      <c r="F136" s="161">
        <v>401</v>
      </c>
      <c r="G136" s="160" t="s">
        <v>625</v>
      </c>
      <c r="H136" s="160">
        <v>428</v>
      </c>
      <c r="I136" s="162">
        <v>450</v>
      </c>
      <c r="J136" s="163" t="s">
        <v>645</v>
      </c>
      <c r="K136" s="164">
        <f t="shared" si="82"/>
        <v>27</v>
      </c>
      <c r="L136" s="165">
        <f t="shared" si="83"/>
        <v>6.7331670822942641E-2</v>
      </c>
      <c r="M136" s="160" t="s">
        <v>595</v>
      </c>
      <c r="N136" s="166">
        <v>42020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7">
        <v>14</v>
      </c>
      <c r="B137" s="158">
        <v>41928</v>
      </c>
      <c r="C137" s="158"/>
      <c r="D137" s="159" t="s">
        <v>646</v>
      </c>
      <c r="E137" s="160" t="s">
        <v>604</v>
      </c>
      <c r="F137" s="161">
        <v>101</v>
      </c>
      <c r="G137" s="160" t="s">
        <v>625</v>
      </c>
      <c r="H137" s="160">
        <v>112</v>
      </c>
      <c r="I137" s="162">
        <v>120</v>
      </c>
      <c r="J137" s="163" t="s">
        <v>647</v>
      </c>
      <c r="K137" s="164">
        <f t="shared" si="82"/>
        <v>11</v>
      </c>
      <c r="L137" s="165">
        <f t="shared" si="83"/>
        <v>0.10891089108910891</v>
      </c>
      <c r="M137" s="160" t="s">
        <v>595</v>
      </c>
      <c r="N137" s="166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7">
        <v>15</v>
      </c>
      <c r="B138" s="158">
        <v>41954</v>
      </c>
      <c r="C138" s="158"/>
      <c r="D138" s="159" t="s">
        <v>648</v>
      </c>
      <c r="E138" s="160" t="s">
        <v>604</v>
      </c>
      <c r="F138" s="161">
        <v>59</v>
      </c>
      <c r="G138" s="160" t="s">
        <v>625</v>
      </c>
      <c r="H138" s="160">
        <v>76</v>
      </c>
      <c r="I138" s="162">
        <v>76</v>
      </c>
      <c r="J138" s="163" t="s">
        <v>626</v>
      </c>
      <c r="K138" s="164">
        <f t="shared" si="82"/>
        <v>17</v>
      </c>
      <c r="L138" s="165">
        <f t="shared" si="83"/>
        <v>0.28813559322033899</v>
      </c>
      <c r="M138" s="160" t="s">
        <v>595</v>
      </c>
      <c r="N138" s="166">
        <v>43032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7">
        <v>16</v>
      </c>
      <c r="B139" s="158">
        <v>41954</v>
      </c>
      <c r="C139" s="158"/>
      <c r="D139" s="159" t="s">
        <v>637</v>
      </c>
      <c r="E139" s="160" t="s">
        <v>604</v>
      </c>
      <c r="F139" s="161">
        <v>99</v>
      </c>
      <c r="G139" s="160" t="s">
        <v>625</v>
      </c>
      <c r="H139" s="160">
        <v>120</v>
      </c>
      <c r="I139" s="162">
        <v>120</v>
      </c>
      <c r="J139" s="163" t="s">
        <v>614</v>
      </c>
      <c r="K139" s="164">
        <f t="shared" si="82"/>
        <v>21</v>
      </c>
      <c r="L139" s="165">
        <f t="shared" si="83"/>
        <v>0.21212121212121213</v>
      </c>
      <c r="M139" s="160" t="s">
        <v>595</v>
      </c>
      <c r="N139" s="166">
        <v>41960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7">
        <v>17</v>
      </c>
      <c r="B140" s="158">
        <v>41956</v>
      </c>
      <c r="C140" s="158"/>
      <c r="D140" s="159" t="s">
        <v>649</v>
      </c>
      <c r="E140" s="160" t="s">
        <v>604</v>
      </c>
      <c r="F140" s="161">
        <v>22</v>
      </c>
      <c r="G140" s="160" t="s">
        <v>625</v>
      </c>
      <c r="H140" s="160">
        <v>33.549999999999997</v>
      </c>
      <c r="I140" s="162">
        <v>32</v>
      </c>
      <c r="J140" s="163" t="s">
        <v>650</v>
      </c>
      <c r="K140" s="164">
        <f t="shared" si="82"/>
        <v>11.549999999999997</v>
      </c>
      <c r="L140" s="165">
        <f t="shared" si="83"/>
        <v>0.52499999999999991</v>
      </c>
      <c r="M140" s="160" t="s">
        <v>595</v>
      </c>
      <c r="N140" s="166">
        <v>42188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7">
        <v>18</v>
      </c>
      <c r="B141" s="158">
        <v>41976</v>
      </c>
      <c r="C141" s="158"/>
      <c r="D141" s="159" t="s">
        <v>651</v>
      </c>
      <c r="E141" s="160" t="s">
        <v>604</v>
      </c>
      <c r="F141" s="161">
        <v>440</v>
      </c>
      <c r="G141" s="160" t="s">
        <v>625</v>
      </c>
      <c r="H141" s="160">
        <v>520</v>
      </c>
      <c r="I141" s="162">
        <v>520</v>
      </c>
      <c r="J141" s="163" t="s">
        <v>652</v>
      </c>
      <c r="K141" s="164">
        <f t="shared" si="82"/>
        <v>80</v>
      </c>
      <c r="L141" s="165">
        <f t="shared" si="83"/>
        <v>0.18181818181818182</v>
      </c>
      <c r="M141" s="160" t="s">
        <v>595</v>
      </c>
      <c r="N141" s="166">
        <v>42208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7">
        <v>19</v>
      </c>
      <c r="B142" s="158">
        <v>41976</v>
      </c>
      <c r="C142" s="158"/>
      <c r="D142" s="159" t="s">
        <v>653</v>
      </c>
      <c r="E142" s="160" t="s">
        <v>604</v>
      </c>
      <c r="F142" s="161">
        <v>360</v>
      </c>
      <c r="G142" s="160" t="s">
        <v>625</v>
      </c>
      <c r="H142" s="160">
        <v>427</v>
      </c>
      <c r="I142" s="162">
        <v>425</v>
      </c>
      <c r="J142" s="163" t="s">
        <v>654</v>
      </c>
      <c r="K142" s="164">
        <f t="shared" si="82"/>
        <v>67</v>
      </c>
      <c r="L142" s="165">
        <f t="shared" si="83"/>
        <v>0.18611111111111112</v>
      </c>
      <c r="M142" s="160" t="s">
        <v>595</v>
      </c>
      <c r="N142" s="166">
        <v>42058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7">
        <v>20</v>
      </c>
      <c r="B143" s="158">
        <v>42012</v>
      </c>
      <c r="C143" s="158"/>
      <c r="D143" s="159" t="s">
        <v>655</v>
      </c>
      <c r="E143" s="160" t="s">
        <v>604</v>
      </c>
      <c r="F143" s="161">
        <v>360</v>
      </c>
      <c r="G143" s="160" t="s">
        <v>625</v>
      </c>
      <c r="H143" s="160">
        <v>455</v>
      </c>
      <c r="I143" s="162">
        <v>420</v>
      </c>
      <c r="J143" s="163" t="s">
        <v>656</v>
      </c>
      <c r="K143" s="164">
        <f t="shared" si="82"/>
        <v>95</v>
      </c>
      <c r="L143" s="165">
        <f t="shared" si="83"/>
        <v>0.2638888888888889</v>
      </c>
      <c r="M143" s="160" t="s">
        <v>595</v>
      </c>
      <c r="N143" s="166">
        <v>42024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7">
        <v>21</v>
      </c>
      <c r="B144" s="158">
        <v>42012</v>
      </c>
      <c r="C144" s="158"/>
      <c r="D144" s="159" t="s">
        <v>657</v>
      </c>
      <c r="E144" s="160" t="s">
        <v>604</v>
      </c>
      <c r="F144" s="161">
        <v>130</v>
      </c>
      <c r="G144" s="160"/>
      <c r="H144" s="160">
        <v>175.5</v>
      </c>
      <c r="I144" s="162">
        <v>165</v>
      </c>
      <c r="J144" s="163" t="s">
        <v>658</v>
      </c>
      <c r="K144" s="164">
        <f t="shared" si="82"/>
        <v>45.5</v>
      </c>
      <c r="L144" s="165">
        <f t="shared" si="83"/>
        <v>0.35</v>
      </c>
      <c r="M144" s="160" t="s">
        <v>595</v>
      </c>
      <c r="N144" s="166">
        <v>43088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7">
        <v>22</v>
      </c>
      <c r="B145" s="158">
        <v>42040</v>
      </c>
      <c r="C145" s="158"/>
      <c r="D145" s="159" t="s">
        <v>404</v>
      </c>
      <c r="E145" s="160" t="s">
        <v>592</v>
      </c>
      <c r="F145" s="161">
        <v>98</v>
      </c>
      <c r="G145" s="160"/>
      <c r="H145" s="160">
        <v>120</v>
      </c>
      <c r="I145" s="162">
        <v>120</v>
      </c>
      <c r="J145" s="163" t="s">
        <v>626</v>
      </c>
      <c r="K145" s="164">
        <f t="shared" si="82"/>
        <v>22</v>
      </c>
      <c r="L145" s="165">
        <f t="shared" si="83"/>
        <v>0.22448979591836735</v>
      </c>
      <c r="M145" s="160" t="s">
        <v>595</v>
      </c>
      <c r="N145" s="166">
        <v>42753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7">
        <v>23</v>
      </c>
      <c r="B146" s="158">
        <v>42040</v>
      </c>
      <c r="C146" s="158"/>
      <c r="D146" s="159" t="s">
        <v>659</v>
      </c>
      <c r="E146" s="160" t="s">
        <v>592</v>
      </c>
      <c r="F146" s="161">
        <v>196</v>
      </c>
      <c r="G146" s="160"/>
      <c r="H146" s="160">
        <v>262</v>
      </c>
      <c r="I146" s="162">
        <v>255</v>
      </c>
      <c r="J146" s="163" t="s">
        <v>626</v>
      </c>
      <c r="K146" s="164">
        <f t="shared" si="82"/>
        <v>66</v>
      </c>
      <c r="L146" s="165">
        <f t="shared" si="83"/>
        <v>0.33673469387755101</v>
      </c>
      <c r="M146" s="160" t="s">
        <v>595</v>
      </c>
      <c r="N146" s="166">
        <v>42599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24</v>
      </c>
      <c r="B147" s="168">
        <v>42067</v>
      </c>
      <c r="C147" s="168"/>
      <c r="D147" s="169" t="s">
        <v>403</v>
      </c>
      <c r="E147" s="170" t="s">
        <v>592</v>
      </c>
      <c r="F147" s="171">
        <v>235</v>
      </c>
      <c r="G147" s="171"/>
      <c r="H147" s="172">
        <v>77</v>
      </c>
      <c r="I147" s="172" t="s">
        <v>660</v>
      </c>
      <c r="J147" s="173" t="s">
        <v>661</v>
      </c>
      <c r="K147" s="174">
        <f t="shared" si="82"/>
        <v>-158</v>
      </c>
      <c r="L147" s="175">
        <f t="shared" si="83"/>
        <v>-0.67234042553191486</v>
      </c>
      <c r="M147" s="171" t="s">
        <v>605</v>
      </c>
      <c r="N147" s="168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7">
        <v>25</v>
      </c>
      <c r="B148" s="158">
        <v>42067</v>
      </c>
      <c r="C148" s="158"/>
      <c r="D148" s="159" t="s">
        <v>662</v>
      </c>
      <c r="E148" s="160" t="s">
        <v>592</v>
      </c>
      <c r="F148" s="161">
        <v>185</v>
      </c>
      <c r="G148" s="160"/>
      <c r="H148" s="160">
        <v>224</v>
      </c>
      <c r="I148" s="162" t="s">
        <v>663</v>
      </c>
      <c r="J148" s="163" t="s">
        <v>626</v>
      </c>
      <c r="K148" s="164">
        <f t="shared" si="82"/>
        <v>39</v>
      </c>
      <c r="L148" s="165">
        <f t="shared" si="83"/>
        <v>0.21081081081081082</v>
      </c>
      <c r="M148" s="160" t="s">
        <v>595</v>
      </c>
      <c r="N148" s="166">
        <v>42647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26</v>
      </c>
      <c r="B149" s="168">
        <v>42090</v>
      </c>
      <c r="C149" s="168"/>
      <c r="D149" s="176" t="s">
        <v>664</v>
      </c>
      <c r="E149" s="171" t="s">
        <v>592</v>
      </c>
      <c r="F149" s="171">
        <v>49.5</v>
      </c>
      <c r="G149" s="172"/>
      <c r="H149" s="172">
        <v>15.85</v>
      </c>
      <c r="I149" s="172">
        <v>67</v>
      </c>
      <c r="J149" s="173" t="s">
        <v>665</v>
      </c>
      <c r="K149" s="172">
        <f t="shared" si="82"/>
        <v>-33.65</v>
      </c>
      <c r="L149" s="177">
        <f t="shared" si="83"/>
        <v>-0.67979797979797973</v>
      </c>
      <c r="M149" s="171" t="s">
        <v>605</v>
      </c>
      <c r="N149" s="178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7">
        <v>27</v>
      </c>
      <c r="B150" s="158">
        <v>42093</v>
      </c>
      <c r="C150" s="158"/>
      <c r="D150" s="159" t="s">
        <v>666</v>
      </c>
      <c r="E150" s="160" t="s">
        <v>592</v>
      </c>
      <c r="F150" s="161">
        <v>183.5</v>
      </c>
      <c r="G150" s="160"/>
      <c r="H150" s="160">
        <v>219</v>
      </c>
      <c r="I150" s="162">
        <v>218</v>
      </c>
      <c r="J150" s="163" t="s">
        <v>667</v>
      </c>
      <c r="K150" s="164">
        <f t="shared" si="82"/>
        <v>35.5</v>
      </c>
      <c r="L150" s="165">
        <f t="shared" si="83"/>
        <v>0.19346049046321526</v>
      </c>
      <c r="M150" s="160" t="s">
        <v>595</v>
      </c>
      <c r="N150" s="166">
        <v>42103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7">
        <v>28</v>
      </c>
      <c r="B151" s="158">
        <v>42114</v>
      </c>
      <c r="C151" s="158"/>
      <c r="D151" s="159" t="s">
        <v>668</v>
      </c>
      <c r="E151" s="160" t="s">
        <v>592</v>
      </c>
      <c r="F151" s="161">
        <f>(227+237)/2</f>
        <v>232</v>
      </c>
      <c r="G151" s="160"/>
      <c r="H151" s="160">
        <v>298</v>
      </c>
      <c r="I151" s="162">
        <v>298</v>
      </c>
      <c r="J151" s="163" t="s">
        <v>626</v>
      </c>
      <c r="K151" s="164">
        <f t="shared" si="82"/>
        <v>66</v>
      </c>
      <c r="L151" s="165">
        <f t="shared" si="83"/>
        <v>0.28448275862068967</v>
      </c>
      <c r="M151" s="160" t="s">
        <v>595</v>
      </c>
      <c r="N151" s="166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7">
        <v>29</v>
      </c>
      <c r="B152" s="158">
        <v>42128</v>
      </c>
      <c r="C152" s="158"/>
      <c r="D152" s="159" t="s">
        <v>669</v>
      </c>
      <c r="E152" s="160" t="s">
        <v>604</v>
      </c>
      <c r="F152" s="161">
        <v>385</v>
      </c>
      <c r="G152" s="160"/>
      <c r="H152" s="160">
        <f>212.5+331</f>
        <v>543.5</v>
      </c>
      <c r="I152" s="162">
        <v>510</v>
      </c>
      <c r="J152" s="163" t="s">
        <v>670</v>
      </c>
      <c r="K152" s="164">
        <f t="shared" si="82"/>
        <v>158.5</v>
      </c>
      <c r="L152" s="165">
        <f t="shared" si="83"/>
        <v>0.41168831168831171</v>
      </c>
      <c r="M152" s="160" t="s">
        <v>595</v>
      </c>
      <c r="N152" s="166">
        <v>42235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7">
        <v>30</v>
      </c>
      <c r="B153" s="158">
        <v>42128</v>
      </c>
      <c r="C153" s="158"/>
      <c r="D153" s="159" t="s">
        <v>671</v>
      </c>
      <c r="E153" s="160" t="s">
        <v>604</v>
      </c>
      <c r="F153" s="161">
        <v>115.5</v>
      </c>
      <c r="G153" s="160"/>
      <c r="H153" s="160">
        <v>146</v>
      </c>
      <c r="I153" s="162">
        <v>142</v>
      </c>
      <c r="J153" s="163" t="s">
        <v>672</v>
      </c>
      <c r="K153" s="164">
        <f t="shared" si="82"/>
        <v>30.5</v>
      </c>
      <c r="L153" s="165">
        <f t="shared" si="83"/>
        <v>0.26406926406926406</v>
      </c>
      <c r="M153" s="160" t="s">
        <v>595</v>
      </c>
      <c r="N153" s="166">
        <v>42202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7">
        <v>31</v>
      </c>
      <c r="B154" s="158">
        <v>42151</v>
      </c>
      <c r="C154" s="158"/>
      <c r="D154" s="159" t="s">
        <v>541</v>
      </c>
      <c r="E154" s="160" t="s">
        <v>604</v>
      </c>
      <c r="F154" s="161">
        <v>237.5</v>
      </c>
      <c r="G154" s="160"/>
      <c r="H154" s="160">
        <v>279.5</v>
      </c>
      <c r="I154" s="162">
        <v>278</v>
      </c>
      <c r="J154" s="163" t="s">
        <v>626</v>
      </c>
      <c r="K154" s="164">
        <f t="shared" si="82"/>
        <v>42</v>
      </c>
      <c r="L154" s="165">
        <f t="shared" si="83"/>
        <v>0.17684210526315788</v>
      </c>
      <c r="M154" s="160" t="s">
        <v>595</v>
      </c>
      <c r="N154" s="166">
        <v>42222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7">
        <v>32</v>
      </c>
      <c r="B155" s="158">
        <v>42174</v>
      </c>
      <c r="C155" s="158"/>
      <c r="D155" s="159" t="s">
        <v>644</v>
      </c>
      <c r="E155" s="160" t="s">
        <v>592</v>
      </c>
      <c r="F155" s="161">
        <v>340</v>
      </c>
      <c r="G155" s="160"/>
      <c r="H155" s="160">
        <v>448</v>
      </c>
      <c r="I155" s="162">
        <v>448</v>
      </c>
      <c r="J155" s="163" t="s">
        <v>626</v>
      </c>
      <c r="K155" s="164">
        <f t="shared" si="82"/>
        <v>108</v>
      </c>
      <c r="L155" s="165">
        <f t="shared" si="83"/>
        <v>0.31764705882352939</v>
      </c>
      <c r="M155" s="160" t="s">
        <v>595</v>
      </c>
      <c r="N155" s="166">
        <v>43018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7">
        <v>33</v>
      </c>
      <c r="B156" s="158">
        <v>42191</v>
      </c>
      <c r="C156" s="158"/>
      <c r="D156" s="159" t="s">
        <v>673</v>
      </c>
      <c r="E156" s="160" t="s">
        <v>592</v>
      </c>
      <c r="F156" s="161">
        <v>390</v>
      </c>
      <c r="G156" s="160"/>
      <c r="H156" s="160">
        <v>460</v>
      </c>
      <c r="I156" s="162">
        <v>460</v>
      </c>
      <c r="J156" s="163" t="s">
        <v>626</v>
      </c>
      <c r="K156" s="164">
        <f t="shared" si="82"/>
        <v>70</v>
      </c>
      <c r="L156" s="165">
        <f t="shared" si="83"/>
        <v>0.17948717948717949</v>
      </c>
      <c r="M156" s="160" t="s">
        <v>595</v>
      </c>
      <c r="N156" s="166">
        <v>42478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34</v>
      </c>
      <c r="B157" s="168">
        <v>42195</v>
      </c>
      <c r="C157" s="168"/>
      <c r="D157" s="169" t="s">
        <v>674</v>
      </c>
      <c r="E157" s="170" t="s">
        <v>592</v>
      </c>
      <c r="F157" s="171">
        <v>122.5</v>
      </c>
      <c r="G157" s="171"/>
      <c r="H157" s="172">
        <v>61</v>
      </c>
      <c r="I157" s="172">
        <v>172</v>
      </c>
      <c r="J157" s="173" t="s">
        <v>675</v>
      </c>
      <c r="K157" s="174">
        <f t="shared" si="82"/>
        <v>-61.5</v>
      </c>
      <c r="L157" s="175">
        <f t="shared" si="83"/>
        <v>-0.50204081632653064</v>
      </c>
      <c r="M157" s="171" t="s">
        <v>605</v>
      </c>
      <c r="N157" s="168">
        <v>43333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7">
        <v>35</v>
      </c>
      <c r="B158" s="158">
        <v>42219</v>
      </c>
      <c r="C158" s="158"/>
      <c r="D158" s="159" t="s">
        <v>676</v>
      </c>
      <c r="E158" s="160" t="s">
        <v>592</v>
      </c>
      <c r="F158" s="161">
        <v>297.5</v>
      </c>
      <c r="G158" s="160"/>
      <c r="H158" s="160">
        <v>350</v>
      </c>
      <c r="I158" s="162">
        <v>360</v>
      </c>
      <c r="J158" s="163" t="s">
        <v>677</v>
      </c>
      <c r="K158" s="164">
        <f t="shared" si="82"/>
        <v>52.5</v>
      </c>
      <c r="L158" s="165">
        <f t="shared" si="83"/>
        <v>0.17647058823529413</v>
      </c>
      <c r="M158" s="160" t="s">
        <v>595</v>
      </c>
      <c r="N158" s="166">
        <v>42232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7">
        <v>36</v>
      </c>
      <c r="B159" s="158">
        <v>42219</v>
      </c>
      <c r="C159" s="158"/>
      <c r="D159" s="159" t="s">
        <v>678</v>
      </c>
      <c r="E159" s="160" t="s">
        <v>592</v>
      </c>
      <c r="F159" s="161">
        <v>115.5</v>
      </c>
      <c r="G159" s="160"/>
      <c r="H159" s="160">
        <v>149</v>
      </c>
      <c r="I159" s="162">
        <v>140</v>
      </c>
      <c r="J159" s="163" t="s">
        <v>679</v>
      </c>
      <c r="K159" s="164">
        <f t="shared" si="82"/>
        <v>33.5</v>
      </c>
      <c r="L159" s="165">
        <f t="shared" si="83"/>
        <v>0.29004329004329005</v>
      </c>
      <c r="M159" s="160" t="s">
        <v>595</v>
      </c>
      <c r="N159" s="166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7">
        <v>37</v>
      </c>
      <c r="B160" s="158">
        <v>42251</v>
      </c>
      <c r="C160" s="158"/>
      <c r="D160" s="159" t="s">
        <v>541</v>
      </c>
      <c r="E160" s="160" t="s">
        <v>592</v>
      </c>
      <c r="F160" s="161">
        <v>226</v>
      </c>
      <c r="G160" s="160"/>
      <c r="H160" s="160">
        <v>292</v>
      </c>
      <c r="I160" s="162">
        <v>292</v>
      </c>
      <c r="J160" s="163" t="s">
        <v>680</v>
      </c>
      <c r="K160" s="164">
        <f t="shared" si="82"/>
        <v>66</v>
      </c>
      <c r="L160" s="165">
        <f t="shared" si="83"/>
        <v>0.29203539823008851</v>
      </c>
      <c r="M160" s="160" t="s">
        <v>595</v>
      </c>
      <c r="N160" s="166">
        <v>42286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7">
        <v>38</v>
      </c>
      <c r="B161" s="158">
        <v>42254</v>
      </c>
      <c r="C161" s="158"/>
      <c r="D161" s="159" t="s">
        <v>668</v>
      </c>
      <c r="E161" s="160" t="s">
        <v>592</v>
      </c>
      <c r="F161" s="161">
        <v>232.5</v>
      </c>
      <c r="G161" s="160"/>
      <c r="H161" s="160">
        <v>312.5</v>
      </c>
      <c r="I161" s="162">
        <v>310</v>
      </c>
      <c r="J161" s="163" t="s">
        <v>626</v>
      </c>
      <c r="K161" s="164">
        <f t="shared" si="82"/>
        <v>80</v>
      </c>
      <c r="L161" s="165">
        <f t="shared" si="83"/>
        <v>0.34408602150537637</v>
      </c>
      <c r="M161" s="160" t="s">
        <v>595</v>
      </c>
      <c r="N161" s="166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7">
        <v>39</v>
      </c>
      <c r="B162" s="158">
        <v>42268</v>
      </c>
      <c r="C162" s="158"/>
      <c r="D162" s="159" t="s">
        <v>681</v>
      </c>
      <c r="E162" s="160" t="s">
        <v>592</v>
      </c>
      <c r="F162" s="161">
        <v>196.5</v>
      </c>
      <c r="G162" s="160"/>
      <c r="H162" s="160">
        <v>238</v>
      </c>
      <c r="I162" s="162">
        <v>238</v>
      </c>
      <c r="J162" s="163" t="s">
        <v>680</v>
      </c>
      <c r="K162" s="164">
        <f t="shared" si="82"/>
        <v>41.5</v>
      </c>
      <c r="L162" s="165">
        <f t="shared" si="83"/>
        <v>0.21119592875318066</v>
      </c>
      <c r="M162" s="160" t="s">
        <v>595</v>
      </c>
      <c r="N162" s="166">
        <v>42291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7">
        <v>40</v>
      </c>
      <c r="B163" s="158">
        <v>42271</v>
      </c>
      <c r="C163" s="158"/>
      <c r="D163" s="159" t="s">
        <v>624</v>
      </c>
      <c r="E163" s="160" t="s">
        <v>592</v>
      </c>
      <c r="F163" s="161">
        <v>65</v>
      </c>
      <c r="G163" s="160"/>
      <c r="H163" s="160">
        <v>82</v>
      </c>
      <c r="I163" s="162">
        <v>82</v>
      </c>
      <c r="J163" s="163" t="s">
        <v>680</v>
      </c>
      <c r="K163" s="164">
        <f t="shared" si="82"/>
        <v>17</v>
      </c>
      <c r="L163" s="165">
        <f t="shared" si="83"/>
        <v>0.26153846153846155</v>
      </c>
      <c r="M163" s="160" t="s">
        <v>595</v>
      </c>
      <c r="N163" s="166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7">
        <v>41</v>
      </c>
      <c r="B164" s="158">
        <v>42291</v>
      </c>
      <c r="C164" s="158"/>
      <c r="D164" s="159" t="s">
        <v>682</v>
      </c>
      <c r="E164" s="160" t="s">
        <v>592</v>
      </c>
      <c r="F164" s="161">
        <v>144</v>
      </c>
      <c r="G164" s="160"/>
      <c r="H164" s="160">
        <v>182.5</v>
      </c>
      <c r="I164" s="162">
        <v>181</v>
      </c>
      <c r="J164" s="163" t="s">
        <v>680</v>
      </c>
      <c r="K164" s="164">
        <f t="shared" si="82"/>
        <v>38.5</v>
      </c>
      <c r="L164" s="165">
        <f t="shared" si="83"/>
        <v>0.2673611111111111</v>
      </c>
      <c r="M164" s="160" t="s">
        <v>595</v>
      </c>
      <c r="N164" s="166">
        <v>42817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7">
        <v>42</v>
      </c>
      <c r="B165" s="158">
        <v>42291</v>
      </c>
      <c r="C165" s="158"/>
      <c r="D165" s="159" t="s">
        <v>683</v>
      </c>
      <c r="E165" s="160" t="s">
        <v>592</v>
      </c>
      <c r="F165" s="161">
        <v>264</v>
      </c>
      <c r="G165" s="160"/>
      <c r="H165" s="160">
        <v>311</v>
      </c>
      <c r="I165" s="162">
        <v>311</v>
      </c>
      <c r="J165" s="163" t="s">
        <v>680</v>
      </c>
      <c r="K165" s="164">
        <f t="shared" si="82"/>
        <v>47</v>
      </c>
      <c r="L165" s="165">
        <f t="shared" si="83"/>
        <v>0.17803030303030304</v>
      </c>
      <c r="M165" s="160" t="s">
        <v>595</v>
      </c>
      <c r="N165" s="166">
        <v>42604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7">
        <v>43</v>
      </c>
      <c r="B166" s="158">
        <v>42318</v>
      </c>
      <c r="C166" s="158"/>
      <c r="D166" s="159" t="s">
        <v>684</v>
      </c>
      <c r="E166" s="160" t="s">
        <v>604</v>
      </c>
      <c r="F166" s="161">
        <v>549.5</v>
      </c>
      <c r="G166" s="160"/>
      <c r="H166" s="160">
        <v>630</v>
      </c>
      <c r="I166" s="162">
        <v>630</v>
      </c>
      <c r="J166" s="163" t="s">
        <v>680</v>
      </c>
      <c r="K166" s="164">
        <f t="shared" si="82"/>
        <v>80.5</v>
      </c>
      <c r="L166" s="165">
        <f t="shared" si="83"/>
        <v>0.1464968152866242</v>
      </c>
      <c r="M166" s="160" t="s">
        <v>595</v>
      </c>
      <c r="N166" s="166">
        <v>42419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7">
        <v>44</v>
      </c>
      <c r="B167" s="158">
        <v>42342</v>
      </c>
      <c r="C167" s="158"/>
      <c r="D167" s="159" t="s">
        <v>685</v>
      </c>
      <c r="E167" s="160" t="s">
        <v>592</v>
      </c>
      <c r="F167" s="161">
        <v>1027.5</v>
      </c>
      <c r="G167" s="160"/>
      <c r="H167" s="160">
        <v>1315</v>
      </c>
      <c r="I167" s="162">
        <v>1250</v>
      </c>
      <c r="J167" s="163" t="s">
        <v>680</v>
      </c>
      <c r="K167" s="164">
        <f t="shared" si="82"/>
        <v>287.5</v>
      </c>
      <c r="L167" s="165">
        <f t="shared" si="83"/>
        <v>0.27980535279805352</v>
      </c>
      <c r="M167" s="160" t="s">
        <v>595</v>
      </c>
      <c r="N167" s="166">
        <v>43244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7">
        <v>45</v>
      </c>
      <c r="B168" s="158">
        <v>42367</v>
      </c>
      <c r="C168" s="158"/>
      <c r="D168" s="159" t="s">
        <v>686</v>
      </c>
      <c r="E168" s="160" t="s">
        <v>592</v>
      </c>
      <c r="F168" s="161">
        <v>465</v>
      </c>
      <c r="G168" s="160"/>
      <c r="H168" s="160">
        <v>540</v>
      </c>
      <c r="I168" s="162">
        <v>540</v>
      </c>
      <c r="J168" s="163" t="s">
        <v>680</v>
      </c>
      <c r="K168" s="164">
        <f t="shared" si="82"/>
        <v>75</v>
      </c>
      <c r="L168" s="165">
        <f t="shared" si="83"/>
        <v>0.16129032258064516</v>
      </c>
      <c r="M168" s="160" t="s">
        <v>595</v>
      </c>
      <c r="N168" s="166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7">
        <v>46</v>
      </c>
      <c r="B169" s="158">
        <v>42380</v>
      </c>
      <c r="C169" s="158"/>
      <c r="D169" s="159" t="s">
        <v>404</v>
      </c>
      <c r="E169" s="160" t="s">
        <v>604</v>
      </c>
      <c r="F169" s="161">
        <v>81</v>
      </c>
      <c r="G169" s="160"/>
      <c r="H169" s="160">
        <v>110</v>
      </c>
      <c r="I169" s="162">
        <v>110</v>
      </c>
      <c r="J169" s="163" t="s">
        <v>680</v>
      </c>
      <c r="K169" s="164">
        <f t="shared" si="82"/>
        <v>29</v>
      </c>
      <c r="L169" s="165">
        <f t="shared" si="83"/>
        <v>0.35802469135802467</v>
      </c>
      <c r="M169" s="160" t="s">
        <v>595</v>
      </c>
      <c r="N169" s="166">
        <v>42745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7">
        <v>47</v>
      </c>
      <c r="B170" s="158">
        <v>42382</v>
      </c>
      <c r="C170" s="158"/>
      <c r="D170" s="159" t="s">
        <v>687</v>
      </c>
      <c r="E170" s="160" t="s">
        <v>604</v>
      </c>
      <c r="F170" s="161">
        <v>417.5</v>
      </c>
      <c r="G170" s="160"/>
      <c r="H170" s="160">
        <v>547</v>
      </c>
      <c r="I170" s="162">
        <v>535</v>
      </c>
      <c r="J170" s="163" t="s">
        <v>680</v>
      </c>
      <c r="K170" s="164">
        <f t="shared" si="82"/>
        <v>129.5</v>
      </c>
      <c r="L170" s="165">
        <f t="shared" si="83"/>
        <v>0.31017964071856285</v>
      </c>
      <c r="M170" s="160" t="s">
        <v>595</v>
      </c>
      <c r="N170" s="166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7">
        <v>48</v>
      </c>
      <c r="B171" s="158">
        <v>42408</v>
      </c>
      <c r="C171" s="158"/>
      <c r="D171" s="159" t="s">
        <v>688</v>
      </c>
      <c r="E171" s="160" t="s">
        <v>592</v>
      </c>
      <c r="F171" s="161">
        <v>650</v>
      </c>
      <c r="G171" s="160"/>
      <c r="H171" s="160">
        <v>800</v>
      </c>
      <c r="I171" s="162">
        <v>800</v>
      </c>
      <c r="J171" s="163" t="s">
        <v>680</v>
      </c>
      <c r="K171" s="164">
        <f t="shared" si="82"/>
        <v>150</v>
      </c>
      <c r="L171" s="165">
        <f t="shared" si="83"/>
        <v>0.23076923076923078</v>
      </c>
      <c r="M171" s="160" t="s">
        <v>595</v>
      </c>
      <c r="N171" s="166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7">
        <v>49</v>
      </c>
      <c r="B172" s="158">
        <v>42433</v>
      </c>
      <c r="C172" s="158"/>
      <c r="D172" s="159" t="s">
        <v>237</v>
      </c>
      <c r="E172" s="160" t="s">
        <v>592</v>
      </c>
      <c r="F172" s="161">
        <v>437.5</v>
      </c>
      <c r="G172" s="160"/>
      <c r="H172" s="160">
        <v>504.5</v>
      </c>
      <c r="I172" s="162">
        <v>522</v>
      </c>
      <c r="J172" s="163" t="s">
        <v>689</v>
      </c>
      <c r="K172" s="164">
        <f t="shared" si="82"/>
        <v>67</v>
      </c>
      <c r="L172" s="165">
        <f t="shared" si="83"/>
        <v>0.15314285714285714</v>
      </c>
      <c r="M172" s="160" t="s">
        <v>595</v>
      </c>
      <c r="N172" s="166">
        <v>42480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7">
        <v>50</v>
      </c>
      <c r="B173" s="158">
        <v>42438</v>
      </c>
      <c r="C173" s="158"/>
      <c r="D173" s="159" t="s">
        <v>690</v>
      </c>
      <c r="E173" s="160" t="s">
        <v>592</v>
      </c>
      <c r="F173" s="161">
        <v>189.5</v>
      </c>
      <c r="G173" s="160"/>
      <c r="H173" s="160">
        <v>218</v>
      </c>
      <c r="I173" s="162">
        <v>218</v>
      </c>
      <c r="J173" s="163" t="s">
        <v>680</v>
      </c>
      <c r="K173" s="164">
        <f t="shared" si="82"/>
        <v>28.5</v>
      </c>
      <c r="L173" s="165">
        <f t="shared" si="83"/>
        <v>0.15039577836411611</v>
      </c>
      <c r="M173" s="160" t="s">
        <v>595</v>
      </c>
      <c r="N173" s="166">
        <v>43034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51</v>
      </c>
      <c r="B174" s="168">
        <v>42471</v>
      </c>
      <c r="C174" s="168"/>
      <c r="D174" s="176" t="s">
        <v>691</v>
      </c>
      <c r="E174" s="171" t="s">
        <v>592</v>
      </c>
      <c r="F174" s="171">
        <v>36.5</v>
      </c>
      <c r="G174" s="172"/>
      <c r="H174" s="172">
        <v>15.85</v>
      </c>
      <c r="I174" s="172">
        <v>60</v>
      </c>
      <c r="J174" s="173" t="s">
        <v>692</v>
      </c>
      <c r="K174" s="174">
        <f t="shared" si="82"/>
        <v>-20.65</v>
      </c>
      <c r="L174" s="175">
        <f t="shared" si="83"/>
        <v>-0.5657534246575342</v>
      </c>
      <c r="M174" s="171" t="s">
        <v>605</v>
      </c>
      <c r="N174" s="179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7">
        <v>52</v>
      </c>
      <c r="B175" s="158">
        <v>42472</v>
      </c>
      <c r="C175" s="158"/>
      <c r="D175" s="159" t="s">
        <v>693</v>
      </c>
      <c r="E175" s="160" t="s">
        <v>592</v>
      </c>
      <c r="F175" s="161">
        <v>93</v>
      </c>
      <c r="G175" s="160"/>
      <c r="H175" s="160">
        <v>149</v>
      </c>
      <c r="I175" s="162">
        <v>140</v>
      </c>
      <c r="J175" s="163" t="s">
        <v>694</v>
      </c>
      <c r="K175" s="164">
        <f t="shared" si="82"/>
        <v>56</v>
      </c>
      <c r="L175" s="165">
        <f t="shared" si="83"/>
        <v>0.60215053763440862</v>
      </c>
      <c r="M175" s="160" t="s">
        <v>595</v>
      </c>
      <c r="N175" s="166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7">
        <v>53</v>
      </c>
      <c r="B176" s="158">
        <v>42472</v>
      </c>
      <c r="C176" s="158"/>
      <c r="D176" s="159" t="s">
        <v>695</v>
      </c>
      <c r="E176" s="160" t="s">
        <v>592</v>
      </c>
      <c r="F176" s="161">
        <v>130</v>
      </c>
      <c r="G176" s="160"/>
      <c r="H176" s="160">
        <v>150</v>
      </c>
      <c r="I176" s="162" t="s">
        <v>696</v>
      </c>
      <c r="J176" s="163" t="s">
        <v>680</v>
      </c>
      <c r="K176" s="164">
        <f t="shared" si="82"/>
        <v>20</v>
      </c>
      <c r="L176" s="165">
        <f t="shared" si="83"/>
        <v>0.15384615384615385</v>
      </c>
      <c r="M176" s="160" t="s">
        <v>595</v>
      </c>
      <c r="N176" s="166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7">
        <v>54</v>
      </c>
      <c r="B177" s="158">
        <v>42473</v>
      </c>
      <c r="C177" s="158"/>
      <c r="D177" s="159" t="s">
        <v>697</v>
      </c>
      <c r="E177" s="160" t="s">
        <v>592</v>
      </c>
      <c r="F177" s="161">
        <v>196</v>
      </c>
      <c r="G177" s="160"/>
      <c r="H177" s="160">
        <v>299</v>
      </c>
      <c r="I177" s="162">
        <v>299</v>
      </c>
      <c r="J177" s="163" t="s">
        <v>680</v>
      </c>
      <c r="K177" s="164">
        <v>103</v>
      </c>
      <c r="L177" s="165">
        <v>0.52551020408163296</v>
      </c>
      <c r="M177" s="160" t="s">
        <v>595</v>
      </c>
      <c r="N177" s="166">
        <v>42620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7">
        <v>55</v>
      </c>
      <c r="B178" s="158">
        <v>42473</v>
      </c>
      <c r="C178" s="158"/>
      <c r="D178" s="159" t="s">
        <v>698</v>
      </c>
      <c r="E178" s="160" t="s">
        <v>592</v>
      </c>
      <c r="F178" s="161">
        <v>88</v>
      </c>
      <c r="G178" s="160"/>
      <c r="H178" s="160">
        <v>103</v>
      </c>
      <c r="I178" s="162">
        <v>103</v>
      </c>
      <c r="J178" s="163" t="s">
        <v>680</v>
      </c>
      <c r="K178" s="164">
        <v>15</v>
      </c>
      <c r="L178" s="165">
        <v>0.170454545454545</v>
      </c>
      <c r="M178" s="160" t="s">
        <v>595</v>
      </c>
      <c r="N178" s="166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7">
        <v>56</v>
      </c>
      <c r="B179" s="158">
        <v>42492</v>
      </c>
      <c r="C179" s="158"/>
      <c r="D179" s="159" t="s">
        <v>699</v>
      </c>
      <c r="E179" s="160" t="s">
        <v>592</v>
      </c>
      <c r="F179" s="161">
        <v>127.5</v>
      </c>
      <c r="G179" s="160"/>
      <c r="H179" s="160">
        <v>148</v>
      </c>
      <c r="I179" s="162" t="s">
        <v>700</v>
      </c>
      <c r="J179" s="163" t="s">
        <v>680</v>
      </c>
      <c r="K179" s="164">
        <f t="shared" ref="K179:K183" si="84">H179-F179</f>
        <v>20.5</v>
      </c>
      <c r="L179" s="165">
        <f t="shared" ref="L179:L183" si="85">K179/F179</f>
        <v>0.16078431372549021</v>
      </c>
      <c r="M179" s="160" t="s">
        <v>595</v>
      </c>
      <c r="N179" s="166">
        <v>42564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7">
        <v>57</v>
      </c>
      <c r="B180" s="158">
        <v>42493</v>
      </c>
      <c r="C180" s="158"/>
      <c r="D180" s="159" t="s">
        <v>701</v>
      </c>
      <c r="E180" s="160" t="s">
        <v>592</v>
      </c>
      <c r="F180" s="161">
        <v>675</v>
      </c>
      <c r="G180" s="160"/>
      <c r="H180" s="160">
        <v>815</v>
      </c>
      <c r="I180" s="162" t="s">
        <v>702</v>
      </c>
      <c r="J180" s="163" t="s">
        <v>680</v>
      </c>
      <c r="K180" s="164">
        <f t="shared" si="84"/>
        <v>140</v>
      </c>
      <c r="L180" s="165">
        <f t="shared" si="85"/>
        <v>0.2074074074074074</v>
      </c>
      <c r="M180" s="160" t="s">
        <v>595</v>
      </c>
      <c r="N180" s="166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58</v>
      </c>
      <c r="B181" s="168">
        <v>42522</v>
      </c>
      <c r="C181" s="168"/>
      <c r="D181" s="169" t="s">
        <v>703</v>
      </c>
      <c r="E181" s="170" t="s">
        <v>592</v>
      </c>
      <c r="F181" s="171">
        <v>500</v>
      </c>
      <c r="G181" s="171"/>
      <c r="H181" s="172">
        <v>232.5</v>
      </c>
      <c r="I181" s="172" t="s">
        <v>704</v>
      </c>
      <c r="J181" s="173" t="s">
        <v>705</v>
      </c>
      <c r="K181" s="174">
        <f t="shared" si="84"/>
        <v>-267.5</v>
      </c>
      <c r="L181" s="175">
        <f t="shared" si="85"/>
        <v>-0.53500000000000003</v>
      </c>
      <c r="M181" s="171" t="s">
        <v>605</v>
      </c>
      <c r="N181" s="168">
        <v>43735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7">
        <v>59</v>
      </c>
      <c r="B182" s="158">
        <v>42527</v>
      </c>
      <c r="C182" s="158"/>
      <c r="D182" s="159" t="s">
        <v>543</v>
      </c>
      <c r="E182" s="160" t="s">
        <v>592</v>
      </c>
      <c r="F182" s="161">
        <v>110</v>
      </c>
      <c r="G182" s="160"/>
      <c r="H182" s="160">
        <v>126.5</v>
      </c>
      <c r="I182" s="162">
        <v>125</v>
      </c>
      <c r="J182" s="163" t="s">
        <v>632</v>
      </c>
      <c r="K182" s="164">
        <f t="shared" si="84"/>
        <v>16.5</v>
      </c>
      <c r="L182" s="165">
        <f t="shared" si="85"/>
        <v>0.15</v>
      </c>
      <c r="M182" s="160" t="s">
        <v>595</v>
      </c>
      <c r="N182" s="166">
        <v>42552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7">
        <v>60</v>
      </c>
      <c r="B183" s="158">
        <v>42538</v>
      </c>
      <c r="C183" s="158"/>
      <c r="D183" s="159" t="s">
        <v>706</v>
      </c>
      <c r="E183" s="160" t="s">
        <v>592</v>
      </c>
      <c r="F183" s="161">
        <v>44</v>
      </c>
      <c r="G183" s="160"/>
      <c r="H183" s="160">
        <v>69.5</v>
      </c>
      <c r="I183" s="162">
        <v>69.5</v>
      </c>
      <c r="J183" s="163" t="s">
        <v>707</v>
      </c>
      <c r="K183" s="164">
        <f t="shared" si="84"/>
        <v>25.5</v>
      </c>
      <c r="L183" s="165">
        <f t="shared" si="85"/>
        <v>0.57954545454545459</v>
      </c>
      <c r="M183" s="160" t="s">
        <v>595</v>
      </c>
      <c r="N183" s="166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7">
        <v>61</v>
      </c>
      <c r="B184" s="158">
        <v>42549</v>
      </c>
      <c r="C184" s="158"/>
      <c r="D184" s="159" t="s">
        <v>708</v>
      </c>
      <c r="E184" s="160" t="s">
        <v>592</v>
      </c>
      <c r="F184" s="161">
        <v>262.5</v>
      </c>
      <c r="G184" s="160"/>
      <c r="H184" s="160">
        <v>340</v>
      </c>
      <c r="I184" s="162">
        <v>333</v>
      </c>
      <c r="J184" s="163" t="s">
        <v>709</v>
      </c>
      <c r="K184" s="164">
        <v>77.5</v>
      </c>
      <c r="L184" s="165">
        <v>0.29523809523809502</v>
      </c>
      <c r="M184" s="160" t="s">
        <v>595</v>
      </c>
      <c r="N184" s="166">
        <v>43017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7">
        <v>62</v>
      </c>
      <c r="B185" s="158">
        <v>42549</v>
      </c>
      <c r="C185" s="158"/>
      <c r="D185" s="159" t="s">
        <v>710</v>
      </c>
      <c r="E185" s="160" t="s">
        <v>592</v>
      </c>
      <c r="F185" s="161">
        <v>840</v>
      </c>
      <c r="G185" s="160"/>
      <c r="H185" s="160">
        <v>1230</v>
      </c>
      <c r="I185" s="162">
        <v>1230</v>
      </c>
      <c r="J185" s="163" t="s">
        <v>680</v>
      </c>
      <c r="K185" s="164">
        <v>390</v>
      </c>
      <c r="L185" s="165">
        <v>0.46428571428571402</v>
      </c>
      <c r="M185" s="160" t="s">
        <v>595</v>
      </c>
      <c r="N185" s="166">
        <v>42649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0">
        <v>63</v>
      </c>
      <c r="B186" s="181">
        <v>42556</v>
      </c>
      <c r="C186" s="181"/>
      <c r="D186" s="182" t="s">
        <v>711</v>
      </c>
      <c r="E186" s="183" t="s">
        <v>592</v>
      </c>
      <c r="F186" s="183">
        <v>395</v>
      </c>
      <c r="G186" s="184"/>
      <c r="H186" s="184">
        <f>(468.5+342.5)/2</f>
        <v>405.5</v>
      </c>
      <c r="I186" s="184">
        <v>510</v>
      </c>
      <c r="J186" s="185" t="s">
        <v>712</v>
      </c>
      <c r="K186" s="186">
        <f t="shared" ref="K186:K192" si="86">H186-F186</f>
        <v>10.5</v>
      </c>
      <c r="L186" s="187">
        <f t="shared" ref="L186:L192" si="87">K186/F186</f>
        <v>2.6582278481012658E-2</v>
      </c>
      <c r="M186" s="183" t="s">
        <v>613</v>
      </c>
      <c r="N186" s="181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64</v>
      </c>
      <c r="B187" s="168">
        <v>42584</v>
      </c>
      <c r="C187" s="168"/>
      <c r="D187" s="169" t="s">
        <v>713</v>
      </c>
      <c r="E187" s="170" t="s">
        <v>604</v>
      </c>
      <c r="F187" s="171">
        <f>169.5-12.8</f>
        <v>156.69999999999999</v>
      </c>
      <c r="G187" s="171"/>
      <c r="H187" s="172">
        <v>77</v>
      </c>
      <c r="I187" s="172" t="s">
        <v>714</v>
      </c>
      <c r="J187" s="173" t="s">
        <v>715</v>
      </c>
      <c r="K187" s="174">
        <f t="shared" si="86"/>
        <v>-79.699999999999989</v>
      </c>
      <c r="L187" s="175">
        <f t="shared" si="87"/>
        <v>-0.50861518825781749</v>
      </c>
      <c r="M187" s="171" t="s">
        <v>605</v>
      </c>
      <c r="N187" s="168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65</v>
      </c>
      <c r="B188" s="168">
        <v>42586</v>
      </c>
      <c r="C188" s="168"/>
      <c r="D188" s="169" t="s">
        <v>716</v>
      </c>
      <c r="E188" s="170" t="s">
        <v>592</v>
      </c>
      <c r="F188" s="171">
        <v>400</v>
      </c>
      <c r="G188" s="171"/>
      <c r="H188" s="172">
        <v>305</v>
      </c>
      <c r="I188" s="172">
        <v>475</v>
      </c>
      <c r="J188" s="173" t="s">
        <v>717</v>
      </c>
      <c r="K188" s="174">
        <f t="shared" si="86"/>
        <v>-95</v>
      </c>
      <c r="L188" s="175">
        <f t="shared" si="87"/>
        <v>-0.23749999999999999</v>
      </c>
      <c r="M188" s="171" t="s">
        <v>605</v>
      </c>
      <c r="N188" s="168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7">
        <v>66</v>
      </c>
      <c r="B189" s="158">
        <v>42593</v>
      </c>
      <c r="C189" s="158"/>
      <c r="D189" s="159" t="s">
        <v>718</v>
      </c>
      <c r="E189" s="160" t="s">
        <v>592</v>
      </c>
      <c r="F189" s="161">
        <v>86.5</v>
      </c>
      <c r="G189" s="160"/>
      <c r="H189" s="160">
        <v>130</v>
      </c>
      <c r="I189" s="162">
        <v>130</v>
      </c>
      <c r="J189" s="163" t="s">
        <v>719</v>
      </c>
      <c r="K189" s="164">
        <f t="shared" si="86"/>
        <v>43.5</v>
      </c>
      <c r="L189" s="165">
        <f t="shared" si="87"/>
        <v>0.50289017341040465</v>
      </c>
      <c r="M189" s="160" t="s">
        <v>595</v>
      </c>
      <c r="N189" s="166">
        <v>43091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67</v>
      </c>
      <c r="B190" s="168">
        <v>42600</v>
      </c>
      <c r="C190" s="168"/>
      <c r="D190" s="169" t="s">
        <v>122</v>
      </c>
      <c r="E190" s="170" t="s">
        <v>592</v>
      </c>
      <c r="F190" s="171">
        <v>133.5</v>
      </c>
      <c r="G190" s="171"/>
      <c r="H190" s="172">
        <v>126.5</v>
      </c>
      <c r="I190" s="172">
        <v>178</v>
      </c>
      <c r="J190" s="173" t="s">
        <v>720</v>
      </c>
      <c r="K190" s="174">
        <f t="shared" si="86"/>
        <v>-7</v>
      </c>
      <c r="L190" s="175">
        <f t="shared" si="87"/>
        <v>-5.2434456928838954E-2</v>
      </c>
      <c r="M190" s="171" t="s">
        <v>605</v>
      </c>
      <c r="N190" s="168">
        <v>42615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7">
        <v>68</v>
      </c>
      <c r="B191" s="158">
        <v>42613</v>
      </c>
      <c r="C191" s="158"/>
      <c r="D191" s="159" t="s">
        <v>721</v>
      </c>
      <c r="E191" s="160" t="s">
        <v>592</v>
      </c>
      <c r="F191" s="161">
        <v>560</v>
      </c>
      <c r="G191" s="160"/>
      <c r="H191" s="160">
        <v>725</v>
      </c>
      <c r="I191" s="162">
        <v>725</v>
      </c>
      <c r="J191" s="163" t="s">
        <v>626</v>
      </c>
      <c r="K191" s="164">
        <f t="shared" si="86"/>
        <v>165</v>
      </c>
      <c r="L191" s="165">
        <f t="shared" si="87"/>
        <v>0.29464285714285715</v>
      </c>
      <c r="M191" s="160" t="s">
        <v>595</v>
      </c>
      <c r="N191" s="166">
        <v>42456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7">
        <v>69</v>
      </c>
      <c r="B192" s="158">
        <v>42614</v>
      </c>
      <c r="C192" s="158"/>
      <c r="D192" s="159" t="s">
        <v>722</v>
      </c>
      <c r="E192" s="160" t="s">
        <v>592</v>
      </c>
      <c r="F192" s="161">
        <v>160.5</v>
      </c>
      <c r="G192" s="160"/>
      <c r="H192" s="160">
        <v>210</v>
      </c>
      <c r="I192" s="162">
        <v>210</v>
      </c>
      <c r="J192" s="163" t="s">
        <v>626</v>
      </c>
      <c r="K192" s="164">
        <f t="shared" si="86"/>
        <v>49.5</v>
      </c>
      <c r="L192" s="165">
        <f t="shared" si="87"/>
        <v>0.30841121495327101</v>
      </c>
      <c r="M192" s="160" t="s">
        <v>595</v>
      </c>
      <c r="N192" s="166">
        <v>42871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7">
        <v>70</v>
      </c>
      <c r="B193" s="158">
        <v>42646</v>
      </c>
      <c r="C193" s="158"/>
      <c r="D193" s="159" t="s">
        <v>416</v>
      </c>
      <c r="E193" s="160" t="s">
        <v>592</v>
      </c>
      <c r="F193" s="161">
        <v>430</v>
      </c>
      <c r="G193" s="160"/>
      <c r="H193" s="160">
        <v>596</v>
      </c>
      <c r="I193" s="162">
        <v>575</v>
      </c>
      <c r="J193" s="163" t="s">
        <v>723</v>
      </c>
      <c r="K193" s="164">
        <v>166</v>
      </c>
      <c r="L193" s="165">
        <v>0.38604651162790699</v>
      </c>
      <c r="M193" s="160" t="s">
        <v>595</v>
      </c>
      <c r="N193" s="166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7">
        <v>71</v>
      </c>
      <c r="B194" s="158">
        <v>42657</v>
      </c>
      <c r="C194" s="158"/>
      <c r="D194" s="159" t="s">
        <v>724</v>
      </c>
      <c r="E194" s="160" t="s">
        <v>592</v>
      </c>
      <c r="F194" s="161">
        <v>280</v>
      </c>
      <c r="G194" s="160"/>
      <c r="H194" s="160">
        <v>345</v>
      </c>
      <c r="I194" s="162">
        <v>345</v>
      </c>
      <c r="J194" s="163" t="s">
        <v>626</v>
      </c>
      <c r="K194" s="164">
        <f t="shared" ref="K194:K199" si="88">H194-F194</f>
        <v>65</v>
      </c>
      <c r="L194" s="165">
        <f t="shared" ref="L194:L195" si="89">K194/F194</f>
        <v>0.23214285714285715</v>
      </c>
      <c r="M194" s="160" t="s">
        <v>595</v>
      </c>
      <c r="N194" s="166">
        <v>42814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7">
        <v>72</v>
      </c>
      <c r="B195" s="158">
        <v>42657</v>
      </c>
      <c r="C195" s="158"/>
      <c r="D195" s="159" t="s">
        <v>725</v>
      </c>
      <c r="E195" s="160" t="s">
        <v>592</v>
      </c>
      <c r="F195" s="161">
        <v>245</v>
      </c>
      <c r="G195" s="160"/>
      <c r="H195" s="160">
        <v>325.5</v>
      </c>
      <c r="I195" s="162">
        <v>330</v>
      </c>
      <c r="J195" s="163" t="s">
        <v>726</v>
      </c>
      <c r="K195" s="164">
        <f t="shared" si="88"/>
        <v>80.5</v>
      </c>
      <c r="L195" s="165">
        <f t="shared" si="89"/>
        <v>0.32857142857142857</v>
      </c>
      <c r="M195" s="160" t="s">
        <v>595</v>
      </c>
      <c r="N195" s="166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7">
        <v>73</v>
      </c>
      <c r="B196" s="158">
        <v>42660</v>
      </c>
      <c r="C196" s="158"/>
      <c r="D196" s="159" t="s">
        <v>727</v>
      </c>
      <c r="E196" s="160" t="s">
        <v>592</v>
      </c>
      <c r="F196" s="161">
        <v>125</v>
      </c>
      <c r="G196" s="160"/>
      <c r="H196" s="160">
        <v>160</v>
      </c>
      <c r="I196" s="162">
        <v>160</v>
      </c>
      <c r="J196" s="163" t="s">
        <v>680</v>
      </c>
      <c r="K196" s="164">
        <f t="shared" si="88"/>
        <v>35</v>
      </c>
      <c r="L196" s="165">
        <v>0.28000000000000003</v>
      </c>
      <c r="M196" s="160" t="s">
        <v>595</v>
      </c>
      <c r="N196" s="166">
        <v>42803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7">
        <v>74</v>
      </c>
      <c r="B197" s="158">
        <v>42660</v>
      </c>
      <c r="C197" s="158"/>
      <c r="D197" s="159" t="s">
        <v>728</v>
      </c>
      <c r="E197" s="160" t="s">
        <v>592</v>
      </c>
      <c r="F197" s="161">
        <v>114</v>
      </c>
      <c r="G197" s="160"/>
      <c r="H197" s="160">
        <v>145</v>
      </c>
      <c r="I197" s="162">
        <v>145</v>
      </c>
      <c r="J197" s="163" t="s">
        <v>680</v>
      </c>
      <c r="K197" s="164">
        <f t="shared" si="88"/>
        <v>31</v>
      </c>
      <c r="L197" s="165">
        <f t="shared" ref="L197:L199" si="90">K197/F197</f>
        <v>0.27192982456140352</v>
      </c>
      <c r="M197" s="160" t="s">
        <v>595</v>
      </c>
      <c r="N197" s="166">
        <v>42859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7">
        <v>75</v>
      </c>
      <c r="B198" s="158">
        <v>42660</v>
      </c>
      <c r="C198" s="158"/>
      <c r="D198" s="159" t="s">
        <v>729</v>
      </c>
      <c r="E198" s="160" t="s">
        <v>592</v>
      </c>
      <c r="F198" s="161">
        <v>212</v>
      </c>
      <c r="G198" s="160"/>
      <c r="H198" s="160">
        <v>280</v>
      </c>
      <c r="I198" s="162">
        <v>276</v>
      </c>
      <c r="J198" s="163" t="s">
        <v>730</v>
      </c>
      <c r="K198" s="164">
        <f t="shared" si="88"/>
        <v>68</v>
      </c>
      <c r="L198" s="165">
        <f t="shared" si="90"/>
        <v>0.32075471698113206</v>
      </c>
      <c r="M198" s="160" t="s">
        <v>595</v>
      </c>
      <c r="N198" s="166">
        <v>42858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7">
        <v>76</v>
      </c>
      <c r="B199" s="158">
        <v>42678</v>
      </c>
      <c r="C199" s="158"/>
      <c r="D199" s="159" t="s">
        <v>465</v>
      </c>
      <c r="E199" s="160" t="s">
        <v>592</v>
      </c>
      <c r="F199" s="161">
        <v>155</v>
      </c>
      <c r="G199" s="160"/>
      <c r="H199" s="160">
        <v>210</v>
      </c>
      <c r="I199" s="162">
        <v>210</v>
      </c>
      <c r="J199" s="163" t="s">
        <v>731</v>
      </c>
      <c r="K199" s="164">
        <f t="shared" si="88"/>
        <v>55</v>
      </c>
      <c r="L199" s="165">
        <f t="shared" si="90"/>
        <v>0.35483870967741937</v>
      </c>
      <c r="M199" s="160" t="s">
        <v>595</v>
      </c>
      <c r="N199" s="166">
        <v>42944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77</v>
      </c>
      <c r="B200" s="168">
        <v>42710</v>
      </c>
      <c r="C200" s="168"/>
      <c r="D200" s="169" t="s">
        <v>732</v>
      </c>
      <c r="E200" s="170" t="s">
        <v>592</v>
      </c>
      <c r="F200" s="171">
        <v>150.5</v>
      </c>
      <c r="G200" s="171"/>
      <c r="H200" s="172">
        <v>72.5</v>
      </c>
      <c r="I200" s="172">
        <v>174</v>
      </c>
      <c r="J200" s="173" t="s">
        <v>733</v>
      </c>
      <c r="K200" s="174">
        <v>-78</v>
      </c>
      <c r="L200" s="175">
        <v>-0.51827242524916906</v>
      </c>
      <c r="M200" s="171" t="s">
        <v>605</v>
      </c>
      <c r="N200" s="168">
        <v>43333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7">
        <v>78</v>
      </c>
      <c r="B201" s="158">
        <v>42712</v>
      </c>
      <c r="C201" s="158"/>
      <c r="D201" s="159" t="s">
        <v>734</v>
      </c>
      <c r="E201" s="160" t="s">
        <v>592</v>
      </c>
      <c r="F201" s="161">
        <v>380</v>
      </c>
      <c r="G201" s="160"/>
      <c r="H201" s="160">
        <v>478</v>
      </c>
      <c r="I201" s="162">
        <v>468</v>
      </c>
      <c r="J201" s="163" t="s">
        <v>680</v>
      </c>
      <c r="K201" s="164">
        <f t="shared" ref="K201:K203" si="91">H201-F201</f>
        <v>98</v>
      </c>
      <c r="L201" s="165">
        <f t="shared" ref="L201:L203" si="92">K201/F201</f>
        <v>0.25789473684210529</v>
      </c>
      <c r="M201" s="160" t="s">
        <v>595</v>
      </c>
      <c r="N201" s="166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7">
        <v>79</v>
      </c>
      <c r="B202" s="158">
        <v>42734</v>
      </c>
      <c r="C202" s="158"/>
      <c r="D202" s="159" t="s">
        <v>121</v>
      </c>
      <c r="E202" s="160" t="s">
        <v>592</v>
      </c>
      <c r="F202" s="161">
        <v>305</v>
      </c>
      <c r="G202" s="160"/>
      <c r="H202" s="160">
        <v>375</v>
      </c>
      <c r="I202" s="162">
        <v>375</v>
      </c>
      <c r="J202" s="163" t="s">
        <v>680</v>
      </c>
      <c r="K202" s="164">
        <f t="shared" si="91"/>
        <v>70</v>
      </c>
      <c r="L202" s="165">
        <f t="shared" si="92"/>
        <v>0.22950819672131148</v>
      </c>
      <c r="M202" s="160" t="s">
        <v>595</v>
      </c>
      <c r="N202" s="166">
        <v>42768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7">
        <v>80</v>
      </c>
      <c r="B203" s="158">
        <v>42739</v>
      </c>
      <c r="C203" s="158"/>
      <c r="D203" s="159" t="s">
        <v>104</v>
      </c>
      <c r="E203" s="160" t="s">
        <v>592</v>
      </c>
      <c r="F203" s="161">
        <v>99.5</v>
      </c>
      <c r="G203" s="160"/>
      <c r="H203" s="160">
        <v>158</v>
      </c>
      <c r="I203" s="162">
        <v>158</v>
      </c>
      <c r="J203" s="163" t="s">
        <v>680</v>
      </c>
      <c r="K203" s="164">
        <f t="shared" si="91"/>
        <v>58.5</v>
      </c>
      <c r="L203" s="165">
        <f t="shared" si="92"/>
        <v>0.5879396984924623</v>
      </c>
      <c r="M203" s="160" t="s">
        <v>595</v>
      </c>
      <c r="N203" s="166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7">
        <v>81</v>
      </c>
      <c r="B204" s="158">
        <v>42739</v>
      </c>
      <c r="C204" s="158"/>
      <c r="D204" s="159" t="s">
        <v>104</v>
      </c>
      <c r="E204" s="160" t="s">
        <v>592</v>
      </c>
      <c r="F204" s="161">
        <v>99.5</v>
      </c>
      <c r="G204" s="160"/>
      <c r="H204" s="160">
        <v>158</v>
      </c>
      <c r="I204" s="162">
        <v>158</v>
      </c>
      <c r="J204" s="163" t="s">
        <v>680</v>
      </c>
      <c r="K204" s="164">
        <v>58.5</v>
      </c>
      <c r="L204" s="165">
        <v>0.58793969849246197</v>
      </c>
      <c r="M204" s="160" t="s">
        <v>595</v>
      </c>
      <c r="N204" s="166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7">
        <v>82</v>
      </c>
      <c r="B205" s="158">
        <v>42786</v>
      </c>
      <c r="C205" s="158"/>
      <c r="D205" s="159" t="s">
        <v>210</v>
      </c>
      <c r="E205" s="160" t="s">
        <v>592</v>
      </c>
      <c r="F205" s="161">
        <v>140.5</v>
      </c>
      <c r="G205" s="160"/>
      <c r="H205" s="160">
        <v>220</v>
      </c>
      <c r="I205" s="162">
        <v>220</v>
      </c>
      <c r="J205" s="163" t="s">
        <v>680</v>
      </c>
      <c r="K205" s="164">
        <f>H205-F205</f>
        <v>79.5</v>
      </c>
      <c r="L205" s="165">
        <f>K205/F205</f>
        <v>0.5658362989323843</v>
      </c>
      <c r="M205" s="160" t="s">
        <v>595</v>
      </c>
      <c r="N205" s="166">
        <v>42864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7">
        <v>83</v>
      </c>
      <c r="B206" s="158">
        <v>42786</v>
      </c>
      <c r="C206" s="158"/>
      <c r="D206" s="159" t="s">
        <v>735</v>
      </c>
      <c r="E206" s="160" t="s">
        <v>592</v>
      </c>
      <c r="F206" s="161">
        <v>202.5</v>
      </c>
      <c r="G206" s="160"/>
      <c r="H206" s="160">
        <v>234</v>
      </c>
      <c r="I206" s="162">
        <v>234</v>
      </c>
      <c r="J206" s="163" t="s">
        <v>680</v>
      </c>
      <c r="K206" s="164">
        <v>31.5</v>
      </c>
      <c r="L206" s="165">
        <v>0.155555555555556</v>
      </c>
      <c r="M206" s="160" t="s">
        <v>595</v>
      </c>
      <c r="N206" s="166">
        <v>42836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7">
        <v>84</v>
      </c>
      <c r="B207" s="158">
        <v>42818</v>
      </c>
      <c r="C207" s="158"/>
      <c r="D207" s="159" t="s">
        <v>736</v>
      </c>
      <c r="E207" s="160" t="s">
        <v>592</v>
      </c>
      <c r="F207" s="161">
        <v>300.5</v>
      </c>
      <c r="G207" s="160"/>
      <c r="H207" s="160">
        <v>417.5</v>
      </c>
      <c r="I207" s="162">
        <v>420</v>
      </c>
      <c r="J207" s="163" t="s">
        <v>737</v>
      </c>
      <c r="K207" s="164">
        <f>H207-F207</f>
        <v>117</v>
      </c>
      <c r="L207" s="165">
        <f>K207/F207</f>
        <v>0.38935108153078202</v>
      </c>
      <c r="M207" s="160" t="s">
        <v>595</v>
      </c>
      <c r="N207" s="166">
        <v>43070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7">
        <v>85</v>
      </c>
      <c r="B208" s="158">
        <v>42818</v>
      </c>
      <c r="C208" s="158"/>
      <c r="D208" s="159" t="s">
        <v>710</v>
      </c>
      <c r="E208" s="160" t="s">
        <v>592</v>
      </c>
      <c r="F208" s="161">
        <v>850</v>
      </c>
      <c r="G208" s="160"/>
      <c r="H208" s="160">
        <v>1042.5</v>
      </c>
      <c r="I208" s="162">
        <v>1023</v>
      </c>
      <c r="J208" s="163" t="s">
        <v>738</v>
      </c>
      <c r="K208" s="164">
        <v>192.5</v>
      </c>
      <c r="L208" s="165">
        <v>0.22647058823529401</v>
      </c>
      <c r="M208" s="160" t="s">
        <v>595</v>
      </c>
      <c r="N208" s="166">
        <v>42830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7">
        <v>86</v>
      </c>
      <c r="B209" s="158">
        <v>42830</v>
      </c>
      <c r="C209" s="158"/>
      <c r="D209" s="159" t="s">
        <v>496</v>
      </c>
      <c r="E209" s="160" t="s">
        <v>592</v>
      </c>
      <c r="F209" s="161">
        <v>785</v>
      </c>
      <c r="G209" s="160"/>
      <c r="H209" s="160">
        <v>930</v>
      </c>
      <c r="I209" s="162">
        <v>920</v>
      </c>
      <c r="J209" s="163" t="s">
        <v>739</v>
      </c>
      <c r="K209" s="164">
        <f>H209-F209</f>
        <v>145</v>
      </c>
      <c r="L209" s="165">
        <f>K209/F209</f>
        <v>0.18471337579617833</v>
      </c>
      <c r="M209" s="160" t="s">
        <v>595</v>
      </c>
      <c r="N209" s="166">
        <v>42976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87</v>
      </c>
      <c r="B210" s="168">
        <v>42831</v>
      </c>
      <c r="C210" s="168"/>
      <c r="D210" s="169" t="s">
        <v>740</v>
      </c>
      <c r="E210" s="170" t="s">
        <v>592</v>
      </c>
      <c r="F210" s="171">
        <v>40</v>
      </c>
      <c r="G210" s="171"/>
      <c r="H210" s="172">
        <v>13.1</v>
      </c>
      <c r="I210" s="172">
        <v>60</v>
      </c>
      <c r="J210" s="173" t="s">
        <v>741</v>
      </c>
      <c r="K210" s="174">
        <v>-26.9</v>
      </c>
      <c r="L210" s="175">
        <v>-0.67249999999999999</v>
      </c>
      <c r="M210" s="171" t="s">
        <v>605</v>
      </c>
      <c r="N210" s="168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7">
        <v>88</v>
      </c>
      <c r="B211" s="158">
        <v>42837</v>
      </c>
      <c r="C211" s="158"/>
      <c r="D211" s="159" t="s">
        <v>102</v>
      </c>
      <c r="E211" s="160" t="s">
        <v>592</v>
      </c>
      <c r="F211" s="161">
        <v>289.5</v>
      </c>
      <c r="G211" s="160"/>
      <c r="H211" s="160">
        <v>354</v>
      </c>
      <c r="I211" s="162">
        <v>360</v>
      </c>
      <c r="J211" s="163" t="s">
        <v>742</v>
      </c>
      <c r="K211" s="164">
        <f t="shared" ref="K211:K219" si="93">H211-F211</f>
        <v>64.5</v>
      </c>
      <c r="L211" s="165">
        <f t="shared" ref="L211:L219" si="94">K211/F211</f>
        <v>0.22279792746113988</v>
      </c>
      <c r="M211" s="160" t="s">
        <v>595</v>
      </c>
      <c r="N211" s="166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7">
        <v>89</v>
      </c>
      <c r="B212" s="158">
        <v>42845</v>
      </c>
      <c r="C212" s="158"/>
      <c r="D212" s="159" t="s">
        <v>436</v>
      </c>
      <c r="E212" s="160" t="s">
        <v>592</v>
      </c>
      <c r="F212" s="161">
        <v>700</v>
      </c>
      <c r="G212" s="160"/>
      <c r="H212" s="160">
        <v>840</v>
      </c>
      <c r="I212" s="162">
        <v>840</v>
      </c>
      <c r="J212" s="163" t="s">
        <v>743</v>
      </c>
      <c r="K212" s="164">
        <f t="shared" si="93"/>
        <v>140</v>
      </c>
      <c r="L212" s="165">
        <f t="shared" si="94"/>
        <v>0.2</v>
      </c>
      <c r="M212" s="160" t="s">
        <v>595</v>
      </c>
      <c r="N212" s="166">
        <v>42893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7">
        <v>90</v>
      </c>
      <c r="B213" s="158">
        <v>42887</v>
      </c>
      <c r="C213" s="158"/>
      <c r="D213" s="159" t="s">
        <v>744</v>
      </c>
      <c r="E213" s="160" t="s">
        <v>592</v>
      </c>
      <c r="F213" s="161">
        <v>130</v>
      </c>
      <c r="G213" s="160"/>
      <c r="H213" s="160">
        <v>144.25</v>
      </c>
      <c r="I213" s="162">
        <v>170</v>
      </c>
      <c r="J213" s="163" t="s">
        <v>745</v>
      </c>
      <c r="K213" s="164">
        <f t="shared" si="93"/>
        <v>14.25</v>
      </c>
      <c r="L213" s="165">
        <f t="shared" si="94"/>
        <v>0.10961538461538461</v>
      </c>
      <c r="M213" s="160" t="s">
        <v>595</v>
      </c>
      <c r="N213" s="166">
        <v>43675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7">
        <v>91</v>
      </c>
      <c r="B214" s="158">
        <v>42901</v>
      </c>
      <c r="C214" s="158"/>
      <c r="D214" s="159" t="s">
        <v>746</v>
      </c>
      <c r="E214" s="160" t="s">
        <v>592</v>
      </c>
      <c r="F214" s="161">
        <v>214.5</v>
      </c>
      <c r="G214" s="160"/>
      <c r="H214" s="160">
        <v>262</v>
      </c>
      <c r="I214" s="162">
        <v>262</v>
      </c>
      <c r="J214" s="163" t="s">
        <v>615</v>
      </c>
      <c r="K214" s="164">
        <f t="shared" si="93"/>
        <v>47.5</v>
      </c>
      <c r="L214" s="165">
        <f t="shared" si="94"/>
        <v>0.22144522144522144</v>
      </c>
      <c r="M214" s="160" t="s">
        <v>595</v>
      </c>
      <c r="N214" s="166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8">
        <v>92</v>
      </c>
      <c r="B215" s="189">
        <v>42933</v>
      </c>
      <c r="C215" s="189"/>
      <c r="D215" s="190" t="s">
        <v>747</v>
      </c>
      <c r="E215" s="191" t="s">
        <v>592</v>
      </c>
      <c r="F215" s="192">
        <v>370</v>
      </c>
      <c r="G215" s="191"/>
      <c r="H215" s="191">
        <v>447.5</v>
      </c>
      <c r="I215" s="193">
        <v>450</v>
      </c>
      <c r="J215" s="194" t="s">
        <v>680</v>
      </c>
      <c r="K215" s="164">
        <f t="shared" si="93"/>
        <v>77.5</v>
      </c>
      <c r="L215" s="195">
        <f t="shared" si="94"/>
        <v>0.20945945945945946</v>
      </c>
      <c r="M215" s="191" t="s">
        <v>595</v>
      </c>
      <c r="N215" s="196">
        <v>43035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8">
        <v>93</v>
      </c>
      <c r="B216" s="189">
        <v>42943</v>
      </c>
      <c r="C216" s="189"/>
      <c r="D216" s="190" t="s">
        <v>208</v>
      </c>
      <c r="E216" s="191" t="s">
        <v>592</v>
      </c>
      <c r="F216" s="192">
        <v>657.5</v>
      </c>
      <c r="G216" s="191"/>
      <c r="H216" s="191">
        <v>825</v>
      </c>
      <c r="I216" s="193">
        <v>820</v>
      </c>
      <c r="J216" s="194" t="s">
        <v>680</v>
      </c>
      <c r="K216" s="164">
        <f t="shared" si="93"/>
        <v>167.5</v>
      </c>
      <c r="L216" s="195">
        <f t="shared" si="94"/>
        <v>0.25475285171102663</v>
      </c>
      <c r="M216" s="191" t="s">
        <v>595</v>
      </c>
      <c r="N216" s="196">
        <v>43090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7">
        <v>94</v>
      </c>
      <c r="B217" s="158">
        <v>42964</v>
      </c>
      <c r="C217" s="158"/>
      <c r="D217" s="159" t="s">
        <v>384</v>
      </c>
      <c r="E217" s="160" t="s">
        <v>592</v>
      </c>
      <c r="F217" s="161">
        <v>605</v>
      </c>
      <c r="G217" s="160"/>
      <c r="H217" s="160">
        <v>750</v>
      </c>
      <c r="I217" s="162">
        <v>750</v>
      </c>
      <c r="J217" s="163" t="s">
        <v>739</v>
      </c>
      <c r="K217" s="164">
        <f t="shared" si="93"/>
        <v>145</v>
      </c>
      <c r="L217" s="165">
        <f t="shared" si="94"/>
        <v>0.23966942148760331</v>
      </c>
      <c r="M217" s="160" t="s">
        <v>595</v>
      </c>
      <c r="N217" s="166">
        <v>43027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95</v>
      </c>
      <c r="B218" s="168">
        <v>42979</v>
      </c>
      <c r="C218" s="168"/>
      <c r="D218" s="176" t="s">
        <v>748</v>
      </c>
      <c r="E218" s="171" t="s">
        <v>592</v>
      </c>
      <c r="F218" s="171">
        <v>255</v>
      </c>
      <c r="G218" s="172"/>
      <c r="H218" s="172">
        <v>217.25</v>
      </c>
      <c r="I218" s="172">
        <v>320</v>
      </c>
      <c r="J218" s="173" t="s">
        <v>749</v>
      </c>
      <c r="K218" s="174">
        <f t="shared" si="93"/>
        <v>-37.75</v>
      </c>
      <c r="L218" s="177">
        <f t="shared" si="94"/>
        <v>-0.14803921568627451</v>
      </c>
      <c r="M218" s="171" t="s">
        <v>605</v>
      </c>
      <c r="N218" s="168">
        <v>43661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7">
        <v>96</v>
      </c>
      <c r="B219" s="158">
        <v>42997</v>
      </c>
      <c r="C219" s="158"/>
      <c r="D219" s="159" t="s">
        <v>750</v>
      </c>
      <c r="E219" s="160" t="s">
        <v>592</v>
      </c>
      <c r="F219" s="161">
        <v>215</v>
      </c>
      <c r="G219" s="160"/>
      <c r="H219" s="160">
        <v>258</v>
      </c>
      <c r="I219" s="162">
        <v>258</v>
      </c>
      <c r="J219" s="163" t="s">
        <v>680</v>
      </c>
      <c r="K219" s="164">
        <f t="shared" si="93"/>
        <v>43</v>
      </c>
      <c r="L219" s="165">
        <f t="shared" si="94"/>
        <v>0.2</v>
      </c>
      <c r="M219" s="160" t="s">
        <v>595</v>
      </c>
      <c r="N219" s="166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7">
        <v>97</v>
      </c>
      <c r="B220" s="158">
        <v>42997</v>
      </c>
      <c r="C220" s="158"/>
      <c r="D220" s="159" t="s">
        <v>750</v>
      </c>
      <c r="E220" s="160" t="s">
        <v>592</v>
      </c>
      <c r="F220" s="161">
        <v>215</v>
      </c>
      <c r="G220" s="160"/>
      <c r="H220" s="160">
        <v>258</v>
      </c>
      <c r="I220" s="162">
        <v>258</v>
      </c>
      <c r="J220" s="194" t="s">
        <v>680</v>
      </c>
      <c r="K220" s="164">
        <v>43</v>
      </c>
      <c r="L220" s="165">
        <v>0.2</v>
      </c>
      <c r="M220" s="160" t="s">
        <v>595</v>
      </c>
      <c r="N220" s="166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8">
        <v>98</v>
      </c>
      <c r="B221" s="189">
        <v>42998</v>
      </c>
      <c r="C221" s="189"/>
      <c r="D221" s="190" t="s">
        <v>751</v>
      </c>
      <c r="E221" s="191" t="s">
        <v>592</v>
      </c>
      <c r="F221" s="161">
        <v>75</v>
      </c>
      <c r="G221" s="191"/>
      <c r="H221" s="191">
        <v>90</v>
      </c>
      <c r="I221" s="193">
        <v>90</v>
      </c>
      <c r="J221" s="163" t="s">
        <v>752</v>
      </c>
      <c r="K221" s="164">
        <f t="shared" ref="K221:K226" si="95">H221-F221</f>
        <v>15</v>
      </c>
      <c r="L221" s="165">
        <f t="shared" ref="L221:L226" si="96">K221/F221</f>
        <v>0.2</v>
      </c>
      <c r="M221" s="160" t="s">
        <v>595</v>
      </c>
      <c r="N221" s="166">
        <v>43019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8">
        <v>99</v>
      </c>
      <c r="B222" s="189">
        <v>43011</v>
      </c>
      <c r="C222" s="189"/>
      <c r="D222" s="190" t="s">
        <v>753</v>
      </c>
      <c r="E222" s="191" t="s">
        <v>592</v>
      </c>
      <c r="F222" s="192">
        <v>315</v>
      </c>
      <c r="G222" s="191"/>
      <c r="H222" s="191">
        <v>392</v>
      </c>
      <c r="I222" s="193">
        <v>384</v>
      </c>
      <c r="J222" s="194" t="s">
        <v>754</v>
      </c>
      <c r="K222" s="164">
        <f t="shared" si="95"/>
        <v>77</v>
      </c>
      <c r="L222" s="195">
        <f t="shared" si="96"/>
        <v>0.24444444444444444</v>
      </c>
      <c r="M222" s="191" t="s">
        <v>595</v>
      </c>
      <c r="N222" s="196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8">
        <v>100</v>
      </c>
      <c r="B223" s="189">
        <v>43013</v>
      </c>
      <c r="C223" s="189"/>
      <c r="D223" s="190" t="s">
        <v>469</v>
      </c>
      <c r="E223" s="191" t="s">
        <v>592</v>
      </c>
      <c r="F223" s="192">
        <v>145</v>
      </c>
      <c r="G223" s="191"/>
      <c r="H223" s="191">
        <v>179</v>
      </c>
      <c r="I223" s="193">
        <v>180</v>
      </c>
      <c r="J223" s="194" t="s">
        <v>755</v>
      </c>
      <c r="K223" s="164">
        <f t="shared" si="95"/>
        <v>34</v>
      </c>
      <c r="L223" s="195">
        <f t="shared" si="96"/>
        <v>0.23448275862068965</v>
      </c>
      <c r="M223" s="191" t="s">
        <v>595</v>
      </c>
      <c r="N223" s="196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8">
        <v>101</v>
      </c>
      <c r="B224" s="189">
        <v>43014</v>
      </c>
      <c r="C224" s="189"/>
      <c r="D224" s="190" t="s">
        <v>359</v>
      </c>
      <c r="E224" s="191" t="s">
        <v>592</v>
      </c>
      <c r="F224" s="192">
        <v>256</v>
      </c>
      <c r="G224" s="191"/>
      <c r="H224" s="191">
        <v>323</v>
      </c>
      <c r="I224" s="193">
        <v>320</v>
      </c>
      <c r="J224" s="194" t="s">
        <v>680</v>
      </c>
      <c r="K224" s="164">
        <f t="shared" si="95"/>
        <v>67</v>
      </c>
      <c r="L224" s="195">
        <f t="shared" si="96"/>
        <v>0.26171875</v>
      </c>
      <c r="M224" s="191" t="s">
        <v>595</v>
      </c>
      <c r="N224" s="196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8">
        <v>102</v>
      </c>
      <c r="B225" s="189">
        <v>43017</v>
      </c>
      <c r="C225" s="189"/>
      <c r="D225" s="190" t="s">
        <v>373</v>
      </c>
      <c r="E225" s="191" t="s">
        <v>592</v>
      </c>
      <c r="F225" s="192">
        <v>137.5</v>
      </c>
      <c r="G225" s="191"/>
      <c r="H225" s="191">
        <v>184</v>
      </c>
      <c r="I225" s="193">
        <v>183</v>
      </c>
      <c r="J225" s="194" t="s">
        <v>756</v>
      </c>
      <c r="K225" s="164">
        <f t="shared" si="95"/>
        <v>46.5</v>
      </c>
      <c r="L225" s="195">
        <f t="shared" si="96"/>
        <v>0.33818181818181819</v>
      </c>
      <c r="M225" s="191" t="s">
        <v>595</v>
      </c>
      <c r="N225" s="196">
        <v>43108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8">
        <v>103</v>
      </c>
      <c r="B226" s="189">
        <v>43018</v>
      </c>
      <c r="C226" s="189"/>
      <c r="D226" s="190" t="s">
        <v>757</v>
      </c>
      <c r="E226" s="191" t="s">
        <v>592</v>
      </c>
      <c r="F226" s="192">
        <v>125.5</v>
      </c>
      <c r="G226" s="191"/>
      <c r="H226" s="191">
        <v>158</v>
      </c>
      <c r="I226" s="193">
        <v>155</v>
      </c>
      <c r="J226" s="194" t="s">
        <v>758</v>
      </c>
      <c r="K226" s="164">
        <f t="shared" si="95"/>
        <v>32.5</v>
      </c>
      <c r="L226" s="195">
        <f t="shared" si="96"/>
        <v>0.25896414342629481</v>
      </c>
      <c r="M226" s="191" t="s">
        <v>595</v>
      </c>
      <c r="N226" s="196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8">
        <v>104</v>
      </c>
      <c r="B227" s="189">
        <v>43018</v>
      </c>
      <c r="C227" s="189"/>
      <c r="D227" s="190" t="s">
        <v>759</v>
      </c>
      <c r="E227" s="191" t="s">
        <v>592</v>
      </c>
      <c r="F227" s="192">
        <v>895</v>
      </c>
      <c r="G227" s="191"/>
      <c r="H227" s="191">
        <v>1122.5</v>
      </c>
      <c r="I227" s="193">
        <v>1078</v>
      </c>
      <c r="J227" s="194" t="s">
        <v>760</v>
      </c>
      <c r="K227" s="164">
        <v>227.5</v>
      </c>
      <c r="L227" s="195">
        <v>0.25418994413407803</v>
      </c>
      <c r="M227" s="191" t="s">
        <v>595</v>
      </c>
      <c r="N227" s="196">
        <v>43117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8">
        <v>105</v>
      </c>
      <c r="B228" s="189">
        <v>43020</v>
      </c>
      <c r="C228" s="189"/>
      <c r="D228" s="190" t="s">
        <v>368</v>
      </c>
      <c r="E228" s="191" t="s">
        <v>592</v>
      </c>
      <c r="F228" s="192">
        <v>525</v>
      </c>
      <c r="G228" s="191"/>
      <c r="H228" s="191">
        <v>629</v>
      </c>
      <c r="I228" s="193">
        <v>629</v>
      </c>
      <c r="J228" s="194" t="s">
        <v>680</v>
      </c>
      <c r="K228" s="164">
        <v>104</v>
      </c>
      <c r="L228" s="195">
        <v>0.19809523809523799</v>
      </c>
      <c r="M228" s="191" t="s">
        <v>595</v>
      </c>
      <c r="N228" s="196">
        <v>43119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8">
        <v>106</v>
      </c>
      <c r="B229" s="189">
        <v>43046</v>
      </c>
      <c r="C229" s="189"/>
      <c r="D229" s="190" t="s">
        <v>409</v>
      </c>
      <c r="E229" s="191" t="s">
        <v>592</v>
      </c>
      <c r="F229" s="192">
        <v>740</v>
      </c>
      <c r="G229" s="191"/>
      <c r="H229" s="191">
        <v>892.5</v>
      </c>
      <c r="I229" s="193">
        <v>900</v>
      </c>
      <c r="J229" s="194" t="s">
        <v>761</v>
      </c>
      <c r="K229" s="164">
        <f t="shared" ref="K229:K231" si="97">H229-F229</f>
        <v>152.5</v>
      </c>
      <c r="L229" s="195">
        <f t="shared" ref="L229:L231" si="98">K229/F229</f>
        <v>0.20608108108108109</v>
      </c>
      <c r="M229" s="191" t="s">
        <v>595</v>
      </c>
      <c r="N229" s="196">
        <v>43052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7">
        <v>107</v>
      </c>
      <c r="B230" s="158">
        <v>43073</v>
      </c>
      <c r="C230" s="158"/>
      <c r="D230" s="159" t="s">
        <v>762</v>
      </c>
      <c r="E230" s="160" t="s">
        <v>592</v>
      </c>
      <c r="F230" s="161">
        <v>118.5</v>
      </c>
      <c r="G230" s="160"/>
      <c r="H230" s="160">
        <v>143.5</v>
      </c>
      <c r="I230" s="162">
        <v>145</v>
      </c>
      <c r="J230" s="163" t="s">
        <v>763</v>
      </c>
      <c r="K230" s="164">
        <f t="shared" si="97"/>
        <v>25</v>
      </c>
      <c r="L230" s="165">
        <f t="shared" si="98"/>
        <v>0.2109704641350211</v>
      </c>
      <c r="M230" s="160" t="s">
        <v>595</v>
      </c>
      <c r="N230" s="166">
        <v>43097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7">
        <v>108</v>
      </c>
      <c r="B231" s="168">
        <v>43090</v>
      </c>
      <c r="C231" s="168"/>
      <c r="D231" s="169" t="s">
        <v>441</v>
      </c>
      <c r="E231" s="170" t="s">
        <v>592</v>
      </c>
      <c r="F231" s="171">
        <v>715</v>
      </c>
      <c r="G231" s="171"/>
      <c r="H231" s="172">
        <v>500</v>
      </c>
      <c r="I231" s="172">
        <v>872</v>
      </c>
      <c r="J231" s="173" t="s">
        <v>764</v>
      </c>
      <c r="K231" s="174">
        <f t="shared" si="97"/>
        <v>-215</v>
      </c>
      <c r="L231" s="175">
        <f t="shared" si="98"/>
        <v>-0.30069930069930068</v>
      </c>
      <c r="M231" s="171" t="s">
        <v>605</v>
      </c>
      <c r="N231" s="168">
        <v>43670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7">
        <v>109</v>
      </c>
      <c r="B232" s="158">
        <v>43098</v>
      </c>
      <c r="C232" s="158"/>
      <c r="D232" s="159" t="s">
        <v>753</v>
      </c>
      <c r="E232" s="160" t="s">
        <v>592</v>
      </c>
      <c r="F232" s="161">
        <v>435</v>
      </c>
      <c r="G232" s="160"/>
      <c r="H232" s="160">
        <v>542.5</v>
      </c>
      <c r="I232" s="162">
        <v>539</v>
      </c>
      <c r="J232" s="163" t="s">
        <v>680</v>
      </c>
      <c r="K232" s="164">
        <v>107.5</v>
      </c>
      <c r="L232" s="165">
        <v>0.247126436781609</v>
      </c>
      <c r="M232" s="160" t="s">
        <v>595</v>
      </c>
      <c r="N232" s="166">
        <v>43206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7">
        <v>110</v>
      </c>
      <c r="B233" s="158">
        <v>43098</v>
      </c>
      <c r="C233" s="158"/>
      <c r="D233" s="159" t="s">
        <v>561</v>
      </c>
      <c r="E233" s="160" t="s">
        <v>592</v>
      </c>
      <c r="F233" s="161">
        <v>885</v>
      </c>
      <c r="G233" s="160"/>
      <c r="H233" s="160">
        <v>1090</v>
      </c>
      <c r="I233" s="162">
        <v>1084</v>
      </c>
      <c r="J233" s="163" t="s">
        <v>680</v>
      </c>
      <c r="K233" s="164">
        <v>205</v>
      </c>
      <c r="L233" s="165">
        <v>0.23163841807909599</v>
      </c>
      <c r="M233" s="160" t="s">
        <v>595</v>
      </c>
      <c r="N233" s="166">
        <v>43213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7">
        <v>111</v>
      </c>
      <c r="B234" s="198">
        <v>43192</v>
      </c>
      <c r="C234" s="198"/>
      <c r="D234" s="176" t="s">
        <v>765</v>
      </c>
      <c r="E234" s="171" t="s">
        <v>592</v>
      </c>
      <c r="F234" s="199">
        <v>478.5</v>
      </c>
      <c r="G234" s="171"/>
      <c r="H234" s="171">
        <v>442</v>
      </c>
      <c r="I234" s="172">
        <v>613</v>
      </c>
      <c r="J234" s="173" t="s">
        <v>766</v>
      </c>
      <c r="K234" s="174">
        <f t="shared" ref="K234:K237" si="99">H234-F234</f>
        <v>-36.5</v>
      </c>
      <c r="L234" s="175">
        <f t="shared" ref="L234:L237" si="100">K234/F234</f>
        <v>-7.6280041797283177E-2</v>
      </c>
      <c r="M234" s="171" t="s">
        <v>605</v>
      </c>
      <c r="N234" s="168">
        <v>43762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7">
        <v>112</v>
      </c>
      <c r="B235" s="168">
        <v>43194</v>
      </c>
      <c r="C235" s="168"/>
      <c r="D235" s="169" t="s">
        <v>767</v>
      </c>
      <c r="E235" s="170" t="s">
        <v>592</v>
      </c>
      <c r="F235" s="171">
        <f>141.5-7.3</f>
        <v>134.19999999999999</v>
      </c>
      <c r="G235" s="171"/>
      <c r="H235" s="172">
        <v>77</v>
      </c>
      <c r="I235" s="172">
        <v>180</v>
      </c>
      <c r="J235" s="173" t="s">
        <v>768</v>
      </c>
      <c r="K235" s="174">
        <f t="shared" si="99"/>
        <v>-57.199999999999989</v>
      </c>
      <c r="L235" s="175">
        <f t="shared" si="100"/>
        <v>-0.42622950819672129</v>
      </c>
      <c r="M235" s="171" t="s">
        <v>605</v>
      </c>
      <c r="N235" s="168">
        <v>43522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7">
        <v>113</v>
      </c>
      <c r="B236" s="168">
        <v>43209</v>
      </c>
      <c r="C236" s="168"/>
      <c r="D236" s="169" t="s">
        <v>769</v>
      </c>
      <c r="E236" s="170" t="s">
        <v>592</v>
      </c>
      <c r="F236" s="171">
        <v>430</v>
      </c>
      <c r="G236" s="171"/>
      <c r="H236" s="172">
        <v>220</v>
      </c>
      <c r="I236" s="172">
        <v>537</v>
      </c>
      <c r="J236" s="173" t="s">
        <v>770</v>
      </c>
      <c r="K236" s="174">
        <f t="shared" si="99"/>
        <v>-210</v>
      </c>
      <c r="L236" s="175">
        <f t="shared" si="100"/>
        <v>-0.48837209302325579</v>
      </c>
      <c r="M236" s="171" t="s">
        <v>605</v>
      </c>
      <c r="N236" s="168">
        <v>43252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8">
        <v>114</v>
      </c>
      <c r="B237" s="189">
        <v>43220</v>
      </c>
      <c r="C237" s="189"/>
      <c r="D237" s="190" t="s">
        <v>771</v>
      </c>
      <c r="E237" s="191" t="s">
        <v>592</v>
      </c>
      <c r="F237" s="191">
        <v>153.5</v>
      </c>
      <c r="G237" s="191"/>
      <c r="H237" s="191">
        <v>196</v>
      </c>
      <c r="I237" s="193">
        <v>196</v>
      </c>
      <c r="J237" s="163" t="s">
        <v>772</v>
      </c>
      <c r="K237" s="164">
        <f t="shared" si="99"/>
        <v>42.5</v>
      </c>
      <c r="L237" s="165">
        <f t="shared" si="100"/>
        <v>0.27687296416938112</v>
      </c>
      <c r="M237" s="160" t="s">
        <v>595</v>
      </c>
      <c r="N237" s="166">
        <v>43605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7">
        <v>115</v>
      </c>
      <c r="B238" s="168">
        <v>43306</v>
      </c>
      <c r="C238" s="168"/>
      <c r="D238" s="169" t="s">
        <v>740</v>
      </c>
      <c r="E238" s="170" t="s">
        <v>592</v>
      </c>
      <c r="F238" s="171">
        <v>27.5</v>
      </c>
      <c r="G238" s="171"/>
      <c r="H238" s="172">
        <v>13.1</v>
      </c>
      <c r="I238" s="172">
        <v>60</v>
      </c>
      <c r="J238" s="173" t="s">
        <v>773</v>
      </c>
      <c r="K238" s="174">
        <v>-14.4</v>
      </c>
      <c r="L238" s="175">
        <v>-0.52363636363636401</v>
      </c>
      <c r="M238" s="171" t="s">
        <v>605</v>
      </c>
      <c r="N238" s="168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7">
        <v>116</v>
      </c>
      <c r="B239" s="198">
        <v>43318</v>
      </c>
      <c r="C239" s="198"/>
      <c r="D239" s="176" t="s">
        <v>774</v>
      </c>
      <c r="E239" s="171" t="s">
        <v>592</v>
      </c>
      <c r="F239" s="171">
        <v>148.5</v>
      </c>
      <c r="G239" s="171"/>
      <c r="H239" s="171">
        <v>102</v>
      </c>
      <c r="I239" s="172">
        <v>182</v>
      </c>
      <c r="J239" s="173" t="s">
        <v>775</v>
      </c>
      <c r="K239" s="174">
        <f>H239-F239</f>
        <v>-46.5</v>
      </c>
      <c r="L239" s="175">
        <f>K239/F239</f>
        <v>-0.31313131313131315</v>
      </c>
      <c r="M239" s="171" t="s">
        <v>605</v>
      </c>
      <c r="N239" s="168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7">
        <v>117</v>
      </c>
      <c r="B240" s="158">
        <v>43335</v>
      </c>
      <c r="C240" s="158"/>
      <c r="D240" s="159" t="s">
        <v>776</v>
      </c>
      <c r="E240" s="160" t="s">
        <v>592</v>
      </c>
      <c r="F240" s="191">
        <v>285</v>
      </c>
      <c r="G240" s="160"/>
      <c r="H240" s="160">
        <v>355</v>
      </c>
      <c r="I240" s="162">
        <v>364</v>
      </c>
      <c r="J240" s="163" t="s">
        <v>777</v>
      </c>
      <c r="K240" s="164">
        <v>70</v>
      </c>
      <c r="L240" s="165">
        <v>0.24561403508771901</v>
      </c>
      <c r="M240" s="160" t="s">
        <v>595</v>
      </c>
      <c r="N240" s="166">
        <v>43455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7">
        <v>118</v>
      </c>
      <c r="B241" s="158">
        <v>43341</v>
      </c>
      <c r="C241" s="158"/>
      <c r="D241" s="159" t="s">
        <v>399</v>
      </c>
      <c r="E241" s="160" t="s">
        <v>592</v>
      </c>
      <c r="F241" s="191">
        <v>525</v>
      </c>
      <c r="G241" s="160"/>
      <c r="H241" s="160">
        <v>585</v>
      </c>
      <c r="I241" s="162">
        <v>635</v>
      </c>
      <c r="J241" s="163" t="s">
        <v>778</v>
      </c>
      <c r="K241" s="164">
        <f t="shared" ref="K241:K292" si="101">H241-F241</f>
        <v>60</v>
      </c>
      <c r="L241" s="165">
        <f t="shared" ref="L241:L292" si="102">K241/F241</f>
        <v>0.11428571428571428</v>
      </c>
      <c r="M241" s="160" t="s">
        <v>595</v>
      </c>
      <c r="N241" s="166">
        <v>43662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7">
        <v>119</v>
      </c>
      <c r="B242" s="158">
        <v>43395</v>
      </c>
      <c r="C242" s="158"/>
      <c r="D242" s="159" t="s">
        <v>384</v>
      </c>
      <c r="E242" s="160" t="s">
        <v>592</v>
      </c>
      <c r="F242" s="191">
        <v>475</v>
      </c>
      <c r="G242" s="160"/>
      <c r="H242" s="160">
        <v>574</v>
      </c>
      <c r="I242" s="162">
        <v>570</v>
      </c>
      <c r="J242" s="163" t="s">
        <v>680</v>
      </c>
      <c r="K242" s="164">
        <f t="shared" si="101"/>
        <v>99</v>
      </c>
      <c r="L242" s="165">
        <f t="shared" si="102"/>
        <v>0.20842105263157895</v>
      </c>
      <c r="M242" s="160" t="s">
        <v>595</v>
      </c>
      <c r="N242" s="166">
        <v>43403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8">
        <v>120</v>
      </c>
      <c r="B243" s="189">
        <v>43397</v>
      </c>
      <c r="C243" s="189"/>
      <c r="D243" s="190" t="s">
        <v>779</v>
      </c>
      <c r="E243" s="191" t="s">
        <v>592</v>
      </c>
      <c r="F243" s="191">
        <v>707.5</v>
      </c>
      <c r="G243" s="191"/>
      <c r="H243" s="191">
        <v>872</v>
      </c>
      <c r="I243" s="193">
        <v>872</v>
      </c>
      <c r="J243" s="194" t="s">
        <v>680</v>
      </c>
      <c r="K243" s="164">
        <f t="shared" si="101"/>
        <v>164.5</v>
      </c>
      <c r="L243" s="195">
        <f t="shared" si="102"/>
        <v>0.23250883392226149</v>
      </c>
      <c r="M243" s="191" t="s">
        <v>595</v>
      </c>
      <c r="N243" s="196">
        <v>43482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8">
        <v>121</v>
      </c>
      <c r="B244" s="189">
        <v>43398</v>
      </c>
      <c r="C244" s="189"/>
      <c r="D244" s="190" t="s">
        <v>780</v>
      </c>
      <c r="E244" s="191" t="s">
        <v>592</v>
      </c>
      <c r="F244" s="191">
        <v>162</v>
      </c>
      <c r="G244" s="191"/>
      <c r="H244" s="191">
        <v>204</v>
      </c>
      <c r="I244" s="193">
        <v>209</v>
      </c>
      <c r="J244" s="194" t="s">
        <v>781</v>
      </c>
      <c r="K244" s="164">
        <f t="shared" si="101"/>
        <v>42</v>
      </c>
      <c r="L244" s="195">
        <f t="shared" si="102"/>
        <v>0.25925925925925924</v>
      </c>
      <c r="M244" s="191" t="s">
        <v>595</v>
      </c>
      <c r="N244" s="196">
        <v>43539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8">
        <v>122</v>
      </c>
      <c r="B245" s="189">
        <v>43399</v>
      </c>
      <c r="C245" s="189"/>
      <c r="D245" s="190" t="s">
        <v>489</v>
      </c>
      <c r="E245" s="191" t="s">
        <v>592</v>
      </c>
      <c r="F245" s="191">
        <v>240</v>
      </c>
      <c r="G245" s="191"/>
      <c r="H245" s="191">
        <v>297</v>
      </c>
      <c r="I245" s="193">
        <v>297</v>
      </c>
      <c r="J245" s="194" t="s">
        <v>680</v>
      </c>
      <c r="K245" s="200">
        <f t="shared" si="101"/>
        <v>57</v>
      </c>
      <c r="L245" s="195">
        <f t="shared" si="102"/>
        <v>0.23749999999999999</v>
      </c>
      <c r="M245" s="191" t="s">
        <v>595</v>
      </c>
      <c r="N245" s="196">
        <v>43417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7">
        <v>123</v>
      </c>
      <c r="B246" s="158">
        <v>43439</v>
      </c>
      <c r="C246" s="158"/>
      <c r="D246" s="159" t="s">
        <v>782</v>
      </c>
      <c r="E246" s="160" t="s">
        <v>592</v>
      </c>
      <c r="F246" s="160">
        <v>202.5</v>
      </c>
      <c r="G246" s="160"/>
      <c r="H246" s="160">
        <v>255</v>
      </c>
      <c r="I246" s="162">
        <v>252</v>
      </c>
      <c r="J246" s="163" t="s">
        <v>680</v>
      </c>
      <c r="K246" s="164">
        <f t="shared" si="101"/>
        <v>52.5</v>
      </c>
      <c r="L246" s="165">
        <f t="shared" si="102"/>
        <v>0.25925925925925924</v>
      </c>
      <c r="M246" s="160" t="s">
        <v>595</v>
      </c>
      <c r="N246" s="166">
        <v>43542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8">
        <v>124</v>
      </c>
      <c r="B247" s="189">
        <v>43465</v>
      </c>
      <c r="C247" s="158"/>
      <c r="D247" s="190" t="s">
        <v>159</v>
      </c>
      <c r="E247" s="191" t="s">
        <v>592</v>
      </c>
      <c r="F247" s="191">
        <v>710</v>
      </c>
      <c r="G247" s="191"/>
      <c r="H247" s="191">
        <v>866</v>
      </c>
      <c r="I247" s="193">
        <v>866</v>
      </c>
      <c r="J247" s="194" t="s">
        <v>680</v>
      </c>
      <c r="K247" s="164">
        <f t="shared" si="101"/>
        <v>156</v>
      </c>
      <c r="L247" s="165">
        <f t="shared" si="102"/>
        <v>0.21971830985915494</v>
      </c>
      <c r="M247" s="160" t="s">
        <v>595</v>
      </c>
      <c r="N247" s="166">
        <v>43553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8">
        <v>125</v>
      </c>
      <c r="B248" s="189">
        <v>43522</v>
      </c>
      <c r="C248" s="189"/>
      <c r="D248" s="190" t="s">
        <v>174</v>
      </c>
      <c r="E248" s="191" t="s">
        <v>592</v>
      </c>
      <c r="F248" s="191">
        <v>337.25</v>
      </c>
      <c r="G248" s="191"/>
      <c r="H248" s="191">
        <v>398.5</v>
      </c>
      <c r="I248" s="193">
        <v>411</v>
      </c>
      <c r="J248" s="163" t="s">
        <v>784</v>
      </c>
      <c r="K248" s="164">
        <f t="shared" si="101"/>
        <v>61.25</v>
      </c>
      <c r="L248" s="165">
        <f t="shared" si="102"/>
        <v>0.1816160118606375</v>
      </c>
      <c r="M248" s="160" t="s">
        <v>595</v>
      </c>
      <c r="N248" s="166">
        <v>43760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1">
        <v>126</v>
      </c>
      <c r="B249" s="202">
        <v>43559</v>
      </c>
      <c r="C249" s="202"/>
      <c r="D249" s="203" t="s">
        <v>785</v>
      </c>
      <c r="E249" s="204" t="s">
        <v>592</v>
      </c>
      <c r="F249" s="204">
        <v>130</v>
      </c>
      <c r="G249" s="204"/>
      <c r="H249" s="204">
        <v>65</v>
      </c>
      <c r="I249" s="205">
        <v>158</v>
      </c>
      <c r="J249" s="173" t="s">
        <v>786</v>
      </c>
      <c r="K249" s="174">
        <f t="shared" si="101"/>
        <v>-65</v>
      </c>
      <c r="L249" s="175">
        <f t="shared" si="102"/>
        <v>-0.5</v>
      </c>
      <c r="M249" s="171" t="s">
        <v>605</v>
      </c>
      <c r="N249" s="168">
        <v>43726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8">
        <v>127</v>
      </c>
      <c r="B250" s="189">
        <v>43017</v>
      </c>
      <c r="C250" s="189"/>
      <c r="D250" s="190" t="s">
        <v>210</v>
      </c>
      <c r="E250" s="191" t="s">
        <v>592</v>
      </c>
      <c r="F250" s="191">
        <v>141.5</v>
      </c>
      <c r="G250" s="191"/>
      <c r="H250" s="191">
        <v>183.5</v>
      </c>
      <c r="I250" s="193">
        <v>210</v>
      </c>
      <c r="J250" s="163" t="s">
        <v>781</v>
      </c>
      <c r="K250" s="164">
        <f t="shared" si="101"/>
        <v>42</v>
      </c>
      <c r="L250" s="165">
        <f t="shared" si="102"/>
        <v>0.29681978798586572</v>
      </c>
      <c r="M250" s="160" t="s">
        <v>595</v>
      </c>
      <c r="N250" s="166">
        <v>43042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1">
        <v>128</v>
      </c>
      <c r="B251" s="202">
        <v>43074</v>
      </c>
      <c r="C251" s="202"/>
      <c r="D251" s="203" t="s">
        <v>788</v>
      </c>
      <c r="E251" s="204" t="s">
        <v>592</v>
      </c>
      <c r="F251" s="199">
        <v>172</v>
      </c>
      <c r="G251" s="204"/>
      <c r="H251" s="204">
        <v>155.25</v>
      </c>
      <c r="I251" s="205">
        <v>230</v>
      </c>
      <c r="J251" s="173" t="s">
        <v>789</v>
      </c>
      <c r="K251" s="174">
        <f t="shared" si="101"/>
        <v>-16.75</v>
      </c>
      <c r="L251" s="175">
        <f t="shared" si="102"/>
        <v>-9.7383720930232565E-2</v>
      </c>
      <c r="M251" s="171" t="s">
        <v>605</v>
      </c>
      <c r="N251" s="168">
        <v>43787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8">
        <v>129</v>
      </c>
      <c r="B252" s="189">
        <v>43398</v>
      </c>
      <c r="C252" s="189"/>
      <c r="D252" s="190" t="s">
        <v>120</v>
      </c>
      <c r="E252" s="191" t="s">
        <v>592</v>
      </c>
      <c r="F252" s="191">
        <v>698.5</v>
      </c>
      <c r="G252" s="191"/>
      <c r="H252" s="191">
        <v>890</v>
      </c>
      <c r="I252" s="193">
        <v>890</v>
      </c>
      <c r="J252" s="163" t="s">
        <v>790</v>
      </c>
      <c r="K252" s="164">
        <f t="shared" si="101"/>
        <v>191.5</v>
      </c>
      <c r="L252" s="165">
        <f t="shared" si="102"/>
        <v>0.27415891195418757</v>
      </c>
      <c r="M252" s="160" t="s">
        <v>595</v>
      </c>
      <c r="N252" s="166">
        <v>44328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8">
        <v>130</v>
      </c>
      <c r="B253" s="189">
        <v>42877</v>
      </c>
      <c r="C253" s="189"/>
      <c r="D253" s="190" t="s">
        <v>791</v>
      </c>
      <c r="E253" s="191" t="s">
        <v>592</v>
      </c>
      <c r="F253" s="191">
        <v>127.6</v>
      </c>
      <c r="G253" s="191"/>
      <c r="H253" s="191">
        <v>138</v>
      </c>
      <c r="I253" s="193">
        <v>190</v>
      </c>
      <c r="J253" s="163" t="s">
        <v>792</v>
      </c>
      <c r="K253" s="164">
        <f t="shared" si="101"/>
        <v>10.400000000000006</v>
      </c>
      <c r="L253" s="165">
        <f t="shared" si="102"/>
        <v>8.1504702194357417E-2</v>
      </c>
      <c r="M253" s="160" t="s">
        <v>595</v>
      </c>
      <c r="N253" s="166">
        <v>43774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8">
        <v>131</v>
      </c>
      <c r="B254" s="189">
        <v>43158</v>
      </c>
      <c r="C254" s="189"/>
      <c r="D254" s="190" t="s">
        <v>793</v>
      </c>
      <c r="E254" s="191" t="s">
        <v>592</v>
      </c>
      <c r="F254" s="191">
        <v>317</v>
      </c>
      <c r="G254" s="191"/>
      <c r="H254" s="191">
        <v>382.5</v>
      </c>
      <c r="I254" s="193">
        <v>398</v>
      </c>
      <c r="J254" s="163" t="s">
        <v>794</v>
      </c>
      <c r="K254" s="164">
        <f t="shared" si="101"/>
        <v>65.5</v>
      </c>
      <c r="L254" s="165">
        <f t="shared" si="102"/>
        <v>0.20662460567823343</v>
      </c>
      <c r="M254" s="160" t="s">
        <v>595</v>
      </c>
      <c r="N254" s="166">
        <v>44238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1">
        <v>132</v>
      </c>
      <c r="B255" s="202">
        <v>43164</v>
      </c>
      <c r="C255" s="202"/>
      <c r="D255" s="203" t="s">
        <v>166</v>
      </c>
      <c r="E255" s="204" t="s">
        <v>592</v>
      </c>
      <c r="F255" s="199">
        <f>510-14.4</f>
        <v>495.6</v>
      </c>
      <c r="G255" s="204"/>
      <c r="H255" s="204">
        <v>350</v>
      </c>
      <c r="I255" s="205">
        <v>672</v>
      </c>
      <c r="J255" s="173" t="s">
        <v>795</v>
      </c>
      <c r="K255" s="174">
        <f t="shared" si="101"/>
        <v>-145.60000000000002</v>
      </c>
      <c r="L255" s="175">
        <f t="shared" si="102"/>
        <v>-0.29378531073446329</v>
      </c>
      <c r="M255" s="171" t="s">
        <v>605</v>
      </c>
      <c r="N255" s="168">
        <v>43887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1">
        <v>133</v>
      </c>
      <c r="B256" s="202">
        <v>43237</v>
      </c>
      <c r="C256" s="202"/>
      <c r="D256" s="203" t="s">
        <v>796</v>
      </c>
      <c r="E256" s="204" t="s">
        <v>592</v>
      </c>
      <c r="F256" s="199">
        <v>230.3</v>
      </c>
      <c r="G256" s="204"/>
      <c r="H256" s="204">
        <v>102.5</v>
      </c>
      <c r="I256" s="205">
        <v>348</v>
      </c>
      <c r="J256" s="173" t="s">
        <v>797</v>
      </c>
      <c r="K256" s="174">
        <f t="shared" si="101"/>
        <v>-127.80000000000001</v>
      </c>
      <c r="L256" s="175">
        <f t="shared" si="102"/>
        <v>-0.55492835432045162</v>
      </c>
      <c r="M256" s="171" t="s">
        <v>605</v>
      </c>
      <c r="N256" s="168">
        <v>43896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8">
        <v>134</v>
      </c>
      <c r="B257" s="189">
        <v>43258</v>
      </c>
      <c r="C257" s="189"/>
      <c r="D257" s="190" t="s">
        <v>445</v>
      </c>
      <c r="E257" s="191" t="s">
        <v>592</v>
      </c>
      <c r="F257" s="191">
        <f>342.5-5.1</f>
        <v>337.4</v>
      </c>
      <c r="G257" s="191"/>
      <c r="H257" s="191">
        <v>412.5</v>
      </c>
      <c r="I257" s="193">
        <v>439</v>
      </c>
      <c r="J257" s="163" t="s">
        <v>798</v>
      </c>
      <c r="K257" s="164">
        <f t="shared" si="101"/>
        <v>75.100000000000023</v>
      </c>
      <c r="L257" s="165">
        <f t="shared" si="102"/>
        <v>0.22258446947243635</v>
      </c>
      <c r="M257" s="160" t="s">
        <v>595</v>
      </c>
      <c r="N257" s="166">
        <v>44230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2">
        <v>135</v>
      </c>
      <c r="B258" s="181">
        <v>43285</v>
      </c>
      <c r="C258" s="181"/>
      <c r="D258" s="182" t="s">
        <v>58</v>
      </c>
      <c r="E258" s="183" t="s">
        <v>592</v>
      </c>
      <c r="F258" s="183">
        <f>127.5-5.53</f>
        <v>121.97</v>
      </c>
      <c r="G258" s="184"/>
      <c r="H258" s="184">
        <v>122.5</v>
      </c>
      <c r="I258" s="184">
        <v>170</v>
      </c>
      <c r="J258" s="185" t="s">
        <v>799</v>
      </c>
      <c r="K258" s="186">
        <f t="shared" si="101"/>
        <v>0.53000000000000114</v>
      </c>
      <c r="L258" s="187">
        <f t="shared" si="102"/>
        <v>4.3453308190538747E-3</v>
      </c>
      <c r="M258" s="183" t="s">
        <v>613</v>
      </c>
      <c r="N258" s="181">
        <v>44431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1">
        <v>136</v>
      </c>
      <c r="B259" s="202">
        <v>43294</v>
      </c>
      <c r="C259" s="202"/>
      <c r="D259" s="203" t="s">
        <v>800</v>
      </c>
      <c r="E259" s="204" t="s">
        <v>592</v>
      </c>
      <c r="F259" s="199">
        <v>46.5</v>
      </c>
      <c r="G259" s="204"/>
      <c r="H259" s="204">
        <v>17</v>
      </c>
      <c r="I259" s="205">
        <v>59</v>
      </c>
      <c r="J259" s="173" t="s">
        <v>801</v>
      </c>
      <c r="K259" s="174">
        <f t="shared" si="101"/>
        <v>-29.5</v>
      </c>
      <c r="L259" s="175">
        <f t="shared" si="102"/>
        <v>-0.63440860215053763</v>
      </c>
      <c r="M259" s="171" t="s">
        <v>605</v>
      </c>
      <c r="N259" s="168">
        <v>43887</v>
      </c>
      <c r="O259" s="1"/>
      <c r="P259" s="1"/>
      <c r="Q259" s="1"/>
      <c r="R259" s="6" t="s">
        <v>783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8">
        <v>137</v>
      </c>
      <c r="B260" s="189">
        <v>43396</v>
      </c>
      <c r="C260" s="189"/>
      <c r="D260" s="190" t="s">
        <v>428</v>
      </c>
      <c r="E260" s="191" t="s">
        <v>592</v>
      </c>
      <c r="F260" s="191">
        <v>156.5</v>
      </c>
      <c r="G260" s="191"/>
      <c r="H260" s="191">
        <v>207.5</v>
      </c>
      <c r="I260" s="193">
        <v>191</v>
      </c>
      <c r="J260" s="163" t="s">
        <v>680</v>
      </c>
      <c r="K260" s="164">
        <f t="shared" si="101"/>
        <v>51</v>
      </c>
      <c r="L260" s="165">
        <f t="shared" si="102"/>
        <v>0.32587859424920129</v>
      </c>
      <c r="M260" s="160" t="s">
        <v>595</v>
      </c>
      <c r="N260" s="166">
        <v>44369</v>
      </c>
      <c r="O260" s="1"/>
      <c r="P260" s="1"/>
      <c r="Q260" s="1"/>
      <c r="R260" s="6" t="s">
        <v>783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8">
        <v>138</v>
      </c>
      <c r="B261" s="189">
        <v>43439</v>
      </c>
      <c r="C261" s="189"/>
      <c r="D261" s="190" t="s">
        <v>347</v>
      </c>
      <c r="E261" s="191" t="s">
        <v>592</v>
      </c>
      <c r="F261" s="191">
        <v>259.5</v>
      </c>
      <c r="G261" s="191"/>
      <c r="H261" s="191">
        <v>320</v>
      </c>
      <c r="I261" s="193">
        <v>320</v>
      </c>
      <c r="J261" s="163" t="s">
        <v>680</v>
      </c>
      <c r="K261" s="164">
        <f t="shared" si="101"/>
        <v>60.5</v>
      </c>
      <c r="L261" s="165">
        <f t="shared" si="102"/>
        <v>0.23314065510597304</v>
      </c>
      <c r="M261" s="160" t="s">
        <v>595</v>
      </c>
      <c r="N261" s="166">
        <v>44323</v>
      </c>
      <c r="O261" s="1"/>
      <c r="P261" s="1"/>
      <c r="Q261" s="1"/>
      <c r="R261" s="6" t="s">
        <v>783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1">
        <v>139</v>
      </c>
      <c r="B262" s="202">
        <v>43439</v>
      </c>
      <c r="C262" s="202"/>
      <c r="D262" s="203" t="s">
        <v>802</v>
      </c>
      <c r="E262" s="204" t="s">
        <v>592</v>
      </c>
      <c r="F262" s="204">
        <v>715</v>
      </c>
      <c r="G262" s="204"/>
      <c r="H262" s="204">
        <v>445</v>
      </c>
      <c r="I262" s="205">
        <v>840</v>
      </c>
      <c r="J262" s="173" t="s">
        <v>803</v>
      </c>
      <c r="K262" s="174">
        <f t="shared" si="101"/>
        <v>-270</v>
      </c>
      <c r="L262" s="175">
        <f t="shared" si="102"/>
        <v>-0.3776223776223776</v>
      </c>
      <c r="M262" s="171" t="s">
        <v>605</v>
      </c>
      <c r="N262" s="168">
        <v>43800</v>
      </c>
      <c r="O262" s="1"/>
      <c r="P262" s="1"/>
      <c r="Q262" s="1"/>
      <c r="R262" s="6" t="s">
        <v>783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8">
        <v>140</v>
      </c>
      <c r="B263" s="189">
        <v>43469</v>
      </c>
      <c r="C263" s="189"/>
      <c r="D263" s="190" t="s">
        <v>180</v>
      </c>
      <c r="E263" s="191" t="s">
        <v>592</v>
      </c>
      <c r="F263" s="191">
        <v>875</v>
      </c>
      <c r="G263" s="191"/>
      <c r="H263" s="191">
        <v>1165</v>
      </c>
      <c r="I263" s="193">
        <v>1185</v>
      </c>
      <c r="J263" s="163" t="s">
        <v>804</v>
      </c>
      <c r="K263" s="164">
        <f t="shared" si="101"/>
        <v>290</v>
      </c>
      <c r="L263" s="165">
        <f t="shared" si="102"/>
        <v>0.33142857142857141</v>
      </c>
      <c r="M263" s="160" t="s">
        <v>595</v>
      </c>
      <c r="N263" s="166">
        <v>43847</v>
      </c>
      <c r="O263" s="1"/>
      <c r="P263" s="1"/>
      <c r="Q263" s="1"/>
      <c r="R263" s="6" t="s">
        <v>783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8">
        <v>141</v>
      </c>
      <c r="B264" s="189">
        <v>43559</v>
      </c>
      <c r="C264" s="189"/>
      <c r="D264" s="190" t="s">
        <v>365</v>
      </c>
      <c r="E264" s="191" t="s">
        <v>592</v>
      </c>
      <c r="F264" s="191">
        <f>387-14.63</f>
        <v>372.37</v>
      </c>
      <c r="G264" s="191"/>
      <c r="H264" s="191">
        <v>490</v>
      </c>
      <c r="I264" s="193">
        <v>490</v>
      </c>
      <c r="J264" s="163" t="s">
        <v>680</v>
      </c>
      <c r="K264" s="164">
        <f t="shared" si="101"/>
        <v>117.63</v>
      </c>
      <c r="L264" s="165">
        <f t="shared" si="102"/>
        <v>0.31589548030185027</v>
      </c>
      <c r="M264" s="160" t="s">
        <v>595</v>
      </c>
      <c r="N264" s="166">
        <v>43850</v>
      </c>
      <c r="O264" s="1"/>
      <c r="P264" s="1"/>
      <c r="Q264" s="1"/>
      <c r="R264" s="6" t="s">
        <v>783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1">
        <v>142</v>
      </c>
      <c r="B265" s="202">
        <v>43578</v>
      </c>
      <c r="C265" s="202"/>
      <c r="D265" s="203" t="s">
        <v>805</v>
      </c>
      <c r="E265" s="204" t="s">
        <v>604</v>
      </c>
      <c r="F265" s="204">
        <v>220</v>
      </c>
      <c r="G265" s="204"/>
      <c r="H265" s="204">
        <v>127.5</v>
      </c>
      <c r="I265" s="205">
        <v>284</v>
      </c>
      <c r="J265" s="173" t="s">
        <v>806</v>
      </c>
      <c r="K265" s="174">
        <f t="shared" si="101"/>
        <v>-92.5</v>
      </c>
      <c r="L265" s="175">
        <f t="shared" si="102"/>
        <v>-0.42045454545454547</v>
      </c>
      <c r="M265" s="171" t="s">
        <v>605</v>
      </c>
      <c r="N265" s="168">
        <v>43896</v>
      </c>
      <c r="O265" s="1"/>
      <c r="P265" s="1"/>
      <c r="Q265" s="1"/>
      <c r="R265" s="6" t="s">
        <v>783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8">
        <v>143</v>
      </c>
      <c r="B266" s="189">
        <v>43622</v>
      </c>
      <c r="C266" s="189"/>
      <c r="D266" s="190" t="s">
        <v>490</v>
      </c>
      <c r="E266" s="191" t="s">
        <v>604</v>
      </c>
      <c r="F266" s="191">
        <v>332.8</v>
      </c>
      <c r="G266" s="191"/>
      <c r="H266" s="191">
        <v>405</v>
      </c>
      <c r="I266" s="193">
        <v>419</v>
      </c>
      <c r="J266" s="163" t="s">
        <v>807</v>
      </c>
      <c r="K266" s="164">
        <f t="shared" si="101"/>
        <v>72.199999999999989</v>
      </c>
      <c r="L266" s="165">
        <f t="shared" si="102"/>
        <v>0.21694711538461534</v>
      </c>
      <c r="M266" s="160" t="s">
        <v>595</v>
      </c>
      <c r="N266" s="166">
        <v>43860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2">
        <v>144</v>
      </c>
      <c r="B267" s="181">
        <v>43641</v>
      </c>
      <c r="C267" s="181"/>
      <c r="D267" s="182" t="s">
        <v>172</v>
      </c>
      <c r="E267" s="183" t="s">
        <v>592</v>
      </c>
      <c r="F267" s="183">
        <v>386</v>
      </c>
      <c r="G267" s="184"/>
      <c r="H267" s="184">
        <v>395</v>
      </c>
      <c r="I267" s="184">
        <v>452</v>
      </c>
      <c r="J267" s="185" t="s">
        <v>808</v>
      </c>
      <c r="K267" s="186">
        <f t="shared" si="101"/>
        <v>9</v>
      </c>
      <c r="L267" s="187">
        <f t="shared" si="102"/>
        <v>2.3316062176165803E-2</v>
      </c>
      <c r="M267" s="183" t="s">
        <v>613</v>
      </c>
      <c r="N267" s="181">
        <v>43868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2">
        <v>145</v>
      </c>
      <c r="B268" s="181">
        <v>43707</v>
      </c>
      <c r="C268" s="181"/>
      <c r="D268" s="182" t="s">
        <v>146</v>
      </c>
      <c r="E268" s="183" t="s">
        <v>592</v>
      </c>
      <c r="F268" s="183">
        <v>137.5</v>
      </c>
      <c r="G268" s="184"/>
      <c r="H268" s="184">
        <v>138.5</v>
      </c>
      <c r="I268" s="184">
        <v>190</v>
      </c>
      <c r="J268" s="185" t="s">
        <v>809</v>
      </c>
      <c r="K268" s="186">
        <f t="shared" si="101"/>
        <v>1</v>
      </c>
      <c r="L268" s="187">
        <f t="shared" si="102"/>
        <v>7.2727272727272727E-3</v>
      </c>
      <c r="M268" s="183" t="s">
        <v>613</v>
      </c>
      <c r="N268" s="181">
        <v>44432</v>
      </c>
      <c r="O268" s="1"/>
      <c r="P268" s="1"/>
      <c r="Q268" s="1"/>
      <c r="R268" s="6" t="s">
        <v>783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8">
        <v>146</v>
      </c>
      <c r="B269" s="189">
        <v>43731</v>
      </c>
      <c r="C269" s="189"/>
      <c r="D269" s="190" t="s">
        <v>438</v>
      </c>
      <c r="E269" s="191" t="s">
        <v>592</v>
      </c>
      <c r="F269" s="191">
        <v>235</v>
      </c>
      <c r="G269" s="191"/>
      <c r="H269" s="191">
        <v>295</v>
      </c>
      <c r="I269" s="193">
        <v>296</v>
      </c>
      <c r="J269" s="163" t="s">
        <v>810</v>
      </c>
      <c r="K269" s="164">
        <f t="shared" si="101"/>
        <v>60</v>
      </c>
      <c r="L269" s="165">
        <f t="shared" si="102"/>
        <v>0.25531914893617019</v>
      </c>
      <c r="M269" s="160" t="s">
        <v>595</v>
      </c>
      <c r="N269" s="166">
        <v>43844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8">
        <v>147</v>
      </c>
      <c r="B270" s="189">
        <v>43752</v>
      </c>
      <c r="C270" s="189"/>
      <c r="D270" s="190" t="s">
        <v>811</v>
      </c>
      <c r="E270" s="191" t="s">
        <v>592</v>
      </c>
      <c r="F270" s="191">
        <v>277.5</v>
      </c>
      <c r="G270" s="191"/>
      <c r="H270" s="191">
        <v>333</v>
      </c>
      <c r="I270" s="193">
        <v>333</v>
      </c>
      <c r="J270" s="163" t="s">
        <v>812</v>
      </c>
      <c r="K270" s="164">
        <f t="shared" si="101"/>
        <v>55.5</v>
      </c>
      <c r="L270" s="165">
        <f t="shared" si="102"/>
        <v>0.2</v>
      </c>
      <c r="M270" s="160" t="s">
        <v>595</v>
      </c>
      <c r="N270" s="166">
        <v>43846</v>
      </c>
      <c r="O270" s="1"/>
      <c r="P270" s="1"/>
      <c r="Q270" s="1"/>
      <c r="R270" s="6" t="s">
        <v>783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8">
        <v>148</v>
      </c>
      <c r="B271" s="189">
        <v>43752</v>
      </c>
      <c r="C271" s="189"/>
      <c r="D271" s="190" t="s">
        <v>813</v>
      </c>
      <c r="E271" s="191" t="s">
        <v>592</v>
      </c>
      <c r="F271" s="191">
        <v>930</v>
      </c>
      <c r="G271" s="191"/>
      <c r="H271" s="191">
        <v>1165</v>
      </c>
      <c r="I271" s="193">
        <v>1200</v>
      </c>
      <c r="J271" s="163" t="s">
        <v>814</v>
      </c>
      <c r="K271" s="164">
        <f t="shared" si="101"/>
        <v>235</v>
      </c>
      <c r="L271" s="165">
        <f t="shared" si="102"/>
        <v>0.25268817204301075</v>
      </c>
      <c r="M271" s="160" t="s">
        <v>595</v>
      </c>
      <c r="N271" s="166">
        <v>43847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8">
        <v>149</v>
      </c>
      <c r="B272" s="189">
        <v>43753</v>
      </c>
      <c r="C272" s="189"/>
      <c r="D272" s="190" t="s">
        <v>815</v>
      </c>
      <c r="E272" s="191" t="s">
        <v>592</v>
      </c>
      <c r="F272" s="161">
        <v>111</v>
      </c>
      <c r="G272" s="191"/>
      <c r="H272" s="191">
        <v>141</v>
      </c>
      <c r="I272" s="193">
        <v>141</v>
      </c>
      <c r="J272" s="163" t="s">
        <v>816</v>
      </c>
      <c r="K272" s="164">
        <f t="shared" si="101"/>
        <v>30</v>
      </c>
      <c r="L272" s="165">
        <f t="shared" si="102"/>
        <v>0.27027027027027029</v>
      </c>
      <c r="M272" s="160" t="s">
        <v>595</v>
      </c>
      <c r="N272" s="166">
        <v>44328</v>
      </c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8">
        <v>150</v>
      </c>
      <c r="B273" s="189">
        <v>43753</v>
      </c>
      <c r="C273" s="189"/>
      <c r="D273" s="190" t="s">
        <v>817</v>
      </c>
      <c r="E273" s="191" t="s">
        <v>592</v>
      </c>
      <c r="F273" s="161">
        <v>296</v>
      </c>
      <c r="G273" s="191"/>
      <c r="H273" s="191">
        <v>370</v>
      </c>
      <c r="I273" s="193">
        <v>370</v>
      </c>
      <c r="J273" s="163" t="s">
        <v>680</v>
      </c>
      <c r="K273" s="164">
        <f t="shared" si="101"/>
        <v>74</v>
      </c>
      <c r="L273" s="165">
        <f t="shared" si="102"/>
        <v>0.25</v>
      </c>
      <c r="M273" s="160" t="s">
        <v>595</v>
      </c>
      <c r="N273" s="166">
        <v>43853</v>
      </c>
      <c r="O273" s="1"/>
      <c r="P273" s="1"/>
      <c r="Q273" s="1"/>
      <c r="R273" s="6" t="s">
        <v>787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8">
        <v>151</v>
      </c>
      <c r="B274" s="189">
        <v>43754</v>
      </c>
      <c r="C274" s="189"/>
      <c r="D274" s="190" t="s">
        <v>818</v>
      </c>
      <c r="E274" s="191" t="s">
        <v>592</v>
      </c>
      <c r="F274" s="161">
        <v>300</v>
      </c>
      <c r="G274" s="191"/>
      <c r="H274" s="191">
        <v>382.5</v>
      </c>
      <c r="I274" s="193">
        <v>344</v>
      </c>
      <c r="J274" s="163" t="s">
        <v>819</v>
      </c>
      <c r="K274" s="164">
        <f t="shared" si="101"/>
        <v>82.5</v>
      </c>
      <c r="L274" s="165">
        <f t="shared" si="102"/>
        <v>0.27500000000000002</v>
      </c>
      <c r="M274" s="160" t="s">
        <v>595</v>
      </c>
      <c r="N274" s="166">
        <v>44238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8">
        <v>152</v>
      </c>
      <c r="B275" s="189">
        <v>43832</v>
      </c>
      <c r="C275" s="189"/>
      <c r="D275" s="190" t="s">
        <v>820</v>
      </c>
      <c r="E275" s="191" t="s">
        <v>592</v>
      </c>
      <c r="F275" s="161">
        <v>495</v>
      </c>
      <c r="G275" s="191"/>
      <c r="H275" s="191">
        <v>595</v>
      </c>
      <c r="I275" s="193">
        <v>590</v>
      </c>
      <c r="J275" s="163" t="s">
        <v>616</v>
      </c>
      <c r="K275" s="164">
        <f t="shared" si="101"/>
        <v>100</v>
      </c>
      <c r="L275" s="165">
        <f t="shared" si="102"/>
        <v>0.20202020202020202</v>
      </c>
      <c r="M275" s="160" t="s">
        <v>595</v>
      </c>
      <c r="N275" s="166">
        <v>44589</v>
      </c>
      <c r="O275" s="1"/>
      <c r="P275" s="1"/>
      <c r="Q275" s="1"/>
      <c r="R275" s="6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8">
        <v>153</v>
      </c>
      <c r="B276" s="189">
        <v>43966</v>
      </c>
      <c r="C276" s="189"/>
      <c r="D276" s="190" t="s">
        <v>76</v>
      </c>
      <c r="E276" s="191" t="s">
        <v>592</v>
      </c>
      <c r="F276" s="161">
        <v>67.5</v>
      </c>
      <c r="G276" s="191"/>
      <c r="H276" s="191">
        <v>86</v>
      </c>
      <c r="I276" s="193">
        <v>86</v>
      </c>
      <c r="J276" s="163" t="s">
        <v>821</v>
      </c>
      <c r="K276" s="164">
        <f t="shared" si="101"/>
        <v>18.5</v>
      </c>
      <c r="L276" s="165">
        <f t="shared" si="102"/>
        <v>0.27407407407407408</v>
      </c>
      <c r="M276" s="160" t="s">
        <v>595</v>
      </c>
      <c r="N276" s="166">
        <v>44008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8">
        <v>154</v>
      </c>
      <c r="B277" s="189">
        <v>44035</v>
      </c>
      <c r="C277" s="189"/>
      <c r="D277" s="190" t="s">
        <v>489</v>
      </c>
      <c r="E277" s="191" t="s">
        <v>592</v>
      </c>
      <c r="F277" s="161">
        <v>231</v>
      </c>
      <c r="G277" s="191"/>
      <c r="H277" s="191">
        <v>281</v>
      </c>
      <c r="I277" s="193">
        <v>281</v>
      </c>
      <c r="J277" s="163" t="s">
        <v>680</v>
      </c>
      <c r="K277" s="164">
        <f t="shared" si="101"/>
        <v>50</v>
      </c>
      <c r="L277" s="165">
        <f t="shared" si="102"/>
        <v>0.21645021645021645</v>
      </c>
      <c r="M277" s="160" t="s">
        <v>595</v>
      </c>
      <c r="N277" s="166">
        <v>44358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8">
        <v>155</v>
      </c>
      <c r="B278" s="189">
        <v>44092</v>
      </c>
      <c r="C278" s="189"/>
      <c r="D278" s="190" t="s">
        <v>144</v>
      </c>
      <c r="E278" s="191" t="s">
        <v>592</v>
      </c>
      <c r="F278" s="191">
        <v>206</v>
      </c>
      <c r="G278" s="191"/>
      <c r="H278" s="191">
        <v>248</v>
      </c>
      <c r="I278" s="193">
        <v>248</v>
      </c>
      <c r="J278" s="163" t="s">
        <v>680</v>
      </c>
      <c r="K278" s="164">
        <f t="shared" si="101"/>
        <v>42</v>
      </c>
      <c r="L278" s="165">
        <f t="shared" si="102"/>
        <v>0.20388349514563106</v>
      </c>
      <c r="M278" s="160" t="s">
        <v>595</v>
      </c>
      <c r="N278" s="166">
        <v>44214</v>
      </c>
      <c r="O278" s="1"/>
      <c r="P278" s="1"/>
      <c r="Q278" s="1"/>
      <c r="R278" s="6" t="s">
        <v>787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8">
        <v>156</v>
      </c>
      <c r="B279" s="189">
        <v>44140</v>
      </c>
      <c r="C279" s="189"/>
      <c r="D279" s="190" t="s">
        <v>144</v>
      </c>
      <c r="E279" s="191" t="s">
        <v>592</v>
      </c>
      <c r="F279" s="191">
        <v>182.5</v>
      </c>
      <c r="G279" s="191"/>
      <c r="H279" s="191">
        <v>248</v>
      </c>
      <c r="I279" s="193">
        <v>248</v>
      </c>
      <c r="J279" s="163" t="s">
        <v>680</v>
      </c>
      <c r="K279" s="164">
        <f t="shared" si="101"/>
        <v>65.5</v>
      </c>
      <c r="L279" s="165">
        <f t="shared" si="102"/>
        <v>0.35890410958904112</v>
      </c>
      <c r="M279" s="160" t="s">
        <v>595</v>
      </c>
      <c r="N279" s="166">
        <v>44214</v>
      </c>
      <c r="O279" s="1"/>
      <c r="P279" s="1"/>
      <c r="Q279" s="1"/>
      <c r="R279" s="6" t="s">
        <v>787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8">
        <v>157</v>
      </c>
      <c r="B280" s="189">
        <v>44140</v>
      </c>
      <c r="C280" s="189"/>
      <c r="D280" s="190" t="s">
        <v>347</v>
      </c>
      <c r="E280" s="191" t="s">
        <v>592</v>
      </c>
      <c r="F280" s="191">
        <v>247.5</v>
      </c>
      <c r="G280" s="191"/>
      <c r="H280" s="191">
        <v>320</v>
      </c>
      <c r="I280" s="193">
        <v>320</v>
      </c>
      <c r="J280" s="163" t="s">
        <v>680</v>
      </c>
      <c r="K280" s="164">
        <f t="shared" si="101"/>
        <v>72.5</v>
      </c>
      <c r="L280" s="165">
        <f t="shared" si="102"/>
        <v>0.29292929292929293</v>
      </c>
      <c r="M280" s="160" t="s">
        <v>595</v>
      </c>
      <c r="N280" s="166">
        <v>44323</v>
      </c>
      <c r="O280" s="1"/>
      <c r="P280" s="1"/>
      <c r="Q280" s="1"/>
      <c r="R280" s="6" t="s">
        <v>787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8">
        <v>158</v>
      </c>
      <c r="B281" s="189">
        <v>44140</v>
      </c>
      <c r="C281" s="189"/>
      <c r="D281" s="190" t="s">
        <v>203</v>
      </c>
      <c r="E281" s="191" t="s">
        <v>592</v>
      </c>
      <c r="F281" s="161">
        <v>925</v>
      </c>
      <c r="G281" s="191"/>
      <c r="H281" s="191">
        <v>1095</v>
      </c>
      <c r="I281" s="193">
        <v>1093</v>
      </c>
      <c r="J281" s="163" t="s">
        <v>822</v>
      </c>
      <c r="K281" s="164">
        <f t="shared" si="101"/>
        <v>170</v>
      </c>
      <c r="L281" s="165">
        <f t="shared" si="102"/>
        <v>0.18378378378378379</v>
      </c>
      <c r="M281" s="160" t="s">
        <v>595</v>
      </c>
      <c r="N281" s="166">
        <v>44201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8">
        <v>159</v>
      </c>
      <c r="B282" s="189">
        <v>44140</v>
      </c>
      <c r="C282" s="189"/>
      <c r="D282" s="190" t="s">
        <v>365</v>
      </c>
      <c r="E282" s="191" t="s">
        <v>592</v>
      </c>
      <c r="F282" s="161">
        <v>332.5</v>
      </c>
      <c r="G282" s="191"/>
      <c r="H282" s="191">
        <v>393</v>
      </c>
      <c r="I282" s="193">
        <v>406</v>
      </c>
      <c r="J282" s="163" t="s">
        <v>823</v>
      </c>
      <c r="K282" s="164">
        <f t="shared" si="101"/>
        <v>60.5</v>
      </c>
      <c r="L282" s="165">
        <f t="shared" si="102"/>
        <v>0.18195488721804512</v>
      </c>
      <c r="M282" s="160" t="s">
        <v>595</v>
      </c>
      <c r="N282" s="166">
        <v>44256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8">
        <v>160</v>
      </c>
      <c r="B283" s="189">
        <v>44141</v>
      </c>
      <c r="C283" s="189"/>
      <c r="D283" s="190" t="s">
        <v>489</v>
      </c>
      <c r="E283" s="191" t="s">
        <v>592</v>
      </c>
      <c r="F283" s="161">
        <v>231</v>
      </c>
      <c r="G283" s="191"/>
      <c r="H283" s="191">
        <v>281</v>
      </c>
      <c r="I283" s="193">
        <v>281</v>
      </c>
      <c r="J283" s="163" t="s">
        <v>680</v>
      </c>
      <c r="K283" s="164">
        <f t="shared" si="101"/>
        <v>50</v>
      </c>
      <c r="L283" s="165">
        <f t="shared" si="102"/>
        <v>0.21645021645021645</v>
      </c>
      <c r="M283" s="160" t="s">
        <v>595</v>
      </c>
      <c r="N283" s="166">
        <v>44358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8">
        <v>161</v>
      </c>
      <c r="B284" s="189">
        <v>44187</v>
      </c>
      <c r="C284" s="189"/>
      <c r="D284" s="190" t="s">
        <v>824</v>
      </c>
      <c r="E284" s="191" t="s">
        <v>592</v>
      </c>
      <c r="F284" s="161">
        <v>190</v>
      </c>
      <c r="G284" s="191"/>
      <c r="H284" s="191">
        <v>239</v>
      </c>
      <c r="I284" s="193">
        <v>239</v>
      </c>
      <c r="J284" s="163" t="s">
        <v>825</v>
      </c>
      <c r="K284" s="164">
        <f t="shared" si="101"/>
        <v>49</v>
      </c>
      <c r="L284" s="165">
        <f t="shared" si="102"/>
        <v>0.25789473684210529</v>
      </c>
      <c r="M284" s="160" t="s">
        <v>595</v>
      </c>
      <c r="N284" s="166">
        <v>44844</v>
      </c>
      <c r="O284" s="1"/>
      <c r="P284" s="1"/>
      <c r="Q284" s="1"/>
      <c r="R284" s="6" t="s">
        <v>787</v>
      </c>
    </row>
    <row r="285" spans="1:26" ht="12.75" customHeight="1">
      <c r="A285" s="188">
        <v>162</v>
      </c>
      <c r="B285" s="189">
        <v>44258</v>
      </c>
      <c r="C285" s="189"/>
      <c r="D285" s="190" t="s">
        <v>820</v>
      </c>
      <c r="E285" s="191" t="s">
        <v>592</v>
      </c>
      <c r="F285" s="161">
        <v>495</v>
      </c>
      <c r="G285" s="191"/>
      <c r="H285" s="191">
        <v>595</v>
      </c>
      <c r="I285" s="193">
        <v>590</v>
      </c>
      <c r="J285" s="163" t="s">
        <v>616</v>
      </c>
      <c r="K285" s="164">
        <f t="shared" si="101"/>
        <v>100</v>
      </c>
      <c r="L285" s="165">
        <f t="shared" si="102"/>
        <v>0.20202020202020202</v>
      </c>
      <c r="M285" s="160" t="s">
        <v>595</v>
      </c>
      <c r="N285" s="166">
        <v>44589</v>
      </c>
      <c r="O285" s="1"/>
      <c r="P285" s="1"/>
      <c r="R285" s="6" t="s">
        <v>787</v>
      </c>
    </row>
    <row r="286" spans="1:26" ht="12.75" customHeight="1">
      <c r="A286" s="188">
        <v>163</v>
      </c>
      <c r="B286" s="189">
        <v>44274</v>
      </c>
      <c r="C286" s="189"/>
      <c r="D286" s="190" t="s">
        <v>365</v>
      </c>
      <c r="E286" s="191" t="s">
        <v>592</v>
      </c>
      <c r="F286" s="161">
        <v>355</v>
      </c>
      <c r="G286" s="191"/>
      <c r="H286" s="191">
        <v>422.5</v>
      </c>
      <c r="I286" s="193">
        <v>420</v>
      </c>
      <c r="J286" s="163" t="s">
        <v>826</v>
      </c>
      <c r="K286" s="164">
        <f t="shared" si="101"/>
        <v>67.5</v>
      </c>
      <c r="L286" s="165">
        <f t="shared" si="102"/>
        <v>0.19014084507042253</v>
      </c>
      <c r="M286" s="160" t="s">
        <v>595</v>
      </c>
      <c r="N286" s="166">
        <v>44361</v>
      </c>
      <c r="O286" s="1"/>
      <c r="R286" s="20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8">
        <v>164</v>
      </c>
      <c r="B287" s="189">
        <v>44295</v>
      </c>
      <c r="C287" s="189"/>
      <c r="D287" s="190" t="s">
        <v>327</v>
      </c>
      <c r="E287" s="191" t="s">
        <v>592</v>
      </c>
      <c r="F287" s="161">
        <v>555</v>
      </c>
      <c r="G287" s="191"/>
      <c r="H287" s="191">
        <v>663</v>
      </c>
      <c r="I287" s="193">
        <v>663</v>
      </c>
      <c r="J287" s="163" t="s">
        <v>827</v>
      </c>
      <c r="K287" s="164">
        <f t="shared" si="101"/>
        <v>108</v>
      </c>
      <c r="L287" s="165">
        <f t="shared" si="102"/>
        <v>0.19459459459459461</v>
      </c>
      <c r="M287" s="160" t="s">
        <v>595</v>
      </c>
      <c r="N287" s="166">
        <v>44321</v>
      </c>
      <c r="O287" s="1"/>
      <c r="P287" s="1"/>
      <c r="Q287" s="1"/>
      <c r="R287" s="206" t="s">
        <v>787</v>
      </c>
    </row>
    <row r="288" spans="1:26" ht="12.75" customHeight="1">
      <c r="A288" s="188">
        <v>165</v>
      </c>
      <c r="B288" s="189">
        <v>44308</v>
      </c>
      <c r="C288" s="189"/>
      <c r="D288" s="190" t="s">
        <v>791</v>
      </c>
      <c r="E288" s="191" t="s">
        <v>592</v>
      </c>
      <c r="F288" s="161">
        <v>126.5</v>
      </c>
      <c r="G288" s="191"/>
      <c r="H288" s="191">
        <v>155</v>
      </c>
      <c r="I288" s="193">
        <v>155</v>
      </c>
      <c r="J288" s="163" t="s">
        <v>680</v>
      </c>
      <c r="K288" s="164">
        <f t="shared" si="101"/>
        <v>28.5</v>
      </c>
      <c r="L288" s="165">
        <f t="shared" si="102"/>
        <v>0.22529644268774704</v>
      </c>
      <c r="M288" s="160" t="s">
        <v>595</v>
      </c>
      <c r="N288" s="166">
        <v>44362</v>
      </c>
      <c r="O288" s="1"/>
      <c r="R288" s="206" t="s">
        <v>787</v>
      </c>
    </row>
    <row r="289" spans="1:18" ht="12.75" customHeight="1">
      <c r="A289" s="167">
        <v>166</v>
      </c>
      <c r="B289" s="198">
        <v>44368</v>
      </c>
      <c r="C289" s="198"/>
      <c r="D289" s="169" t="s">
        <v>828</v>
      </c>
      <c r="E289" s="171" t="s">
        <v>592</v>
      </c>
      <c r="F289" s="199">
        <v>287.5</v>
      </c>
      <c r="G289" s="171"/>
      <c r="H289" s="171">
        <v>245</v>
      </c>
      <c r="I289" s="172">
        <v>344</v>
      </c>
      <c r="J289" s="173" t="s">
        <v>829</v>
      </c>
      <c r="K289" s="174">
        <f t="shared" si="101"/>
        <v>-42.5</v>
      </c>
      <c r="L289" s="175">
        <f t="shared" si="102"/>
        <v>-0.14782608695652175</v>
      </c>
      <c r="M289" s="171" t="s">
        <v>605</v>
      </c>
      <c r="N289" s="168">
        <v>44508</v>
      </c>
      <c r="O289" s="1"/>
      <c r="R289" s="206" t="s">
        <v>787</v>
      </c>
    </row>
    <row r="290" spans="1:18" ht="12.75" customHeight="1">
      <c r="A290" s="188">
        <v>167</v>
      </c>
      <c r="B290" s="189">
        <v>44368</v>
      </c>
      <c r="C290" s="189"/>
      <c r="D290" s="190" t="s">
        <v>489</v>
      </c>
      <c r="E290" s="191" t="s">
        <v>592</v>
      </c>
      <c r="F290" s="161">
        <v>241</v>
      </c>
      <c r="G290" s="191"/>
      <c r="H290" s="191">
        <v>298</v>
      </c>
      <c r="I290" s="193">
        <v>320</v>
      </c>
      <c r="J290" s="163" t="s">
        <v>680</v>
      </c>
      <c r="K290" s="164">
        <f t="shared" si="101"/>
        <v>57</v>
      </c>
      <c r="L290" s="165">
        <f t="shared" si="102"/>
        <v>0.23651452282157676</v>
      </c>
      <c r="M290" s="160" t="s">
        <v>595</v>
      </c>
      <c r="N290" s="166">
        <v>44802</v>
      </c>
      <c r="O290" s="37"/>
      <c r="R290" s="206" t="s">
        <v>787</v>
      </c>
    </row>
    <row r="291" spans="1:18" ht="12.75" customHeight="1">
      <c r="A291" s="188">
        <v>168</v>
      </c>
      <c r="B291" s="189">
        <v>44406</v>
      </c>
      <c r="C291" s="189"/>
      <c r="D291" s="190" t="s">
        <v>791</v>
      </c>
      <c r="E291" s="191" t="s">
        <v>592</v>
      </c>
      <c r="F291" s="161">
        <v>162.5</v>
      </c>
      <c r="G291" s="191"/>
      <c r="H291" s="191">
        <v>200</v>
      </c>
      <c r="I291" s="193">
        <v>200</v>
      </c>
      <c r="J291" s="163" t="s">
        <v>680</v>
      </c>
      <c r="K291" s="164">
        <f t="shared" si="101"/>
        <v>37.5</v>
      </c>
      <c r="L291" s="165">
        <f t="shared" si="102"/>
        <v>0.23076923076923078</v>
      </c>
      <c r="M291" s="160" t="s">
        <v>595</v>
      </c>
      <c r="N291" s="166">
        <v>44802</v>
      </c>
      <c r="O291" s="1"/>
      <c r="R291" s="206" t="s">
        <v>787</v>
      </c>
    </row>
    <row r="292" spans="1:18" ht="12.75" customHeight="1">
      <c r="A292" s="188">
        <v>169</v>
      </c>
      <c r="B292" s="189">
        <v>44462</v>
      </c>
      <c r="C292" s="189"/>
      <c r="D292" s="190" t="s">
        <v>446</v>
      </c>
      <c r="E292" s="191" t="s">
        <v>592</v>
      </c>
      <c r="F292" s="161">
        <v>1235</v>
      </c>
      <c r="G292" s="191"/>
      <c r="H292" s="191">
        <v>1505</v>
      </c>
      <c r="I292" s="193">
        <v>1500</v>
      </c>
      <c r="J292" s="163" t="s">
        <v>680</v>
      </c>
      <c r="K292" s="164">
        <f t="shared" si="101"/>
        <v>270</v>
      </c>
      <c r="L292" s="165">
        <f t="shared" si="102"/>
        <v>0.21862348178137653</v>
      </c>
      <c r="M292" s="160" t="s">
        <v>595</v>
      </c>
      <c r="N292" s="166">
        <v>44564</v>
      </c>
      <c r="O292" s="1"/>
      <c r="R292" s="206" t="s">
        <v>787</v>
      </c>
    </row>
    <row r="293" spans="1:18" ht="12.75" customHeight="1">
      <c r="A293" s="207">
        <v>170</v>
      </c>
      <c r="B293" s="208">
        <v>44480</v>
      </c>
      <c r="C293" s="208"/>
      <c r="D293" s="209" t="s">
        <v>830</v>
      </c>
      <c r="E293" s="210" t="s">
        <v>592</v>
      </c>
      <c r="F293" s="55">
        <v>58.75</v>
      </c>
      <c r="G293" s="210"/>
      <c r="H293" s="211"/>
      <c r="I293" s="51"/>
      <c r="J293" s="212" t="s">
        <v>593</v>
      </c>
      <c r="K293" s="207"/>
      <c r="L293" s="208"/>
      <c r="M293" s="208"/>
      <c r="N293" s="209"/>
      <c r="O293" s="37"/>
      <c r="R293" s="206" t="s">
        <v>787</v>
      </c>
    </row>
    <row r="294" spans="1:18" ht="12.75" customHeight="1">
      <c r="A294" s="213">
        <v>171</v>
      </c>
      <c r="B294" s="214">
        <v>44481</v>
      </c>
      <c r="C294" s="214"/>
      <c r="D294" s="215" t="s">
        <v>278</v>
      </c>
      <c r="E294" s="51" t="s">
        <v>592</v>
      </c>
      <c r="F294" s="216" t="s">
        <v>831</v>
      </c>
      <c r="G294" s="51"/>
      <c r="H294" s="51"/>
      <c r="I294" s="51">
        <v>380</v>
      </c>
      <c r="J294" s="217" t="s">
        <v>593</v>
      </c>
      <c r="K294" s="213"/>
      <c r="L294" s="214"/>
      <c r="M294" s="214"/>
      <c r="N294" s="215"/>
      <c r="O294" s="37"/>
      <c r="R294" s="206" t="s">
        <v>787</v>
      </c>
    </row>
    <row r="295" spans="1:18" ht="12.75" customHeight="1">
      <c r="A295" s="188">
        <v>172</v>
      </c>
      <c r="B295" s="189">
        <v>44481</v>
      </c>
      <c r="C295" s="189"/>
      <c r="D295" s="190" t="s">
        <v>832</v>
      </c>
      <c r="E295" s="191" t="s">
        <v>592</v>
      </c>
      <c r="F295" s="161">
        <v>45.5</v>
      </c>
      <c r="G295" s="191"/>
      <c r="H295" s="191">
        <v>56.5</v>
      </c>
      <c r="I295" s="193">
        <v>56</v>
      </c>
      <c r="J295" s="163" t="s">
        <v>680</v>
      </c>
      <c r="K295" s="164">
        <f t="shared" ref="K295:K296" si="103">H295-F295</f>
        <v>11</v>
      </c>
      <c r="L295" s="165">
        <f t="shared" ref="L295:L296" si="104">K295/F295</f>
        <v>0.24175824175824176</v>
      </c>
      <c r="M295" s="160" t="s">
        <v>595</v>
      </c>
      <c r="N295" s="166">
        <v>44881</v>
      </c>
      <c r="O295" s="37"/>
      <c r="R295" s="206"/>
    </row>
    <row r="296" spans="1:18" ht="12.75" customHeight="1">
      <c r="A296" s="188">
        <v>173</v>
      </c>
      <c r="B296" s="189">
        <v>44551</v>
      </c>
      <c r="C296" s="189"/>
      <c r="D296" s="190" t="s">
        <v>131</v>
      </c>
      <c r="E296" s="191" t="s">
        <v>592</v>
      </c>
      <c r="F296" s="161">
        <v>2300</v>
      </c>
      <c r="G296" s="191"/>
      <c r="H296" s="191">
        <f>(2820+2200)/2</f>
        <v>2510</v>
      </c>
      <c r="I296" s="193">
        <v>3000</v>
      </c>
      <c r="J296" s="163" t="s">
        <v>833</v>
      </c>
      <c r="K296" s="164">
        <f t="shared" si="103"/>
        <v>210</v>
      </c>
      <c r="L296" s="165">
        <f t="shared" si="104"/>
        <v>9.1304347826086957E-2</v>
      </c>
      <c r="M296" s="160" t="s">
        <v>595</v>
      </c>
      <c r="N296" s="166">
        <v>44649</v>
      </c>
      <c r="O296" s="1"/>
      <c r="R296" s="206"/>
    </row>
    <row r="297" spans="1:18" ht="12.75" customHeight="1">
      <c r="A297" s="188">
        <v>174</v>
      </c>
      <c r="B297" s="189">
        <v>44606</v>
      </c>
      <c r="C297" s="189"/>
      <c r="D297" s="190" t="s">
        <v>436</v>
      </c>
      <c r="E297" s="191" t="s">
        <v>592</v>
      </c>
      <c r="F297" s="161">
        <v>635</v>
      </c>
      <c r="G297" s="191"/>
      <c r="H297" s="191">
        <v>700</v>
      </c>
      <c r="I297" s="193">
        <v>764</v>
      </c>
      <c r="J297" s="163" t="s">
        <v>868</v>
      </c>
      <c r="K297" s="164">
        <f t="shared" ref="K297" si="105">H297-F297</f>
        <v>65</v>
      </c>
      <c r="L297" s="165">
        <f t="shared" ref="L297" si="106">K297/F297</f>
        <v>0.10236220472440945</v>
      </c>
      <c r="M297" s="160" t="s">
        <v>595</v>
      </c>
      <c r="N297" s="166">
        <v>45159</v>
      </c>
      <c r="O297" s="37"/>
      <c r="R297" s="206"/>
    </row>
    <row r="298" spans="1:18" ht="12.75" customHeight="1">
      <c r="A298" s="188">
        <v>175</v>
      </c>
      <c r="B298" s="189">
        <v>44613</v>
      </c>
      <c r="C298" s="189"/>
      <c r="D298" s="190" t="s">
        <v>446</v>
      </c>
      <c r="E298" s="191" t="s">
        <v>592</v>
      </c>
      <c r="F298" s="161">
        <v>1255</v>
      </c>
      <c r="G298" s="191"/>
      <c r="H298" s="191">
        <v>1515</v>
      </c>
      <c r="I298" s="193">
        <v>1510</v>
      </c>
      <c r="J298" s="163" t="s">
        <v>680</v>
      </c>
      <c r="K298" s="164">
        <f>H298-F298</f>
        <v>260</v>
      </c>
      <c r="L298" s="165">
        <f>K298/F298</f>
        <v>0.20717131474103587</v>
      </c>
      <c r="M298" s="160" t="s">
        <v>595</v>
      </c>
      <c r="N298" s="166">
        <v>44834</v>
      </c>
      <c r="O298" s="37"/>
      <c r="R298" s="206"/>
    </row>
    <row r="299" spans="1:18" ht="12.75" customHeight="1">
      <c r="A299">
        <v>176</v>
      </c>
      <c r="B299" s="214">
        <v>44670</v>
      </c>
      <c r="C299" s="214"/>
      <c r="D299" s="53" t="s">
        <v>552</v>
      </c>
      <c r="E299" s="218" t="s">
        <v>592</v>
      </c>
      <c r="F299" s="51" t="s">
        <v>834</v>
      </c>
      <c r="G299" s="51"/>
      <c r="H299" s="51"/>
      <c r="I299" s="51">
        <v>553</v>
      </c>
      <c r="J299" s="51" t="s">
        <v>593</v>
      </c>
      <c r="K299" s="51"/>
      <c r="L299" s="51"/>
      <c r="M299" s="51"/>
      <c r="N299" s="51"/>
      <c r="O299" s="37"/>
      <c r="R299" s="206"/>
    </row>
    <row r="300" spans="1:18" ht="12.75" customHeight="1">
      <c r="A300" s="188">
        <v>177</v>
      </c>
      <c r="B300" s="189">
        <v>44746</v>
      </c>
      <c r="C300" s="189"/>
      <c r="D300" s="190" t="s">
        <v>835</v>
      </c>
      <c r="E300" s="191" t="s">
        <v>592</v>
      </c>
      <c r="F300" s="161">
        <v>207.5</v>
      </c>
      <c r="G300" s="191"/>
      <c r="H300" s="191">
        <v>254</v>
      </c>
      <c r="I300" s="193">
        <v>254</v>
      </c>
      <c r="J300" s="163" t="s">
        <v>680</v>
      </c>
      <c r="K300" s="164">
        <f t="shared" ref="K300:K302" si="107">H300-F300</f>
        <v>46.5</v>
      </c>
      <c r="L300" s="165">
        <f t="shared" ref="L300:L302" si="108">K300/F300</f>
        <v>0.22409638554216868</v>
      </c>
      <c r="M300" s="160" t="s">
        <v>595</v>
      </c>
      <c r="N300" s="166">
        <v>44792</v>
      </c>
      <c r="O300" s="1"/>
      <c r="R300" s="206"/>
    </row>
    <row r="301" spans="1:18" ht="12.75" customHeight="1">
      <c r="A301" s="188">
        <v>178</v>
      </c>
      <c r="B301" s="189">
        <v>44775</v>
      </c>
      <c r="C301" s="189"/>
      <c r="D301" s="190" t="s">
        <v>491</v>
      </c>
      <c r="E301" s="191" t="s">
        <v>592</v>
      </c>
      <c r="F301" s="161">
        <v>31.25</v>
      </c>
      <c r="G301" s="191"/>
      <c r="H301" s="191">
        <v>38.75</v>
      </c>
      <c r="I301" s="193">
        <v>38</v>
      </c>
      <c r="J301" s="163" t="s">
        <v>680</v>
      </c>
      <c r="K301" s="164">
        <f t="shared" si="107"/>
        <v>7.5</v>
      </c>
      <c r="L301" s="165">
        <f t="shared" si="108"/>
        <v>0.24</v>
      </c>
      <c r="M301" s="160" t="s">
        <v>595</v>
      </c>
      <c r="N301" s="166">
        <v>44844</v>
      </c>
      <c r="O301" s="37"/>
      <c r="R301" s="55"/>
    </row>
    <row r="302" spans="1:18" ht="12.75" customHeight="1">
      <c r="A302" s="188">
        <v>179</v>
      </c>
      <c r="B302" s="189">
        <v>44841</v>
      </c>
      <c r="C302" s="189"/>
      <c r="D302" s="190" t="s">
        <v>836</v>
      </c>
      <c r="E302" s="191" t="s">
        <v>592</v>
      </c>
      <c r="F302" s="161">
        <v>665</v>
      </c>
      <c r="G302" s="191"/>
      <c r="H302" s="191">
        <v>807.5</v>
      </c>
      <c r="I302" s="193">
        <v>840</v>
      </c>
      <c r="J302" s="163" t="s">
        <v>833</v>
      </c>
      <c r="K302" s="164">
        <f t="shared" si="107"/>
        <v>142.5</v>
      </c>
      <c r="L302" s="165">
        <f t="shared" si="108"/>
        <v>0.21428571428571427</v>
      </c>
      <c r="M302" s="160" t="s">
        <v>595</v>
      </c>
      <c r="N302" s="166">
        <v>45097</v>
      </c>
      <c r="O302" s="37"/>
      <c r="R302" s="55"/>
    </row>
    <row r="303" spans="1:18" ht="12.75" customHeight="1">
      <c r="A303" s="188">
        <v>180</v>
      </c>
      <c r="B303" s="189">
        <v>44844</v>
      </c>
      <c r="C303" s="189"/>
      <c r="D303" s="190" t="s">
        <v>438</v>
      </c>
      <c r="E303" s="191" t="s">
        <v>592</v>
      </c>
      <c r="F303" s="161">
        <v>227.5</v>
      </c>
      <c r="G303" s="191"/>
      <c r="H303" s="191">
        <v>270</v>
      </c>
      <c r="I303" s="193">
        <v>291</v>
      </c>
      <c r="J303" s="163" t="s">
        <v>870</v>
      </c>
      <c r="K303" s="164">
        <f t="shared" ref="K303" si="109">H303-F303</f>
        <v>42.5</v>
      </c>
      <c r="L303" s="165">
        <f t="shared" ref="L303" si="110">K303/F303</f>
        <v>0.18681318681318682</v>
      </c>
      <c r="M303" s="160" t="s">
        <v>595</v>
      </c>
      <c r="N303" s="166">
        <v>45160</v>
      </c>
      <c r="O303" s="37"/>
      <c r="Q303" s="37"/>
      <c r="R303" s="55"/>
    </row>
    <row r="304" spans="1:18" ht="12.75" customHeight="1">
      <c r="A304" s="188">
        <v>181</v>
      </c>
      <c r="B304" s="189">
        <v>44845</v>
      </c>
      <c r="C304" s="189"/>
      <c r="D304" s="190" t="s">
        <v>436</v>
      </c>
      <c r="E304" s="191" t="s">
        <v>592</v>
      </c>
      <c r="F304" s="161">
        <v>555</v>
      </c>
      <c r="G304" s="191"/>
      <c r="H304" s="191">
        <v>700</v>
      </c>
      <c r="I304" s="193">
        <v>765</v>
      </c>
      <c r="J304" s="163" t="s">
        <v>869</v>
      </c>
      <c r="K304" s="164">
        <f t="shared" ref="K304" si="111">H304-F304</f>
        <v>145</v>
      </c>
      <c r="L304" s="165">
        <f t="shared" ref="L304" si="112">K304/F304</f>
        <v>0.26126126126126126</v>
      </c>
      <c r="M304" s="160" t="s">
        <v>595</v>
      </c>
      <c r="N304" s="166">
        <v>45159</v>
      </c>
      <c r="O304" s="37"/>
      <c r="Q304" s="37"/>
      <c r="R304" s="55"/>
    </row>
    <row r="305" spans="1:38" ht="12.75" customHeight="1">
      <c r="A305" s="188">
        <v>182</v>
      </c>
      <c r="B305" s="189">
        <v>44981</v>
      </c>
      <c r="C305" s="189"/>
      <c r="D305" s="190" t="s">
        <v>453</v>
      </c>
      <c r="E305" s="191" t="s">
        <v>592</v>
      </c>
      <c r="F305" s="161">
        <v>1675</v>
      </c>
      <c r="G305" s="191"/>
      <c r="H305" s="191">
        <v>2080</v>
      </c>
      <c r="I305" s="193">
        <v>2080</v>
      </c>
      <c r="J305" s="163" t="s">
        <v>680</v>
      </c>
      <c r="K305" s="164">
        <f>H305-F305</f>
        <v>405</v>
      </c>
      <c r="L305" s="165">
        <f>K305/F305</f>
        <v>0.2417910447761194</v>
      </c>
      <c r="M305" s="160" t="s">
        <v>595</v>
      </c>
      <c r="N305" s="166">
        <v>45119</v>
      </c>
      <c r="O305" s="37"/>
      <c r="R305" s="55" t="s">
        <v>866</v>
      </c>
    </row>
    <row r="306" spans="1:38" ht="12.75" customHeight="1">
      <c r="A306" s="188">
        <v>183</v>
      </c>
      <c r="B306" s="189">
        <v>44986</v>
      </c>
      <c r="C306" s="189"/>
      <c r="D306" s="190" t="s">
        <v>491</v>
      </c>
      <c r="E306" s="191" t="s">
        <v>592</v>
      </c>
      <c r="F306" s="161">
        <v>57.5</v>
      </c>
      <c r="G306" s="191"/>
      <c r="H306" s="191">
        <v>120</v>
      </c>
      <c r="I306" s="193">
        <v>120</v>
      </c>
      <c r="J306" s="163" t="s">
        <v>680</v>
      </c>
      <c r="K306" s="164">
        <f>H306-F306</f>
        <v>62.5</v>
      </c>
      <c r="L306" s="165">
        <f>K306/F306</f>
        <v>1.0869565217391304</v>
      </c>
      <c r="M306" s="160" t="s">
        <v>595</v>
      </c>
      <c r="N306" s="166">
        <v>45049</v>
      </c>
      <c r="O306" s="37"/>
      <c r="R306" s="55" t="s">
        <v>866</v>
      </c>
    </row>
    <row r="307" spans="1:38" ht="12.75" customHeight="1">
      <c r="A307" s="188">
        <v>184</v>
      </c>
      <c r="B307" s="189">
        <v>45008</v>
      </c>
      <c r="C307" s="189"/>
      <c r="D307" s="190" t="s">
        <v>508</v>
      </c>
      <c r="E307" s="191" t="s">
        <v>592</v>
      </c>
      <c r="F307" s="161">
        <v>2765</v>
      </c>
      <c r="G307" s="191"/>
      <c r="H307" s="191">
        <v>3547.5</v>
      </c>
      <c r="I307" s="193">
        <v>3523</v>
      </c>
      <c r="J307" s="163" t="s">
        <v>680</v>
      </c>
      <c r="K307" s="164">
        <f>H307-F307</f>
        <v>782.5</v>
      </c>
      <c r="L307" s="165">
        <f>K307/F307</f>
        <v>0.28300180831826399</v>
      </c>
      <c r="M307" s="160" t="s">
        <v>595</v>
      </c>
      <c r="N307" s="166">
        <v>45177</v>
      </c>
      <c r="O307" s="37"/>
      <c r="R307" s="55" t="s">
        <v>866</v>
      </c>
    </row>
    <row r="308" spans="1:38" ht="12.75" customHeight="1">
      <c r="A308" s="188">
        <v>185</v>
      </c>
      <c r="B308" s="189">
        <v>45027</v>
      </c>
      <c r="C308" s="189"/>
      <c r="D308" s="190" t="s">
        <v>837</v>
      </c>
      <c r="E308" s="191" t="s">
        <v>592</v>
      </c>
      <c r="F308" s="161">
        <v>460</v>
      </c>
      <c r="G308" s="191"/>
      <c r="H308" s="191">
        <v>825</v>
      </c>
      <c r="I308" s="193">
        <v>810</v>
      </c>
      <c r="J308" s="163" t="s">
        <v>680</v>
      </c>
      <c r="K308" s="164">
        <f>H308-F308</f>
        <v>365</v>
      </c>
      <c r="L308" s="165">
        <f>K308/F308</f>
        <v>0.79347826086956519</v>
      </c>
      <c r="M308" s="160" t="s">
        <v>595</v>
      </c>
      <c r="N308" s="166">
        <v>45155</v>
      </c>
      <c r="O308" s="37"/>
      <c r="R308" s="55" t="s">
        <v>866</v>
      </c>
    </row>
    <row r="309" spans="1:38" ht="12.75" customHeight="1">
      <c r="A309" s="213">
        <v>186</v>
      </c>
      <c r="B309" s="214">
        <v>45050</v>
      </c>
      <c r="C309" s="53"/>
      <c r="D309" s="53" t="s">
        <v>42</v>
      </c>
      <c r="E309" s="218" t="s">
        <v>592</v>
      </c>
      <c r="F309" s="51" t="s">
        <v>838</v>
      </c>
      <c r="G309" s="51"/>
      <c r="H309" s="51"/>
      <c r="I309" s="51">
        <v>5040</v>
      </c>
      <c r="J309" s="51" t="s">
        <v>593</v>
      </c>
      <c r="K309" s="51"/>
      <c r="L309" s="51"/>
      <c r="M309" s="51"/>
      <c r="N309" s="51"/>
      <c r="O309" s="37"/>
      <c r="R309" s="55" t="s">
        <v>866</v>
      </c>
    </row>
    <row r="310" spans="1:38" ht="12.75" customHeight="1">
      <c r="A310" s="188">
        <v>187</v>
      </c>
      <c r="B310" s="189">
        <v>45075</v>
      </c>
      <c r="C310" s="189"/>
      <c r="D310" s="190" t="s">
        <v>839</v>
      </c>
      <c r="E310" s="191" t="s">
        <v>592</v>
      </c>
      <c r="F310" s="161">
        <v>585</v>
      </c>
      <c r="G310" s="191"/>
      <c r="H310" s="191">
        <v>732</v>
      </c>
      <c r="I310" s="193">
        <v>732</v>
      </c>
      <c r="J310" s="163" t="s">
        <v>680</v>
      </c>
      <c r="K310" s="164">
        <f>H310-F310</f>
        <v>147</v>
      </c>
      <c r="L310" s="165">
        <f>K310/F310</f>
        <v>0.25128205128205128</v>
      </c>
      <c r="M310" s="160" t="s">
        <v>595</v>
      </c>
      <c r="N310" s="166">
        <v>45152</v>
      </c>
      <c r="O310" s="37"/>
      <c r="Q310" s="37"/>
      <c r="R310" s="55" t="s">
        <v>866</v>
      </c>
      <c r="T310" s="37"/>
      <c r="V310" s="37"/>
      <c r="W310" s="55"/>
      <c r="Y310" s="37"/>
      <c r="AA310" s="37"/>
      <c r="AB310" s="55"/>
      <c r="AD310" s="37"/>
      <c r="AF310" s="37"/>
      <c r="AG310" s="55"/>
      <c r="AI310" s="37"/>
      <c r="AK310" s="37"/>
      <c r="AL310" s="55"/>
    </row>
    <row r="311" spans="1:38" ht="12.75" customHeight="1">
      <c r="A311" s="213">
        <v>188</v>
      </c>
      <c r="B311" s="214">
        <v>45078</v>
      </c>
      <c r="C311" s="53"/>
      <c r="D311" s="53" t="s">
        <v>540</v>
      </c>
      <c r="E311" s="218" t="s">
        <v>592</v>
      </c>
      <c r="F311" s="51" t="s">
        <v>840</v>
      </c>
      <c r="G311" s="51"/>
      <c r="H311" s="51"/>
      <c r="I311" s="51">
        <v>4300</v>
      </c>
      <c r="J311" s="51" t="s">
        <v>593</v>
      </c>
      <c r="K311" s="51"/>
      <c r="L311" s="51"/>
      <c r="M311" s="51"/>
      <c r="N311" s="51"/>
      <c r="O311" s="37"/>
      <c r="Q311" s="37"/>
      <c r="R311" s="55" t="s">
        <v>866</v>
      </c>
      <c r="T311" s="37"/>
      <c r="V311" s="37"/>
      <c r="W311" s="55"/>
      <c r="Y311" s="37"/>
      <c r="AA311" s="37"/>
      <c r="AB311" s="55"/>
      <c r="AD311" s="37"/>
      <c r="AF311" s="37"/>
      <c r="AG311" s="55"/>
      <c r="AI311" s="37"/>
      <c r="AK311" s="37"/>
      <c r="AL311" s="55"/>
    </row>
    <row r="312" spans="1:38" ht="12.75" customHeight="1">
      <c r="A312" s="213">
        <v>189</v>
      </c>
      <c r="B312" s="214">
        <v>45103</v>
      </c>
      <c r="C312" s="53"/>
      <c r="D312" s="53" t="s">
        <v>863</v>
      </c>
      <c r="E312" s="218" t="s">
        <v>592</v>
      </c>
      <c r="F312" s="51" t="s">
        <v>660</v>
      </c>
      <c r="G312" s="51"/>
      <c r="H312" s="51"/>
      <c r="I312" s="51">
        <v>383</v>
      </c>
      <c r="J312" s="51" t="s">
        <v>593</v>
      </c>
      <c r="K312" s="51"/>
      <c r="L312" s="51"/>
      <c r="M312" s="51"/>
      <c r="N312" s="51"/>
      <c r="O312" s="37"/>
      <c r="Q312" s="37"/>
      <c r="R312" s="55" t="s">
        <v>866</v>
      </c>
      <c r="T312" s="37"/>
      <c r="V312" s="37"/>
      <c r="W312" s="55"/>
      <c r="Y312" s="37"/>
      <c r="AA312" s="37"/>
      <c r="AB312" s="55"/>
      <c r="AD312" s="37"/>
      <c r="AF312" s="37"/>
      <c r="AG312" s="55"/>
      <c r="AI312" s="37"/>
      <c r="AK312" s="37"/>
      <c r="AL312" s="55"/>
    </row>
    <row r="313" spans="1:38" ht="12.75" customHeight="1">
      <c r="A313" s="188">
        <v>190</v>
      </c>
      <c r="B313" s="189">
        <v>45120</v>
      </c>
      <c r="C313" s="189"/>
      <c r="D313" s="190" t="s">
        <v>539</v>
      </c>
      <c r="E313" s="191" t="s">
        <v>592</v>
      </c>
      <c r="F313" s="161">
        <v>2312.5</v>
      </c>
      <c r="G313" s="191"/>
      <c r="H313" s="191">
        <v>2935</v>
      </c>
      <c r="I313" s="193">
        <v>2935</v>
      </c>
      <c r="J313" s="163" t="s">
        <v>680</v>
      </c>
      <c r="K313" s="164">
        <f>H313-F313</f>
        <v>622.5</v>
      </c>
      <c r="L313" s="165">
        <f>K313/F313</f>
        <v>0.26918918918918922</v>
      </c>
      <c r="M313" s="160" t="s">
        <v>595</v>
      </c>
      <c r="N313" s="166">
        <v>45177</v>
      </c>
      <c r="O313" s="37"/>
      <c r="Q313" s="37"/>
      <c r="R313" s="55" t="s">
        <v>866</v>
      </c>
      <c r="T313" s="37"/>
      <c r="V313" s="37"/>
      <c r="W313" s="55"/>
      <c r="Y313" s="37"/>
      <c r="AA313" s="37"/>
      <c r="AB313" s="55"/>
      <c r="AD313" s="37"/>
      <c r="AF313" s="37"/>
      <c r="AG313" s="55"/>
      <c r="AI313" s="37"/>
      <c r="AK313" s="37"/>
      <c r="AL313" s="55"/>
    </row>
    <row r="314" spans="1:38" ht="12.75" customHeight="1">
      <c r="A314" s="188">
        <v>191</v>
      </c>
      <c r="B314" s="189">
        <v>45125</v>
      </c>
      <c r="C314" s="189"/>
      <c r="D314" s="190" t="s">
        <v>203</v>
      </c>
      <c r="E314" s="191" t="s">
        <v>592</v>
      </c>
      <c r="F314" s="161">
        <v>3980</v>
      </c>
      <c r="G314" s="191"/>
      <c r="H314" s="191">
        <v>4895</v>
      </c>
      <c r="I314" s="193">
        <v>4895</v>
      </c>
      <c r="J314" s="163" t="s">
        <v>680</v>
      </c>
      <c r="K314" s="164">
        <f>H314-F314</f>
        <v>915</v>
      </c>
      <c r="L314" s="165">
        <f>K314/F314</f>
        <v>0.22989949748743718</v>
      </c>
      <c r="M314" s="160" t="s">
        <v>595</v>
      </c>
      <c r="N314" s="166">
        <v>45155</v>
      </c>
      <c r="O314" s="37"/>
      <c r="R314" s="55" t="s">
        <v>866</v>
      </c>
      <c r="T314" s="37"/>
      <c r="W314" s="55"/>
      <c r="Y314" s="37"/>
      <c r="AB314" s="55"/>
      <c r="AD314" s="37"/>
      <c r="AG314" s="55"/>
      <c r="AI314" s="37"/>
      <c r="AL314" s="55"/>
    </row>
    <row r="315" spans="1:38" ht="12.75" customHeight="1">
      <c r="A315" s="188">
        <v>192</v>
      </c>
      <c r="B315" s="189">
        <v>45145</v>
      </c>
      <c r="C315" s="189"/>
      <c r="D315" s="190" t="s">
        <v>867</v>
      </c>
      <c r="E315" s="191" t="s">
        <v>592</v>
      </c>
      <c r="F315" s="161">
        <v>565</v>
      </c>
      <c r="G315" s="191"/>
      <c r="H315" s="191">
        <v>725</v>
      </c>
      <c r="I315" s="193">
        <v>725</v>
      </c>
      <c r="J315" s="163" t="s">
        <v>680</v>
      </c>
      <c r="K315" s="164">
        <f>H315-F315</f>
        <v>160</v>
      </c>
      <c r="L315" s="165">
        <f>K315/F315</f>
        <v>0.2831858407079646</v>
      </c>
      <c r="M315" s="160" t="s">
        <v>595</v>
      </c>
      <c r="N315" s="166">
        <v>45169</v>
      </c>
      <c r="O315" s="37"/>
      <c r="R315" s="55" t="s">
        <v>866</v>
      </c>
      <c r="T315" s="37"/>
      <c r="W315" s="55"/>
      <c r="Y315" s="37"/>
      <c r="AB315" s="55"/>
      <c r="AD315" s="37"/>
      <c r="AG315" s="55"/>
      <c r="AI315" s="37"/>
      <c r="AL315" s="55"/>
    </row>
    <row r="316" spans="1:38" ht="12.75" customHeight="1">
      <c r="A316" s="213">
        <v>193</v>
      </c>
      <c r="B316" s="214">
        <v>45167</v>
      </c>
      <c r="C316" s="53"/>
      <c r="D316" s="53" t="s">
        <v>871</v>
      </c>
      <c r="E316" s="218" t="s">
        <v>592</v>
      </c>
      <c r="F316" s="51" t="s">
        <v>872</v>
      </c>
      <c r="G316" s="51"/>
      <c r="H316" s="51"/>
      <c r="I316" s="51">
        <v>950</v>
      </c>
      <c r="J316" s="51" t="s">
        <v>593</v>
      </c>
      <c r="K316" s="51"/>
      <c r="L316" s="51"/>
      <c r="M316" s="51"/>
      <c r="N316" s="51"/>
      <c r="O316" s="37"/>
      <c r="R316" s="55" t="s">
        <v>866</v>
      </c>
      <c r="T316" s="37"/>
      <c r="W316" s="55"/>
      <c r="Y316" s="37"/>
      <c r="AB316" s="55"/>
      <c r="AD316" s="37"/>
      <c r="AG316" s="55"/>
      <c r="AI316" s="37"/>
      <c r="AL316" s="55"/>
    </row>
    <row r="317" spans="1:38" ht="12.75" customHeight="1">
      <c r="A317" s="213">
        <v>194</v>
      </c>
      <c r="B317" s="214">
        <v>45184</v>
      </c>
      <c r="C317" s="53"/>
      <c r="D317" s="53" t="s">
        <v>542</v>
      </c>
      <c r="E317" s="218" t="s">
        <v>592</v>
      </c>
      <c r="F317" s="51" t="s">
        <v>885</v>
      </c>
      <c r="G317" s="51"/>
      <c r="H317" s="51"/>
      <c r="I317" s="51">
        <v>480</v>
      </c>
      <c r="J317" s="51" t="s">
        <v>593</v>
      </c>
      <c r="K317" s="51"/>
      <c r="L317" s="51"/>
      <c r="M317" s="51"/>
      <c r="N317" s="51"/>
      <c r="O317" s="37"/>
      <c r="R317" s="55"/>
      <c r="T317" s="37"/>
      <c r="W317" s="55"/>
      <c r="Y317" s="37"/>
      <c r="AB317" s="55"/>
      <c r="AD317" s="37"/>
      <c r="AG317" s="55"/>
      <c r="AI317" s="37"/>
      <c r="AL317" s="55"/>
    </row>
    <row r="318" spans="1:38" ht="12.75" customHeight="1">
      <c r="A318" s="213">
        <v>195</v>
      </c>
      <c r="B318" s="214">
        <v>45203</v>
      </c>
      <c r="C318" s="53"/>
      <c r="D318" s="53" t="s">
        <v>176</v>
      </c>
      <c r="E318" s="218" t="s">
        <v>592</v>
      </c>
      <c r="F318" s="51" t="s">
        <v>921</v>
      </c>
      <c r="G318" s="51"/>
      <c r="H318" s="51"/>
      <c r="I318" s="51">
        <v>1198</v>
      </c>
      <c r="J318" s="51" t="s">
        <v>593</v>
      </c>
      <c r="K318" s="51"/>
      <c r="L318" s="51"/>
      <c r="M318" s="51"/>
      <c r="N318" s="51"/>
      <c r="O318" s="37"/>
      <c r="R318" s="55"/>
      <c r="T318" s="37"/>
      <c r="W318" s="55"/>
      <c r="Y318" s="37"/>
      <c r="AB318" s="55"/>
      <c r="AD318" s="37"/>
      <c r="AG318" s="55"/>
      <c r="AI318" s="37"/>
      <c r="AL318" s="55"/>
    </row>
    <row r="319" spans="1:38" ht="12.75" customHeight="1">
      <c r="A319" s="213">
        <v>196</v>
      </c>
      <c r="B319" s="214">
        <v>45216</v>
      </c>
      <c r="C319" s="53"/>
      <c r="D319" s="53" t="s">
        <v>107</v>
      </c>
      <c r="E319" s="218" t="s">
        <v>592</v>
      </c>
      <c r="F319" s="51" t="s">
        <v>1007</v>
      </c>
      <c r="G319" s="51"/>
      <c r="H319" s="51"/>
      <c r="I319" s="51">
        <v>6870</v>
      </c>
      <c r="J319" s="51" t="s">
        <v>593</v>
      </c>
      <c r="K319" s="51"/>
      <c r="L319" s="51"/>
      <c r="M319" s="51"/>
      <c r="N319" s="51"/>
      <c r="O319" s="37"/>
      <c r="R319" s="55"/>
      <c r="T319" s="37"/>
      <c r="W319" s="55"/>
      <c r="Y319" s="37"/>
      <c r="AB319" s="55"/>
      <c r="AD319" s="37"/>
      <c r="AG319" s="55"/>
      <c r="AI319" s="37"/>
      <c r="AL319" s="55"/>
    </row>
    <row r="320" spans="1:38" ht="12.75" customHeight="1">
      <c r="A320" s="213">
        <v>197</v>
      </c>
      <c r="B320" s="214">
        <v>45216</v>
      </c>
      <c r="C320" s="53"/>
      <c r="D320" s="53" t="s">
        <v>1008</v>
      </c>
      <c r="E320" s="218" t="s">
        <v>592</v>
      </c>
      <c r="F320" s="51" t="s">
        <v>1009</v>
      </c>
      <c r="G320" s="51"/>
      <c r="H320" s="51"/>
      <c r="I320" s="51">
        <v>1415</v>
      </c>
      <c r="J320" s="51" t="s">
        <v>593</v>
      </c>
      <c r="K320" s="51"/>
      <c r="L320" s="51"/>
      <c r="M320" s="51"/>
      <c r="N320" s="51"/>
      <c r="O320" s="37"/>
      <c r="R320" s="55"/>
      <c r="T320" s="37"/>
      <c r="W320" s="55"/>
      <c r="Y320" s="37"/>
      <c r="AB320" s="55"/>
      <c r="AD320" s="37"/>
      <c r="AG320" s="55"/>
      <c r="AI320" s="37"/>
      <c r="AL320" s="55"/>
    </row>
    <row r="321" spans="1:38" ht="12.75" customHeight="1">
      <c r="A321" s="213"/>
      <c r="B321" s="214"/>
      <c r="C321" s="53"/>
      <c r="D321" s="53"/>
      <c r="E321" s="218"/>
      <c r="F321" s="51"/>
      <c r="G321" s="51"/>
      <c r="H321" s="51"/>
      <c r="I321" s="51"/>
      <c r="J321" s="51"/>
      <c r="K321" s="51"/>
      <c r="L321" s="51"/>
      <c r="M321" s="51"/>
      <c r="N321" s="51"/>
      <c r="O321" s="37"/>
      <c r="R321" s="55"/>
      <c r="T321" s="37"/>
      <c r="W321" s="55"/>
      <c r="Y321" s="37"/>
      <c r="AB321" s="55"/>
      <c r="AD321" s="37"/>
      <c r="AG321" s="55"/>
      <c r="AI321" s="37"/>
      <c r="AL321" s="55"/>
    </row>
    <row r="322" spans="1:38" ht="12.75" customHeight="1">
      <c r="A322" s="53"/>
      <c r="B322" s="53"/>
      <c r="C322" s="53"/>
      <c r="D322" s="53"/>
      <c r="E322" s="53"/>
      <c r="F322" s="51"/>
      <c r="G322" s="51"/>
      <c r="H322" s="51"/>
      <c r="I322" s="51"/>
      <c r="J322" s="31"/>
      <c r="K322" s="51"/>
      <c r="L322" s="51"/>
      <c r="M322" s="51"/>
      <c r="N322" s="53"/>
      <c r="O322" s="37"/>
      <c r="R322" s="55"/>
      <c r="T322" s="37"/>
      <c r="W322" s="55"/>
      <c r="Y322" s="37"/>
      <c r="AB322" s="55"/>
      <c r="AD322" s="37"/>
      <c r="AG322" s="55"/>
      <c r="AI322" s="37"/>
      <c r="AL322" s="55"/>
    </row>
    <row r="323" spans="1:38" ht="12.75" customHeight="1">
      <c r="B323" s="219" t="s">
        <v>841</v>
      </c>
      <c r="F323" s="55"/>
      <c r="G323" s="55"/>
      <c r="H323" s="55"/>
      <c r="I323" s="55"/>
      <c r="J323" s="37"/>
      <c r="K323" s="55"/>
      <c r="L323" s="55"/>
      <c r="M323" s="55"/>
      <c r="O323" s="37"/>
      <c r="R323" s="55"/>
      <c r="T323" s="37"/>
      <c r="W323" s="55"/>
      <c r="Y323" s="37"/>
      <c r="AB323" s="55"/>
      <c r="AD323" s="37"/>
      <c r="AG323" s="55"/>
      <c r="AI323" s="37"/>
      <c r="AL323" s="55"/>
    </row>
    <row r="324" spans="1:38" ht="12.75" customHeight="1">
      <c r="A324" s="220"/>
      <c r="F324" s="55"/>
      <c r="G324" s="55"/>
      <c r="H324" s="55"/>
      <c r="I324" s="55"/>
      <c r="J324" s="37"/>
      <c r="K324" s="55"/>
      <c r="L324" s="55"/>
      <c r="M324" s="55"/>
      <c r="O324" s="37"/>
      <c r="R324" s="55"/>
      <c r="T324" s="37"/>
      <c r="W324" s="55"/>
      <c r="Y324" s="37"/>
      <c r="AB324" s="55"/>
      <c r="AD324" s="37"/>
      <c r="AG324" s="55"/>
      <c r="AI324" s="37"/>
      <c r="AL324" s="55"/>
    </row>
    <row r="325" spans="1:38" ht="12.75" customHeight="1">
      <c r="A325" s="220"/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1:38" ht="12.75" customHeight="1">
      <c r="A326" s="51"/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1:3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1:3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1:3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1:3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1:3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1:3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1:3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1:3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1:3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1:3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</sheetData>
  <autoFilter ref="R1:R322"/>
  <mergeCells count="67">
    <mergeCell ref="M93:M94"/>
    <mergeCell ref="O93:O94"/>
    <mergeCell ref="P93:P94"/>
    <mergeCell ref="A93:A94"/>
    <mergeCell ref="B93:B94"/>
    <mergeCell ref="K93:K94"/>
    <mergeCell ref="P90:P91"/>
    <mergeCell ref="M90:M91"/>
    <mergeCell ref="A90:A91"/>
    <mergeCell ref="B90:B91"/>
    <mergeCell ref="J90:J91"/>
    <mergeCell ref="O90:O91"/>
    <mergeCell ref="O85:O86"/>
    <mergeCell ref="P85:P86"/>
    <mergeCell ref="A88:A89"/>
    <mergeCell ref="B88:B89"/>
    <mergeCell ref="J88:J89"/>
    <mergeCell ref="M88:M89"/>
    <mergeCell ref="O88:O89"/>
    <mergeCell ref="P88:P89"/>
    <mergeCell ref="P81:P82"/>
    <mergeCell ref="M83:M84"/>
    <mergeCell ref="O83:O84"/>
    <mergeCell ref="P83:P84"/>
    <mergeCell ref="A85:A86"/>
    <mergeCell ref="B85:B86"/>
    <mergeCell ref="J85:J86"/>
    <mergeCell ref="M81:M82"/>
    <mergeCell ref="O81:O82"/>
    <mergeCell ref="J83:J84"/>
    <mergeCell ref="A83:A84"/>
    <mergeCell ref="B83:B84"/>
    <mergeCell ref="A81:A82"/>
    <mergeCell ref="B81:B82"/>
    <mergeCell ref="J81:J82"/>
    <mergeCell ref="M85:M86"/>
    <mergeCell ref="A77:A78"/>
    <mergeCell ref="B77:B78"/>
    <mergeCell ref="J77:J78"/>
    <mergeCell ref="A73:A74"/>
    <mergeCell ref="B73:B74"/>
    <mergeCell ref="A75:A76"/>
    <mergeCell ref="B75:B76"/>
    <mergeCell ref="J73:J74"/>
    <mergeCell ref="J75:J76"/>
    <mergeCell ref="A79:A80"/>
    <mergeCell ref="B79:B80"/>
    <mergeCell ref="J79:J80"/>
    <mergeCell ref="J93:J94"/>
    <mergeCell ref="P73:P74"/>
    <mergeCell ref="P75:P76"/>
    <mergeCell ref="P77:P78"/>
    <mergeCell ref="P79:P80"/>
    <mergeCell ref="M73:M74"/>
    <mergeCell ref="M75:M76"/>
    <mergeCell ref="M77:M78"/>
    <mergeCell ref="M79:M80"/>
    <mergeCell ref="O73:O74"/>
    <mergeCell ref="O75:O76"/>
    <mergeCell ref="O77:O78"/>
    <mergeCell ref="O79:O80"/>
    <mergeCell ref="J101:J102"/>
    <mergeCell ref="A101:A102"/>
    <mergeCell ref="B101:B102"/>
    <mergeCell ref="A98:A99"/>
    <mergeCell ref="B98:B99"/>
    <mergeCell ref="J98:J99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5 K82:L87 K47 K52" formula="1"/>
    <ignoredError sqref="F89:F9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2023-10-23T02:40:48Z</dcterms:modified>
</cp:coreProperties>
</file>