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1" i="7"/>
  <c r="L68" l="1"/>
  <c r="K68"/>
  <c r="M68" s="1"/>
  <c r="L65"/>
  <c r="K65"/>
  <c r="L104"/>
  <c r="K104"/>
  <c r="L103"/>
  <c r="K103"/>
  <c r="M103" s="1"/>
  <c r="M122"/>
  <c r="K122"/>
  <c r="K121"/>
  <c r="M121" s="1"/>
  <c r="L98"/>
  <c r="M98" s="1"/>
  <c r="K98"/>
  <c r="L99"/>
  <c r="K99"/>
  <c r="L44"/>
  <c r="K44"/>
  <c r="M44" s="1"/>
  <c r="L56"/>
  <c r="K56"/>
  <c r="L57"/>
  <c r="K57"/>
  <c r="M57" s="1"/>
  <c r="L26"/>
  <c r="K26"/>
  <c r="L101"/>
  <c r="K101"/>
  <c r="M101" s="1"/>
  <c r="L92"/>
  <c r="K92"/>
  <c r="M92" s="1"/>
  <c r="L100"/>
  <c r="K100"/>
  <c r="M100" s="1"/>
  <c r="K97"/>
  <c r="L97"/>
  <c r="K120"/>
  <c r="M120" s="1"/>
  <c r="K119"/>
  <c r="M119" s="1"/>
  <c r="L96"/>
  <c r="K96"/>
  <c r="L95"/>
  <c r="K95"/>
  <c r="L53"/>
  <c r="K53"/>
  <c r="M53" s="1"/>
  <c r="K59"/>
  <c r="L59"/>
  <c r="L13"/>
  <c r="K13"/>
  <c r="L94"/>
  <c r="K94"/>
  <c r="L58"/>
  <c r="K58"/>
  <c r="L90"/>
  <c r="K90"/>
  <c r="L91"/>
  <c r="K91"/>
  <c r="L93"/>
  <c r="K93"/>
  <c r="M93" s="1"/>
  <c r="L89"/>
  <c r="K89"/>
  <c r="M89" s="1"/>
  <c r="K88"/>
  <c r="L88"/>
  <c r="L87"/>
  <c r="K87"/>
  <c r="M87" s="1"/>
  <c r="L86"/>
  <c r="K86"/>
  <c r="K117"/>
  <c r="M117" s="1"/>
  <c r="L55"/>
  <c r="K55"/>
  <c r="L16"/>
  <c r="K16"/>
  <c r="L54"/>
  <c r="K54"/>
  <c r="M54" s="1"/>
  <c r="L85"/>
  <c r="K85"/>
  <c r="L51"/>
  <c r="K51"/>
  <c r="K21"/>
  <c r="L52"/>
  <c r="K52"/>
  <c r="M52" s="1"/>
  <c r="L84"/>
  <c r="K84"/>
  <c r="L83"/>
  <c r="K83"/>
  <c r="L80"/>
  <c r="K80"/>
  <c r="L23"/>
  <c r="K23"/>
  <c r="M23" s="1"/>
  <c r="L20"/>
  <c r="K20"/>
  <c r="L82"/>
  <c r="K82"/>
  <c r="L81"/>
  <c r="K81"/>
  <c r="K116"/>
  <c r="M116" s="1"/>
  <c r="L49"/>
  <c r="K49"/>
  <c r="L40"/>
  <c r="K40"/>
  <c r="L15"/>
  <c r="K15"/>
  <c r="K115"/>
  <c r="M115" s="1"/>
  <c r="L50"/>
  <c r="K50"/>
  <c r="L79"/>
  <c r="K79"/>
  <c r="L22"/>
  <c r="L47"/>
  <c r="K47"/>
  <c r="L46"/>
  <c r="K46"/>
  <c r="L48"/>
  <c r="K48"/>
  <c r="K22"/>
  <c r="L78"/>
  <c r="K78"/>
  <c r="N149"/>
  <c r="K149"/>
  <c r="L45"/>
  <c r="K45"/>
  <c r="K114"/>
  <c r="M114" s="1"/>
  <c r="N148"/>
  <c r="K148"/>
  <c r="N147"/>
  <c r="K147"/>
  <c r="K113"/>
  <c r="M113" s="1"/>
  <c r="K77"/>
  <c r="L77"/>
  <c r="M65" l="1"/>
  <c r="M104"/>
  <c r="M56"/>
  <c r="M83"/>
  <c r="M51"/>
  <c r="M99"/>
  <c r="M26"/>
  <c r="M97"/>
  <c r="M96"/>
  <c r="M95"/>
  <c r="M59"/>
  <c r="M80"/>
  <c r="M21"/>
  <c r="M13"/>
  <c r="M58"/>
  <c r="M91"/>
  <c r="M94"/>
  <c r="M90"/>
  <c r="M88"/>
  <c r="M86"/>
  <c r="M55"/>
  <c r="M16"/>
  <c r="M47"/>
  <c r="M48"/>
  <c r="M46"/>
  <c r="M77"/>
  <c r="M84"/>
  <c r="M85"/>
  <c r="M20"/>
  <c r="M78"/>
  <c r="M50"/>
  <c r="M40"/>
  <c r="M49"/>
  <c r="M82"/>
  <c r="M81"/>
  <c r="M15"/>
  <c r="M79"/>
  <c r="M22"/>
  <c r="O149"/>
  <c r="M45"/>
  <c r="O148"/>
  <c r="O147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25" l="1"/>
  <c r="L325" s="1"/>
  <c r="M7" l="1"/>
  <c r="F313" l="1"/>
  <c r="K314"/>
  <c r="L314" s="1"/>
  <c r="K305"/>
  <c r="L305" s="1"/>
  <c r="K308"/>
  <c r="L308" s="1"/>
  <c r="K316" l="1"/>
  <c r="L316" s="1"/>
  <c r="F307"/>
  <c r="F306"/>
  <c r="F304"/>
  <c r="K304" s="1"/>
  <c r="L304" s="1"/>
  <c r="F284"/>
  <c r="F236"/>
  <c r="K315" l="1"/>
  <c r="L315" s="1"/>
  <c r="K313"/>
  <c r="L313" s="1"/>
  <c r="K319"/>
  <c r="L319" s="1"/>
  <c r="K320"/>
  <c r="L320" s="1"/>
  <c r="K312"/>
  <c r="L312" s="1"/>
  <c r="K322"/>
  <c r="L322" s="1"/>
  <c r="K318"/>
  <c r="L318" s="1"/>
  <c r="K311" l="1"/>
  <c r="L311" s="1"/>
  <c r="K300"/>
  <c r="L300" s="1"/>
  <c r="K302"/>
  <c r="L302" s="1"/>
  <c r="K299"/>
  <c r="L299" s="1"/>
  <c r="K301"/>
  <c r="L301" s="1"/>
  <c r="K230"/>
  <c r="L230" s="1"/>
  <c r="K283"/>
  <c r="L283" s="1"/>
  <c r="K297"/>
  <c r="L297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6"/>
  <c r="L286" s="1"/>
  <c r="K285"/>
  <c r="L285" s="1"/>
  <c r="K284"/>
  <c r="L284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4"/>
  <c r="L254" s="1"/>
  <c r="K252"/>
  <c r="L252" s="1"/>
  <c r="K251"/>
  <c r="L251" s="1"/>
  <c r="K250"/>
  <c r="L250" s="1"/>
  <c r="K248"/>
  <c r="L248" s="1"/>
  <c r="K247"/>
  <c r="L247" s="1"/>
  <c r="K246"/>
  <c r="L246" s="1"/>
  <c r="K245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H235"/>
  <c r="K235" s="1"/>
  <c r="L235" s="1"/>
  <c r="K232"/>
  <c r="L232" s="1"/>
  <c r="K231"/>
  <c r="L231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D7" i="6"/>
  <c r="K6" i="4"/>
  <c r="K6" i="3"/>
  <c r="L6" i="2"/>
</calcChain>
</file>

<file path=xl/sharedStrings.xml><?xml version="1.0" encoding="utf-8"?>
<sst xmlns="http://schemas.openxmlformats.org/spreadsheetml/2006/main" count="7563" uniqueCount="3842">
  <si>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</si>
  <si>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</si>
  <si>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</si>
  <si>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</si>
  <si>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</si>
  <si>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</si>
  <si>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</si>
  <si>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</si>
  <si>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</si>
  <si>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</si>
  <si>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</si>
  <si>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</si>
  <si>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</si>
  <si>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</si>
  <si>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</si>
  <si>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</si>
  <si>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</si>
  <si>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</si>
  <si>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</si>
  <si>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</si>
  <si>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</si>
  <si>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</si>
  <si>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</si>
  <si>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</si>
  <si>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</si>
  <si>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</si>
  <si>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</si>
  <si>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</si>
  <si>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</si>
  <si>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</si>
  <si>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</si>
  <si>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</si>
  <si>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</si>
  <si>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</si>
  <si>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</si>
  <si>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</si>
  <si>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</si>
  <si>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</si>
  <si>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</si>
  <si>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</si>
  <si>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</si>
  <si>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</si>
  <si>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</si>
  <si>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</si>
  <si>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</si>
  <si>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</si>
  <si>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</si>
  <si>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</si>
  <si>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</si>
  <si>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</si>
  <si>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</si>
  <si>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</si>
  <si>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</si>
  <si>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</si>
  <si>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</si>
  <si>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</si>
  <si>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</si>
  <si>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</si>
  <si>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</si>
  <si>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</si>
  <si>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</si>
  <si>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</si>
  <si>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</si>
  <si>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</si>
  <si>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</si>
  <si>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</si>
  <si>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</si>
  <si>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</si>
  <si>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</si>
  <si>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</si>
  <si>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</si>
  <si>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</si>
  <si>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</si>
  <si>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</si>
  <si>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</si>
  <si>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</si>
  <si>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</si>
  <si>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</si>
  <si>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</si>
  <si>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</si>
  <si>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</si>
  <si>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</si>
  <si>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</si>
  <si>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</si>
  <si>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</si>
  <si>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</si>
  <si>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</si>
  <si>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</si>
  <si>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</si>
  <si>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</si>
  <si>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</si>
  <si>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</si>
  <si>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</si>
  <si>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</si>
  <si>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</si>
  <si>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</si>
  <si>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</si>
  <si>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</si>
  <si>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</si>
  <si>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</si>
  <si>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</si>
  <si>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</si>
  <si>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</si>
  <si>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</si>
  <si>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</si>
  <si>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</si>
  <si>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</si>
  <si>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</si>
  <si>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</si>
  <si>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</si>
  <si>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</si>
  <si>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</si>
  <si>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</si>
  <si>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</si>
  <si>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</si>
  <si>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</si>
  <si>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</si>
  <si>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</si>
  <si>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</si>
  <si>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</si>
  <si>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</si>
  <si>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</si>
  <si>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</si>
  <si>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</si>
  <si>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</si>
  <si>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</si>
  <si>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</si>
  <si>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</si>
  <si>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</si>
  <si>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</si>
  <si>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</si>
  <si>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</si>
  <si>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</si>
  <si>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</si>
  <si>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</si>
  <si>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</si>
  <si>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</si>
  <si>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</si>
  <si>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</si>
  <si>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</si>
  <si>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</si>
  <si>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</si>
  <si>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</si>
  <si>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</si>
  <si>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</si>
  <si>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</si>
  <si>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</si>
  <si>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</si>
  <si>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</si>
  <si>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</si>
  <si>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</si>
  <si>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</si>
  <si>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</si>
  <si>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</si>
  <si>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</si>
  <si>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</si>
  <si>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</si>
  <si>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</si>
  <si>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</si>
  <si>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</si>
  <si>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</si>
  <si>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</si>
  <si>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</si>
  <si>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</si>
  <si>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</si>
  <si>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</si>
  <si>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</si>
  <si>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</si>
  <si>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</si>
  <si>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</si>
  <si>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</si>
  <si>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</si>
  <si>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</si>
  <si>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</si>
  <si>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</si>
  <si>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</si>
  <si>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</si>
  <si>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</si>
  <si>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</si>
  <si>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</si>
  <si>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</si>
  <si>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</si>
  <si>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</si>
  <si>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</si>
  <si>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</si>
  <si>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</si>
  <si>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</si>
  <si>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</si>
  <si>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</si>
  <si>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</si>
  <si>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</si>
  <si>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</si>
  <si>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</si>
  <si>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</si>
  <si>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</si>
  <si>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</si>
  <si>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</si>
  <si>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</si>
  <si>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</si>
  <si>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</si>
  <si>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</si>
  <si>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</si>
  <si>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</si>
  <si>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</si>
  <si>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</si>
  <si>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</si>
  <si>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</si>
  <si>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</si>
  <si>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</si>
  <si>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</si>
  <si>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</si>
  <si>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</si>
  <si>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</si>
  <si>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</si>
  <si>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</si>
  <si>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</si>
  <si>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</si>
  <si>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</si>
  <si>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</si>
  <si>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</si>
  <si>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</si>
  <si>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</si>
  <si>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</si>
  <si>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</si>
  <si>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</si>
  <si>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</si>
  <si>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</si>
  <si>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</si>
  <si>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</si>
  <si>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</si>
  <si>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</si>
  <si>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</si>
  <si>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</si>
  <si>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</si>
  <si>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</si>
  <si>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</si>
  <si>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</si>
  <si>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</si>
  <si>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</si>
  <si>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</si>
  <si>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</si>
  <si>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</si>
  <si>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</si>
  <si>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</si>
  <si>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</si>
  <si>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</si>
  <si>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</si>
  <si>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</si>
  <si>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</si>
  <si>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</si>
  <si>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</si>
  <si>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</si>
  <si>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</si>
  <si>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</si>
  <si>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</si>
  <si>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</si>
  <si>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</si>
  <si>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</si>
  <si>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</si>
  <si>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</si>
  <si>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</si>
  <si>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</si>
  <si>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</si>
  <si>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</si>
  <si>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</si>
  <si>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</si>
  <si>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</si>
  <si>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</si>
  <si>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</si>
  <si>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</si>
  <si>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</si>
  <si>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</si>
  <si>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</si>
  <si>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</si>
  <si>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</si>
  <si>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</si>
  <si>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</si>
  <si>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</si>
  <si>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</si>
  <si>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</si>
  <si>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</si>
  <si>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</si>
  <si>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</si>
  <si>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</si>
  <si>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</si>
  <si>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</si>
  <si>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</si>
  <si>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</si>
  <si>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</si>
  <si>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</si>
  <si>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</si>
  <si>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</si>
  <si>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</si>
  <si>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</si>
  <si>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</si>
  <si>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</si>
  <si>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</si>
  <si>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</si>
  <si>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</si>
  <si>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</si>
  <si>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</si>
  <si>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</si>
  <si>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</si>
  <si>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</si>
  <si>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</si>
  <si>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</si>
  <si>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</si>
  <si>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</si>
  <si>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</si>
  <si>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</si>
  <si>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</si>
  <si>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</si>
  <si>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</si>
  <si>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</si>
  <si>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</si>
  <si>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</si>
  <si>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</si>
  <si>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</si>
  <si>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</si>
  <si>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</si>
  <si>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</si>
  <si>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</si>
  <si>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</si>
  <si>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</si>
  <si>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</si>
  <si>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</si>
  <si>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</si>
  <si>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</si>
  <si>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</si>
  <si>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</si>
  <si>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</si>
  <si>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</si>
  <si>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</si>
  <si>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</si>
  <si>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</si>
  <si>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</si>
  <si>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</si>
  <si>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</si>
  <si>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</si>
  <si>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</si>
  <si>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</si>
  <si>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</si>
  <si>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</si>
  <si>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</si>
  <si>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</si>
  <si>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</si>
  <si>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</si>
  <si>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</si>
  <si>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</si>
  <si>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</si>
  <si>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</si>
  <si>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</si>
  <si>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</si>
  <si>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</si>
  <si>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</si>
  <si>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</si>
  <si>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</si>
  <si>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</si>
  <si>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</si>
  <si>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</si>
  <si>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</si>
  <si>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</si>
  <si>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</si>
  <si>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</si>
  <si>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</si>
  <si>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</si>
  <si>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</si>
  <si>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</si>
  <si>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</si>
  <si>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</si>
  <si>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</si>
  <si>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</si>
  <si>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</si>
  <si>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</si>
  <si>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</si>
  <si>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</si>
  <si>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</si>
  <si>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</si>
  <si>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</si>
  <si>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</si>
  <si>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</si>
  <si>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</si>
  <si>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</si>
  <si>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</si>
  <si>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</si>
  <si>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</si>
  <si>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</si>
  <si>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</si>
  <si>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</si>
  <si>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</si>
  <si>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</si>
  <si>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</si>
  <si>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</si>
  <si>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</si>
  <si>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</si>
  <si>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</si>
  <si>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</si>
  <si>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</si>
  <si>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</si>
  <si>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</si>
  <si>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</si>
  <si>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</si>
  <si>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</si>
  <si>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</si>
  <si>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</si>
  <si>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</si>
  <si>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</si>
  <si>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</si>
  <si>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</si>
  <si>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</si>
  <si>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</si>
  <si>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</si>
  <si>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</si>
  <si>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</si>
  <si>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</si>
  <si>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</si>
  <si>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</si>
  <si>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</si>
  <si>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</si>
  <si>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</si>
  <si>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</si>
  <si>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</si>
  <si>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</si>
  <si>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</si>
  <si>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</si>
  <si>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</si>
  <si>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</si>
  <si>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</si>
  <si>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</si>
  <si>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</si>
  <si>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</si>
  <si>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</si>
  <si>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</si>
  <si>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</si>
  <si>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</si>
  <si>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</si>
  <si>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</si>
  <si>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</si>
  <si>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</si>
  <si>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</si>
  <si>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</si>
  <si>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</si>
  <si>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</si>
  <si>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</si>
  <si>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</si>
  <si>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</si>
  <si>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</si>
  <si>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</si>
  <si>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</si>
  <si>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</si>
  <si>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</si>
  <si>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</si>
  <si>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</si>
  <si>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</si>
  <si>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</si>
  <si>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</si>
  <si>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</si>
  <si>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</si>
  <si>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</si>
  <si>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</si>
  <si>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</si>
  <si>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</si>
  <si>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</si>
  <si>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</si>
  <si>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</si>
  <si>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</si>
  <si>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</si>
  <si>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</si>
  <si>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</si>
  <si>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</si>
  <si>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</si>
  <si>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</si>
  <si>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</si>
  <si>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</si>
  <si>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</si>
  <si>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</si>
  <si>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</si>
  <si>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</si>
  <si>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</si>
  <si>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</si>
  <si>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</si>
  <si>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</si>
  <si>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</si>
  <si>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</si>
  <si>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</si>
  <si>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</si>
  <si>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</si>
  <si>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</si>
  <si>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</si>
  <si>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</si>
  <si>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</si>
  <si>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</si>
  <si>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</si>
  <si>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</si>
  <si>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</si>
  <si>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</si>
  <si>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</si>
  <si>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</si>
  <si>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</si>
  <si>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</si>
  <si>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</si>
  <si>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</si>
  <si>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</si>
  <si>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</si>
  <si>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</si>
  <si>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</si>
  <si>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</si>
  <si>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</si>
  <si>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</si>
  <si>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</si>
  <si>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</si>
  <si>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</si>
  <si>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</si>
  <si>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</si>
  <si>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</si>
  <si>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</si>
  <si>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</si>
  <si>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</si>
  <si>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</si>
  <si>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</si>
  <si>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</si>
  <si>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</si>
  <si>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</si>
  <si>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</si>
  <si>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</si>
  <si>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</si>
  <si>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</si>
  <si>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</si>
  <si>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</si>
  <si>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</si>
  <si>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</si>
  <si>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</si>
  <si>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</si>
  <si>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</si>
  <si>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</si>
  <si>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</si>
  <si>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</si>
  <si>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</si>
  <si>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</si>
  <si>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</si>
  <si>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</si>
  <si>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</si>
  <si>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</si>
  <si>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</si>
  <si>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</si>
  <si>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</si>
  <si>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</si>
  <si>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</si>
  <si>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</si>
  <si>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</si>
  <si>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</si>
  <si>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</si>
  <si>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</si>
  <si>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</si>
  <si>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</si>
  <si>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</si>
  <si>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</si>
  <si>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</si>
  <si>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</si>
  <si>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</si>
  <si>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</si>
  <si>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</si>
  <si>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</si>
  <si>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</si>
  <si>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</si>
  <si>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</si>
  <si>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</si>
  <si>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</si>
  <si>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</si>
  <si>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</si>
  <si>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</si>
  <si>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</si>
  <si>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</si>
  <si>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</si>
  <si>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</si>
  <si>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</si>
  <si>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</si>
  <si>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</si>
  <si>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</si>
  <si>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</si>
  <si>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</si>
  <si>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</si>
  <si>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</si>
  <si>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</si>
  <si>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</si>
  <si>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</si>
  <si>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</si>
  <si>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</si>
  <si>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</si>
  <si>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</si>
  <si>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</si>
  <si>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</si>
  <si>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</si>
  <si>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</si>
  <si>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</si>
  <si>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</si>
  <si>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</si>
  <si>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</si>
  <si>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</si>
  <si>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</si>
  <si>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</si>
  <si>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</si>
  <si>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</si>
  <si>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</si>
  <si>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</si>
  <si>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</si>
  <si>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</si>
  <si>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</si>
  <si>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</si>
  <si>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</si>
  <si>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</si>
  <si>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</si>
  <si>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</si>
  <si>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</si>
  <si>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</si>
  <si>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</si>
  <si>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</si>
  <si>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</si>
  <si>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</si>
  <si>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</si>
  <si>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</si>
  <si>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</si>
  <si>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</si>
  <si>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</si>
  <si>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</si>
  <si>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</si>
  <si>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</si>
  <si>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</si>
  <si>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</si>
  <si>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</si>
  <si>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</si>
  <si>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</si>
  <si>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</si>
  <si>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</si>
  <si>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</si>
  <si>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</si>
  <si>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</si>
  <si>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</si>
  <si>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</si>
  <si>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</si>
  <si>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</si>
  <si>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</si>
  <si>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</si>
  <si>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</si>
  <si>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</si>
  <si>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</si>
  <si>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</si>
  <si>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</si>
  <si>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</si>
  <si>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</si>
  <si>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</si>
  <si>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</si>
  <si>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</si>
  <si>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</si>
  <si>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</si>
  <si>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</si>
  <si>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</si>
  <si>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</si>
  <si>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</si>
  <si>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</si>
  <si>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</si>
  <si>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</si>
  <si>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</si>
  <si>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</si>
  <si>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</si>
  <si>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</si>
  <si>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</si>
  <si>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</si>
  <si>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</si>
  <si>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</si>
  <si>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</si>
  <si>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</si>
  <si>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</si>
  <si>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</si>
  <si>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</si>
  <si>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</si>
  <si>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</si>
  <si>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</si>
  <si>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</si>
  <si>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</si>
  <si>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</si>
  <si>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</si>
  <si>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</si>
  <si>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</si>
  <si>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</si>
  <si>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</si>
  <si>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</si>
  <si>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</si>
  <si>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</si>
  <si>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</si>
  <si>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</si>
  <si>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</si>
  <si>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</si>
  <si>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</si>
  <si>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</si>
  <si>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</si>
  <si>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</si>
  <si>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</si>
  <si>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</si>
  <si>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</si>
  <si>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</si>
  <si>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</si>
  <si>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</si>
  <si>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</si>
  <si>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</si>
  <si>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</si>
  <si>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</si>
  <si>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</si>
  <si>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</si>
  <si>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</si>
  <si>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</si>
  <si>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</si>
  <si>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</si>
  <si>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</si>
  <si>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</si>
  <si>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</si>
  <si>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</si>
  <si>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</si>
  <si>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</si>
  <si>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</si>
  <si>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</si>
  <si>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</si>
  <si>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</si>
  <si>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</si>
  <si>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</si>
  <si>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</si>
  <si>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</si>
  <si>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</si>
  <si>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</si>
  <si>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</si>
  <si>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</si>
  <si>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</si>
  <si>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</si>
  <si>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</si>
  <si>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</si>
  <si>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</si>
  <si>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</si>
  <si>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</si>
  <si>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</si>
  <si>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</si>
  <si>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</si>
  <si>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</si>
  <si>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</si>
  <si>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</si>
  <si>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</si>
  <si>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</si>
  <si>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</si>
  <si>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</si>
  <si>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</si>
  <si>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</si>
  <si>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</si>
  <si>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</si>
  <si>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</si>
  <si>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</si>
  <si>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</si>
  <si>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</si>
  <si>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</si>
  <si>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</si>
  <si>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</si>
  <si>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</si>
  <si>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</si>
  <si>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</si>
  <si>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</si>
  <si>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</si>
  <si>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</si>
  <si>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</si>
  <si>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</si>
  <si>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</si>
  <si>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</si>
  <si>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</si>
  <si>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</si>
  <si>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</si>
  <si>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</si>
  <si>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</si>
  <si>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</si>
  <si>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</si>
  <si>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</si>
  <si>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</si>
  <si>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</si>
  <si>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</si>
  <si>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</si>
  <si>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</si>
  <si>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</si>
  <si>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</si>
  <si>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</si>
  <si>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</si>
  <si>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</si>
  <si>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</si>
  <si>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</si>
  <si>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</si>
  <si>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</si>
  <si>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</si>
  <si>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</si>
  <si>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</si>
  <si>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</si>
  <si>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</si>
  <si>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</si>
  <si>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</si>
  <si>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</si>
  <si>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</si>
  <si>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</si>
  <si>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</si>
  <si>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</si>
  <si>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</si>
  <si>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</si>
  <si>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</si>
  <si>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</si>
  <si>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</si>
  <si>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</si>
  <si>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</si>
  <si>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</si>
  <si>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</si>
  <si>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</si>
  <si>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</si>
  <si>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</si>
  <si>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</si>
  <si>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</si>
  <si>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</si>
  <si>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</si>
  <si>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</si>
  <si>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</si>
  <si>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</si>
  <si>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</si>
  <si>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</si>
  <si>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</si>
  <si>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</si>
  <si>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</si>
  <si>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</si>
  <si>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</si>
  <si>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</si>
  <si>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</si>
  <si>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</si>
  <si>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</si>
  <si>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</si>
  <si>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</si>
  <si>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</si>
  <si>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</si>
  <si>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</si>
  <si>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</si>
  <si>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</si>
  <si>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</si>
  <si>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</si>
  <si>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</si>
  <si>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</si>
  <si>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</si>
  <si>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</si>
  <si>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</si>
  <si>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</si>
  <si>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</si>
  <si>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</si>
  <si>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</si>
  <si>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</si>
  <si>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</si>
  <si>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</si>
  <si>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</si>
  <si>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</si>
  <si>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</si>
  <si>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</si>
  <si>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</si>
  <si>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</si>
  <si>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</si>
  <si>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</si>
  <si>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</si>
  <si>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</si>
  <si>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</si>
  <si>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</si>
  <si>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</si>
  <si>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</si>
  <si>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</si>
  <si>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</si>
  <si>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</si>
  <si>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</si>
  <si>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</si>
  <si>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</si>
  <si>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</si>
  <si>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</si>
  <si>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</si>
  <si>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</si>
  <si>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</si>
  <si>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</si>
  <si>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</si>
  <si>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</si>
  <si>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</si>
  <si>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</si>
  <si>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</si>
  <si>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</si>
  <si>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</si>
  <si>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</si>
  <si>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</si>
  <si>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</si>
  <si>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</si>
  <si>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</si>
  <si>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</si>
  <si>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</si>
  <si>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</si>
  <si>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</si>
  <si>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</si>
  <si>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</si>
  <si>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</si>
  <si>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</si>
  <si>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</si>
  <si>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</si>
  <si>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</si>
  <si>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</si>
  <si>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</si>
  <si>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</si>
  <si>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</si>
  <si>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</si>
  <si>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</si>
  <si>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</si>
  <si>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</si>
  <si>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</si>
  <si>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</si>
  <si>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</si>
  <si>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</si>
  <si>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</si>
  <si>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</si>
  <si>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</si>
  <si>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</si>
  <si>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</si>
  <si>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</si>
  <si>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</si>
  <si>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</si>
  <si>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</si>
  <si>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</si>
  <si>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</si>
  <si>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</si>
  <si>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</si>
  <si>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</si>
  <si>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</si>
  <si>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</si>
  <si>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</si>
  <si>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</si>
  <si>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</si>
  <si>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</si>
  <si>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</si>
  <si>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</si>
  <si>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</si>
  <si>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</si>
  <si>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</si>
  <si>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</si>
  <si>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</si>
  <si>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</si>
  <si>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</si>
  <si>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</si>
  <si>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</si>
  <si>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</si>
  <si>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</si>
  <si>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</si>
  <si>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</si>
  <si>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</si>
  <si>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</si>
  <si>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</si>
  <si>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</si>
  <si>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</si>
  <si>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</si>
  <si>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</si>
  <si>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</si>
  <si>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</si>
  <si>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</si>
  <si>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</si>
  <si>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</si>
  <si>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</si>
  <si>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</si>
  <si>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</si>
  <si>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</si>
  <si>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</si>
  <si>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</si>
  <si>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</si>
  <si>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</si>
  <si>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</si>
  <si>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</si>
  <si>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</si>
  <si>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</si>
  <si>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</si>
  <si>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</si>
  <si>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</si>
  <si>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</si>
  <si>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</si>
  <si>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</si>
  <si>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</si>
  <si>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</si>
  <si>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</si>
  <si>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</si>
  <si>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</si>
  <si>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</si>
  <si>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</si>
  <si>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</si>
  <si>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</si>
  <si>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</si>
  <si>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</si>
  <si>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</si>
  <si>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</si>
  <si>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</si>
  <si>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</si>
  <si>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</si>
  <si>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</si>
  <si>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</si>
  <si>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</si>
  <si>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</si>
  <si>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</si>
  <si>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</si>
  <si>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</si>
  <si>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</si>
  <si>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</si>
  <si>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</si>
  <si>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</si>
  <si>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</si>
  <si>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</si>
  <si>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</si>
  <si>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</si>
  <si>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</si>
  <si>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</si>
  <si>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</si>
  <si>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</si>
  <si>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</si>
  <si>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</si>
  <si>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</si>
  <si>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</si>
  <si>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</si>
  <si>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</si>
  <si>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</si>
  <si>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</si>
  <si>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</si>
  <si>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</si>
  <si>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</si>
  <si>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</si>
  <si>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</si>
  <si>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</si>
  <si>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</si>
  <si>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</si>
  <si>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</si>
  <si>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</si>
  <si>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</si>
  <si>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</si>
  <si>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</si>
  <si>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</si>
  <si>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</si>
  <si>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</si>
  <si>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</si>
  <si>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</si>
  <si>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</si>
  <si>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</si>
  <si>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</si>
  <si>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</si>
  <si>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</si>
  <si>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</si>
  <si>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</si>
  <si>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</si>
  <si>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</si>
  <si>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</si>
  <si>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</si>
  <si>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</si>
  <si>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</si>
  <si>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</si>
  <si>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</si>
  <si>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</si>
  <si>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</si>
  <si>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</si>
  <si>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</si>
  <si>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</si>
  <si>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</si>
  <si>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</si>
  <si>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</si>
  <si>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</si>
  <si>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</si>
  <si>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</si>
  <si>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</si>
  <si>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</si>
  <si>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</si>
  <si>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</si>
  <si>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</si>
  <si>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</si>
  <si>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</si>
  <si>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</si>
  <si>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</si>
  <si>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</si>
  <si>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</si>
  <si>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</si>
  <si>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</si>
  <si>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</si>
  <si>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</si>
  <si>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</si>
  <si>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</si>
  <si>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</si>
  <si>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</si>
  <si>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</si>
  <si>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</si>
  <si>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</si>
  <si>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</si>
  <si>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</si>
  <si>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</si>
  <si>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</si>
  <si>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</si>
  <si>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</si>
  <si>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</si>
  <si>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</si>
  <si>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</si>
  <si>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</si>
  <si>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</si>
  <si>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</si>
  <si>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</si>
  <si>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</si>
  <si>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</si>
  <si>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</si>
  <si>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</si>
  <si>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</si>
  <si>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</si>
  <si>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</si>
  <si>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</si>
  <si>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</si>
  <si>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</si>
  <si>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</si>
  <si>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</si>
  <si>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</si>
  <si>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</si>
  <si>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</si>
  <si>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</si>
  <si>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</si>
  <si>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</si>
  <si>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</si>
  <si>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</si>
  <si>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</si>
  <si>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</si>
  <si>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</si>
  <si>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</si>
  <si>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</si>
  <si>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</si>
  <si>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</si>
  <si>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</si>
  <si>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</si>
  <si>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</si>
  <si>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</si>
  <si>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</si>
  <si>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</si>
  <si>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</si>
  <si>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</si>
  <si>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</si>
  <si>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</si>
  <si>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</si>
  <si>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</si>
  <si>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</si>
  <si>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</si>
  <si>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</si>
  <si>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</si>
  <si>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</si>
  <si>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</si>
  <si>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</si>
  <si>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</si>
  <si>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</si>
  <si>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</si>
  <si>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</si>
  <si>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</si>
  <si>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</si>
  <si>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</si>
  <si>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</si>
  <si>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</si>
  <si>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</si>
  <si>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</si>
  <si>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</si>
  <si>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</si>
  <si>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</si>
  <si>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</si>
  <si>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</si>
  <si>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</si>
  <si>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</si>
  <si>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</si>
  <si>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</si>
  <si>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</si>
  <si>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</si>
  <si>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</si>
  <si>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</si>
  <si>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</si>
  <si>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</si>
  <si>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</si>
  <si>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</si>
  <si>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</si>
  <si>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</si>
  <si>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</si>
  <si>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</si>
  <si>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</si>
  <si>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</si>
  <si>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</si>
  <si>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</si>
  <si>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</si>
  <si>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</si>
  <si>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</si>
  <si>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</si>
  <si>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</si>
  <si>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</si>
  <si>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</si>
  <si>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</si>
  <si>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</si>
  <si>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</si>
  <si>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</si>
  <si>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</si>
  <si>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</si>
  <si>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</si>
  <si>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</si>
  <si>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</si>
  <si>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</si>
  <si>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</si>
  <si>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</si>
  <si>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</si>
  <si>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</si>
  <si>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</si>
  <si>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</si>
  <si>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</si>
  <si>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</si>
  <si>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</si>
  <si>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</si>
  <si>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</si>
  <si>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</si>
  <si>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</si>
  <si>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</si>
  <si>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</si>
  <si>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</si>
  <si>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</si>
  <si>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</si>
  <si>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</si>
  <si>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</si>
  <si>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</si>
  <si>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</si>
  <si>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</si>
  <si>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</si>
  <si>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</si>
  <si>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</si>
  <si>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</si>
  <si>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</si>
  <si>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</si>
  <si>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</si>
  <si>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</si>
  <si>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</si>
  <si>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</si>
  <si>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</si>
  <si>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</si>
  <si>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</si>
  <si>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</si>
  <si>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</si>
  <si>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</si>
  <si>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</si>
  <si>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</si>
  <si>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</si>
  <si>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</si>
  <si>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</si>
  <si>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</si>
  <si>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</si>
  <si>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</si>
  <si>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</si>
  <si>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</si>
  <si>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</si>
  <si>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</si>
  <si>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</si>
  <si>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</si>
  <si>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</si>
  <si>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</si>
  <si>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</si>
  <si>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</si>
  <si>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</si>
  <si>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</si>
  <si>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</si>
  <si>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</si>
  <si>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</si>
  <si>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</si>
  <si>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</si>
  <si>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</si>
  <si>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</si>
  <si>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</si>
  <si>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</si>
  <si>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</si>
  <si>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</si>
  <si>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</si>
  <si>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</si>
  <si>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</si>
  <si>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</si>
  <si>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</si>
  <si>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</si>
  <si>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</si>
  <si>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</si>
  <si>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</si>
  <si>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</si>
  <si>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</si>
  <si>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</si>
  <si>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</si>
  <si>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</si>
  <si>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</si>
  <si>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</si>
  <si>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</si>
  <si>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</si>
  <si>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</si>
  <si>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</si>
  <si>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</si>
  <si>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</si>
  <si>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</si>
  <si>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</si>
  <si>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</si>
  <si>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</si>
  <si>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</si>
  <si>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</si>
  <si>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</si>
  <si>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</si>
  <si>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</si>
  <si>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</si>
  <si>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</si>
  <si>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</si>
  <si>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</si>
  <si>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</si>
  <si>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</si>
  <si>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</si>
  <si>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</si>
  <si>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</si>
  <si>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</si>
  <si>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</si>
  <si>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</si>
  <si>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</si>
  <si>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</si>
  <si>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</si>
  <si>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</si>
  <si>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</si>
  <si>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</si>
  <si>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</si>
  <si>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</si>
  <si>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</si>
  <si>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</si>
  <si>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</si>
  <si>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</si>
  <si>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</si>
  <si>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</si>
  <si>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</si>
  <si>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</si>
  <si>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</si>
  <si>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</si>
  <si>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</si>
  <si>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</si>
  <si>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</si>
  <si>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</si>
  <si>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</si>
  <si>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</si>
  <si>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</si>
  <si>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</si>
  <si>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</si>
  <si>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</si>
  <si>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</si>
  <si>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</si>
  <si>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</si>
  <si>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</si>
  <si>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</si>
  <si>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</si>
  <si>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</si>
  <si>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</si>
  <si>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</si>
  <si>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</si>
  <si>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</si>
  <si>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</si>
  <si>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</si>
  <si>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</si>
  <si>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</si>
  <si>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</si>
  <si>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</si>
  <si>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</si>
  <si>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</si>
  <si>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</si>
  <si>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</si>
  <si>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</si>
  <si>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</si>
  <si>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</si>
  <si>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</si>
  <si>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</si>
  <si>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</si>
  <si>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</si>
  <si>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</si>
  <si>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</si>
  <si>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</si>
  <si>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</si>
  <si>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</si>
  <si>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</si>
  <si>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</si>
  <si>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</si>
  <si>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</si>
  <si>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</si>
  <si>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</si>
  <si>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</si>
  <si>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</si>
  <si>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</si>
  <si>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</si>
  <si>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</si>
  <si>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</si>
  <si>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</si>
  <si>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</si>
  <si>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</si>
  <si>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</si>
  <si>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</si>
  <si>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</si>
  <si>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</si>
  <si>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</si>
  <si>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</si>
  <si>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</si>
  <si>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</si>
  <si>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</si>
  <si>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</si>
  <si>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</si>
  <si>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</si>
  <si>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</si>
  <si>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</si>
  <si>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</si>
  <si>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</si>
  <si>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</si>
  <si>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</si>
  <si>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</si>
  <si>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</si>
  <si>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</si>
  <si>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</si>
  <si>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</si>
  <si>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</si>
  <si>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</si>
  <si>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</si>
  <si>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</si>
  <si>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</si>
  <si>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</si>
  <si>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</si>
  <si>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</si>
  <si>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</si>
  <si>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</si>
  <si>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</si>
  <si>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</si>
  <si>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</si>
  <si>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</si>
  <si>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</si>
  <si>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</si>
  <si>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</si>
  <si>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</si>
  <si>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</si>
  <si>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</si>
  <si>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</si>
  <si>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</si>
  <si>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</si>
  <si>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</si>
  <si>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</si>
  <si>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</si>
  <si>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</si>
  <si>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</si>
  <si>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</si>
  <si>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</si>
  <si>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</si>
  <si>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</si>
  <si>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</si>
  <si>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</si>
  <si>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</si>
  <si>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</si>
  <si>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</si>
  <si>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</si>
  <si>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</si>
  <si>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</si>
  <si>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</si>
  <si>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</si>
  <si>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</si>
  <si>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</si>
  <si>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</si>
  <si>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</si>
  <si>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</si>
  <si>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</si>
  <si>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</si>
  <si>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</si>
  <si>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</si>
  <si>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</si>
  <si>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</si>
  <si>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</si>
  <si>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</si>
  <si>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</si>
  <si>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</si>
  <si>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</si>
  <si>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</si>
  <si>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</si>
  <si>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</si>
  <si>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</si>
  <si>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</si>
  <si>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</si>
  <si>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</si>
  <si>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</si>
  <si>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</si>
  <si>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</si>
  <si>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</si>
  <si>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</si>
  <si>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</si>
  <si>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</si>
  <si>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</si>
  <si>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</si>
  <si>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</si>
  <si>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</si>
  <si>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</si>
  <si>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</si>
  <si>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</si>
  <si>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</si>
  <si>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</si>
  <si>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</si>
  <si>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</si>
  <si>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</si>
  <si>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</si>
  <si>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</si>
  <si>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</si>
  <si>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</si>
  <si>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</si>
  <si>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</si>
  <si>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</si>
  <si>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</si>
  <si>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</si>
  <si>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</si>
  <si>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</si>
  <si>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</si>
  <si>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</si>
  <si>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</si>
  <si>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</si>
  <si>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</si>
  <si>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</si>
  <si>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</si>
  <si>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</si>
  <si>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</si>
  <si>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</si>
  <si>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</si>
  <si>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</si>
  <si>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</si>
  <si>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</si>
  <si>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</si>
  <si>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</si>
  <si>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</si>
  <si>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</si>
  <si>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</si>
  <si>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</si>
  <si>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</si>
  <si>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</si>
  <si>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</si>
  <si>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</si>
  <si>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</si>
  <si>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</si>
  <si>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</si>
  <si>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</si>
  <si>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</si>
  <si>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</si>
  <si>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</si>
  <si>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</si>
  <si>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</si>
  <si>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</si>
  <si>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</si>
  <si>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</si>
  <si>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</si>
  <si>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</si>
  <si>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</si>
  <si>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</si>
  <si>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</si>
  <si>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</si>
  <si>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</si>
  <si>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</si>
  <si>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</si>
  <si>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</si>
  <si>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</si>
  <si>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</si>
  <si>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</si>
  <si>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</si>
  <si>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</si>
  <si>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</si>
  <si>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</si>
  <si>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</si>
  <si>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</si>
  <si>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</si>
  <si>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</si>
  <si>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</si>
  <si>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</si>
  <si>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</si>
  <si>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</si>
  <si>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</si>
  <si>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</si>
  <si>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</si>
  <si>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</si>
  <si>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</si>
  <si>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</si>
  <si>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</si>
  <si>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</si>
  <si>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</si>
  <si>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</si>
  <si>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</si>
  <si>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</si>
  <si>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</si>
  <si>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</si>
  <si>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</si>
  <si>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</si>
  <si>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</si>
  <si>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</si>
  <si>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</si>
  <si>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</si>
  <si>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</si>
  <si>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</si>
  <si>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</si>
  <si>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</si>
  <si>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</si>
  <si>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</si>
  <si>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</si>
  <si>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</si>
  <si>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</si>
  <si>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</si>
  <si>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</si>
  <si>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</si>
  <si>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</si>
  <si>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</si>
  <si>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</si>
  <si>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</si>
  <si>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</si>
  <si>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</si>
  <si>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</si>
  <si>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</si>
  <si>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</si>
  <si>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</si>
  <si>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</si>
  <si>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</si>
  <si>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</si>
  <si>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</si>
  <si>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</si>
  <si>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</si>
  <si>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</si>
  <si>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</si>
  <si>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</si>
  <si>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</si>
  <si>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</si>
  <si>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</si>
  <si>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</si>
  <si>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</si>
  <si>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</si>
  <si>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</si>
  <si>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</si>
  <si>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</si>
  <si>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</si>
  <si>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</si>
  <si>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</si>
  <si>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</si>
  <si>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</si>
  <si>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</si>
  <si>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</si>
  <si>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</si>
  <si>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</si>
  <si>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</si>
  <si>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</si>
  <si>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</si>
  <si>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</si>
  <si>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</si>
  <si>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</si>
  <si>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</si>
  <si>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</si>
  <si>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</si>
  <si>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</si>
  <si>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</si>
  <si>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</si>
  <si>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</si>
  <si>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</si>
  <si>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</si>
  <si>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</si>
  <si>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</si>
  <si>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</si>
  <si>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</si>
  <si>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</si>
  <si>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</si>
  <si>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</si>
  <si>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</si>
  <si>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</si>
  <si>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</si>
  <si>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</si>
  <si>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</si>
  <si>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</si>
  <si>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</si>
  <si>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</si>
  <si>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</si>
  <si>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</si>
  <si>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</si>
  <si>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</si>
  <si>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</si>
  <si>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</si>
  <si>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</si>
  <si>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</si>
  <si>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</si>
  <si>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</si>
  <si>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</si>
  <si>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</si>
  <si>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</si>
  <si>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</si>
  <si>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</si>
  <si>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</si>
  <si>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</si>
  <si>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</si>
  <si>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</si>
  <si>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</si>
  <si>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</si>
  <si>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</si>
  <si>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</si>
  <si>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</si>
  <si>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</si>
  <si>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</si>
  <si>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</si>
  <si>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</si>
  <si>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</si>
  <si>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</si>
  <si>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</si>
  <si>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</si>
  <si>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</si>
  <si>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</si>
  <si>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</si>
  <si>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</si>
  <si>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</si>
  <si>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</si>
  <si>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</si>
  <si>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</si>
  <si>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</si>
  <si>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</si>
  <si>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</si>
  <si>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</si>
  <si>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</si>
  <si>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</si>
  <si>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</si>
  <si>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</si>
  <si>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</si>
  <si>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</si>
  <si>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</si>
  <si>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</si>
  <si>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</si>
  <si>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</si>
  <si>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</si>
  <si>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</si>
  <si>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</si>
  <si>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</si>
  <si>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</si>
  <si>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</si>
  <si>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</si>
  <si>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</si>
  <si>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</si>
  <si>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</si>
  <si>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</si>
  <si>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</si>
  <si>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</si>
  <si>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</si>
  <si>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</si>
  <si>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</si>
  <si>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</si>
  <si>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</si>
  <si>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</si>
  <si>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</si>
  <si>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</si>
  <si>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</si>
  <si>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</si>
  <si>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</si>
  <si>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</si>
  <si>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</si>
  <si>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</si>
  <si>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</si>
  <si>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</si>
  <si>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</si>
  <si>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</si>
  <si>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</si>
  <si>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</si>
  <si>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</si>
  <si>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</si>
  <si>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</si>
  <si>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</si>
  <si>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</si>
  <si>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</si>
  <si>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</si>
  <si>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</si>
  <si>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</si>
  <si>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</si>
  <si>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</si>
  <si>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</si>
  <si>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</si>
  <si>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</si>
  <si>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</si>
  <si>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</si>
  <si>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</si>
  <si>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</si>
  <si>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</si>
  <si>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</si>
  <si>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</si>
  <si>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</si>
  <si>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</si>
  <si>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</si>
  <si>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</si>
  <si>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</si>
  <si>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</si>
  <si>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</si>
  <si>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</si>
  <si>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</si>
  <si>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</si>
  <si>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</si>
  <si>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</si>
  <si>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</si>
  <si>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</si>
  <si>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</si>
  <si>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</si>
  <si>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</si>
  <si>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</si>
  <si>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</si>
  <si>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</si>
  <si>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</si>
  <si>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</si>
  <si>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</si>
  <si>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</si>
  <si>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</si>
  <si>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</si>
  <si>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</si>
  <si>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</si>
  <si>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</si>
  <si>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</si>
  <si>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</si>
  <si>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</si>
  <si>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</si>
  <si>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</si>
  <si>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</si>
  <si>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</si>
  <si>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</si>
  <si>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</si>
  <si>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</si>
  <si>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</si>
  <si>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</si>
  <si>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</si>
  <si>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</si>
  <si>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</si>
  <si>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</si>
  <si>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</si>
  <si>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</si>
  <si>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</si>
  <si>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</si>
  <si>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</si>
  <si>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</si>
  <si>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</si>
  <si>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</si>
  <si>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</si>
  <si>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</si>
  <si>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</si>
  <si>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</si>
  <si>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</si>
  <si>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</si>
  <si>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</si>
  <si>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</si>
  <si>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</si>
  <si>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</si>
  <si>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</si>
  <si>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</si>
  <si>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</si>
  <si>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</si>
  <si>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</si>
  <si>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</si>
  <si>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</si>
  <si>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</si>
  <si>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</si>
  <si>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</si>
  <si>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</si>
  <si>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</si>
  <si>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</si>
  <si>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</si>
  <si>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</si>
  <si>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</si>
  <si>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</si>
  <si>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</si>
  <si>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</si>
  <si>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</si>
  <si>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</si>
  <si>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</si>
  <si>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</si>
  <si>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</si>
  <si>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</si>
  <si>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</si>
  <si>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</si>
  <si>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</si>
  <si>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</si>
  <si>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</si>
  <si>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</si>
  <si>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</si>
  <si>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</si>
  <si>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</si>
  <si>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</si>
  <si>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</si>
  <si>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</si>
  <si>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</si>
  <si>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</si>
  <si>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</si>
  <si>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</si>
  <si>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</si>
  <si>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</si>
  <si>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</si>
  <si>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</si>
  <si>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</si>
  <si>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</si>
  <si>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</si>
  <si>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</si>
  <si>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</si>
  <si>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</si>
  <si>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</si>
  <si>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</si>
  <si>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</si>
  <si>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</si>
  <si>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</si>
  <si>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</si>
  <si>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</si>
  <si>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</si>
  <si>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</si>
  <si>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</si>
  <si>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</si>
  <si>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</si>
  <si>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</si>
  <si>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</si>
  <si>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</si>
  <si>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</si>
  <si>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</si>
  <si>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</si>
  <si>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</si>
  <si>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</si>
  <si>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</si>
  <si>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</si>
  <si>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</si>
  <si>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</si>
  <si>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</si>
  <si>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</si>
  <si>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</si>
  <si>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</si>
  <si>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</si>
  <si>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</si>
  <si>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</si>
  <si>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</si>
  <si>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</si>
  <si>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</si>
  <si>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</si>
  <si>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</si>
  <si>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</si>
  <si>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</si>
  <si>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</si>
  <si>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</si>
  <si>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</si>
  <si>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</si>
  <si>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</si>
  <si>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</si>
  <si>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</si>
  <si>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</si>
  <si>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</si>
  <si>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</si>
  <si>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</si>
  <si>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</si>
  <si>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</si>
  <si>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</si>
  <si>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</si>
  <si>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</si>
  <si>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</si>
  <si>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</si>
  <si>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</si>
  <si>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</si>
  <si>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</si>
  <si>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</si>
  <si>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</si>
  <si>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</si>
  <si>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</si>
  <si>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</si>
  <si>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</si>
  <si>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</si>
  <si>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</si>
  <si>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</si>
  <si>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</si>
  <si>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</si>
  <si>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</si>
  <si>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</si>
  <si>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</si>
  <si>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</si>
  <si>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</si>
  <si>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</si>
  <si>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</si>
  <si>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</si>
  <si>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</si>
  <si>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</si>
  <si>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</si>
  <si>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</si>
  <si>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</si>
  <si>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</si>
  <si>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</si>
  <si>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</si>
  <si>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</si>
  <si>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</si>
  <si>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</si>
  <si>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</si>
  <si>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</si>
  <si>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</si>
  <si>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</si>
  <si>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</si>
  <si>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</si>
  <si>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</si>
  <si>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</si>
  <si>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</si>
  <si>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</si>
  <si>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</si>
  <si>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</si>
  <si>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</si>
  <si>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</si>
  <si>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</si>
  <si>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</si>
  <si>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</si>
  <si>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</si>
  <si>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</si>
  <si>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</si>
  <si>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</si>
  <si>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</si>
  <si>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</si>
  <si>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</si>
  <si>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</si>
  <si>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</si>
  <si>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</si>
  <si>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</si>
  <si>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</si>
  <si>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</si>
  <si>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</si>
  <si>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</si>
  <si>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</si>
  <si>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</si>
  <si>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</si>
  <si>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</si>
  <si>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</si>
  <si>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</si>
  <si>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</si>
  <si>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</si>
  <si>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</si>
  <si>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</si>
  <si>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</si>
  <si>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</si>
  <si>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</si>
  <si>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</si>
  <si>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</si>
  <si>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</si>
  <si>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</si>
  <si>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</si>
  <si>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</si>
  <si>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</si>
  <si>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</si>
  <si>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</si>
  <si>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</si>
  <si>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</si>
  <si>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</si>
  <si>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</si>
  <si>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</si>
  <si>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</si>
  <si>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</si>
  <si>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</si>
  <si>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</si>
  <si>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</si>
  <si>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</si>
  <si>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</si>
  <si>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</si>
  <si>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</si>
  <si>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</si>
  <si>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</si>
  <si>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</si>
  <si>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</si>
  <si>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</si>
  <si>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</si>
  <si>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</si>
  <si>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</si>
  <si>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</si>
  <si>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</si>
  <si>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</si>
  <si>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</si>
  <si>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</si>
  <si>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</si>
  <si>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</si>
  <si>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</si>
  <si>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</si>
  <si>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</si>
  <si>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</si>
  <si>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</si>
  <si>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</si>
  <si>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</si>
  <si>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</si>
  <si>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</si>
  <si>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</si>
  <si>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</si>
  <si>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</si>
  <si>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</si>
  <si>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</si>
  <si>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</si>
  <si>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</si>
  <si>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</si>
  <si>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</si>
  <si>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</si>
  <si>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</si>
  <si>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</si>
  <si>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</si>
  <si>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</si>
  <si>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</si>
  <si>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</si>
  <si>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</si>
  <si>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</si>
  <si>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</si>
  <si>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</si>
  <si>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</si>
  <si>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</si>
  <si>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</si>
  <si>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</si>
  <si>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</si>
  <si>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</si>
  <si>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</si>
  <si>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</si>
  <si>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</si>
  <si>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</si>
  <si>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</si>
  <si>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</si>
  <si>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</si>
  <si>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</si>
  <si>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</si>
  <si>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</si>
  <si>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</si>
  <si>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</si>
  <si>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</si>
  <si>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</si>
  <si>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</si>
  <si>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</si>
  <si>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</si>
  <si>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</si>
  <si>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</si>
  <si>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</si>
  <si>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</si>
  <si>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</si>
  <si>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</si>
  <si>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</si>
  <si>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</si>
  <si>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</si>
  <si>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</si>
  <si>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</si>
  <si>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</si>
  <si>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</si>
  <si>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</si>
  <si>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</si>
  <si>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</si>
  <si>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</si>
  <si>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</si>
  <si>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</si>
  <si>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</si>
  <si>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</si>
  <si>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</si>
  <si>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</si>
  <si>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</si>
  <si>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</si>
  <si>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</si>
  <si>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</si>
  <si>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</si>
  <si>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</si>
  <si>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</si>
  <si>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</si>
  <si>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</si>
  <si>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</si>
  <si>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</si>
  <si>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</si>
  <si>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</si>
  <si>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</si>
  <si>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</si>
  <si>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</si>
  <si>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</si>
  <si>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</si>
  <si>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</si>
  <si>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</si>
  <si>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</si>
  <si>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</si>
  <si>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</si>
  <si>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</si>
  <si>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</si>
  <si>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</si>
  <si>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</si>
  <si>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</si>
  <si>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</si>
  <si>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</si>
  <si>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</si>
  <si>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</si>
  <si>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</si>
  <si>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</si>
  <si>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</si>
  <si>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</si>
  <si>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</si>
  <si>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</si>
  <si>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</si>
  <si>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</si>
  <si>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</si>
  <si>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</si>
  <si>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</si>
  <si>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</si>
  <si>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</si>
  <si>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</si>
  <si>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</si>
  <si>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</si>
  <si>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</si>
  <si>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</si>
  <si>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</si>
  <si>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</si>
  <si>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</si>
  <si>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</si>
  <si>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</si>
  <si>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</si>
  <si>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</si>
  <si>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</si>
  <si>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</si>
  <si>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</si>
  <si>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</si>
  <si>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</si>
  <si>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</si>
  <si>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</si>
  <si>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</si>
  <si>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</si>
  <si>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</si>
  <si>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</si>
  <si>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</si>
  <si>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</si>
  <si>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</si>
  <si>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</si>
  <si>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</si>
  <si>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</si>
  <si>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</si>
  <si>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</si>
  <si>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</si>
  <si>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</si>
  <si>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</si>
  <si>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</si>
  <si>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</si>
  <si>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</si>
  <si>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</si>
  <si>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</si>
  <si>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</si>
  <si>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</si>
  <si>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</si>
  <si>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</si>
  <si>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</si>
  <si>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</si>
  <si>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</si>
  <si>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</si>
  <si>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</si>
  <si>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</si>
  <si>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</si>
  <si>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</si>
  <si>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</si>
  <si>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</si>
  <si>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</si>
  <si>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</si>
  <si>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</si>
  <si>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</si>
  <si>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</si>
  <si>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</si>
  <si>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</si>
  <si>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</si>
  <si>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</si>
  <si>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</si>
  <si>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</si>
  <si>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</si>
  <si>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</si>
  <si>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</si>
  <si>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</si>
  <si>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</si>
  <si>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</si>
  <si>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</si>
  <si>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</si>
  <si>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</si>
  <si>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</si>
  <si>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</si>
  <si>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</si>
  <si>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</si>
  <si>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</si>
  <si>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</si>
  <si>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</si>
  <si>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</si>
  <si>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</si>
  <si>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</si>
  <si>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</si>
  <si>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</si>
  <si>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</si>
  <si>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</si>
  <si>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</si>
  <si>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</si>
  <si>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</si>
  <si>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</si>
  <si>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</si>
  <si>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</si>
  <si>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</si>
  <si>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</si>
  <si>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</si>
  <si>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</si>
  <si>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</si>
  <si>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</si>
  <si>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</si>
  <si>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</si>
  <si>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</si>
  <si>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</si>
  <si>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</si>
  <si>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</si>
  <si>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</si>
  <si>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</si>
  <si>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</si>
  <si>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</si>
  <si>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</si>
  <si>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</si>
  <si>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</si>
  <si>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</si>
  <si>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</si>
  <si>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</si>
  <si>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</si>
  <si>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</si>
  <si>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</si>
  <si>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</si>
  <si>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</si>
  <si>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</si>
  <si>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</si>
  <si>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</si>
  <si>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</si>
  <si>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</si>
  <si>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</si>
  <si>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</si>
  <si>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</si>
  <si>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</si>
  <si>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</si>
  <si>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</si>
  <si>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</si>
  <si>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</si>
  <si>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</si>
  <si>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</si>
  <si>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</si>
  <si>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</si>
  <si>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</si>
  <si>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</si>
  <si>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</si>
  <si>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</si>
  <si>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</si>
  <si>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</si>
  <si>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</si>
  <si>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</si>
  <si>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</si>
  <si>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</si>
  <si>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</si>
  <si>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</si>
  <si>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</si>
  <si>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</si>
  <si>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</si>
  <si>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</si>
  <si>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</si>
  <si>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</si>
  <si>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</si>
  <si>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</si>
  <si>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</si>
  <si>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</si>
  <si>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</si>
  <si>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</si>
  <si>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</si>
  <si>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</si>
  <si>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</si>
  <si>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</si>
  <si>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</si>
  <si>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</si>
  <si>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</si>
  <si>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</si>
  <si>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</si>
  <si>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</si>
  <si>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</si>
  <si>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</si>
  <si>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</si>
  <si>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</si>
  <si>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</si>
  <si>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</si>
  <si>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</si>
  <si>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</si>
  <si>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</si>
  <si>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</si>
  <si>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</si>
  <si>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</si>
  <si>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</si>
  <si>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</si>
  <si>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</si>
  <si>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</si>
  <si>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</si>
  <si>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</si>
  <si>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</si>
  <si>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</si>
  <si>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</si>
  <si>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</si>
  <si>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</si>
  <si>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</si>
  <si>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</si>
  <si>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</si>
  <si>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</si>
  <si>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</si>
  <si>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</si>
  <si>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</si>
  <si>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</si>
  <si>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</si>
  <si>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</si>
  <si>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</si>
  <si>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</si>
  <si>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</si>
  <si>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</si>
  <si>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</si>
  <si>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</si>
  <si>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</si>
  <si>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</si>
  <si>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</si>
  <si>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</si>
  <si>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</si>
  <si>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</si>
  <si>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</si>
  <si>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</si>
  <si>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</si>
  <si>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</si>
  <si>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</si>
  <si>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</si>
  <si>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</si>
  <si>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</si>
  <si>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</si>
  <si>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</si>
  <si>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</si>
  <si>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</si>
  <si>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</si>
  <si>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</si>
  <si>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</si>
  <si>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</si>
  <si>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</si>
  <si>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</si>
  <si>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</si>
  <si>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</si>
  <si>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</si>
  <si>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</si>
  <si>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</si>
  <si>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</si>
  <si>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</si>
  <si>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</si>
  <si>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</si>
  <si>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</si>
  <si>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</si>
  <si>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</si>
  <si>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</si>
  <si>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</si>
  <si>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</si>
  <si>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</si>
  <si>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</si>
  <si>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</si>
  <si>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</si>
  <si>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</si>
  <si>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</si>
  <si>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</si>
  <si>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</si>
  <si>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</si>
  <si>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</si>
  <si>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</si>
  <si>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</si>
  <si>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</si>
  <si>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</si>
  <si>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</si>
  <si>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</si>
  <si>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</si>
  <si>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</si>
  <si>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</si>
  <si>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</si>
  <si>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</si>
  <si>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</si>
  <si>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</si>
  <si>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</si>
  <si>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</si>
  <si>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</si>
  <si>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</si>
  <si>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</si>
  <si>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</si>
  <si>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</si>
  <si>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</si>
  <si>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</si>
  <si>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</si>
  <si>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</si>
  <si>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</si>
  <si>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</si>
  <si>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</si>
  <si>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</si>
  <si>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</si>
  <si>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</si>
  <si>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</si>
  <si>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</si>
  <si>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</si>
  <si>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</si>
  <si>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</si>
  <si>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</si>
  <si>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</si>
  <si>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</si>
  <si>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</si>
  <si>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</si>
  <si>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</si>
  <si>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</si>
  <si>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</si>
  <si>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</si>
  <si>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</si>
  <si>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</si>
  <si>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</si>
  <si>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</si>
  <si>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</si>
  <si>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</si>
  <si>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</si>
  <si>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</si>
  <si>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</si>
  <si>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</si>
  <si>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</si>
  <si>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</si>
  <si>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</si>
  <si>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</si>
  <si>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</si>
  <si>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</si>
  <si>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</si>
  <si>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</si>
  <si>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</si>
  <si>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</si>
  <si>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</si>
  <si>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</si>
  <si>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</si>
  <si>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</si>
  <si>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</si>
  <si>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</si>
  <si>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</si>
  <si>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</si>
  <si>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</si>
  <si>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</si>
  <si>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</si>
  <si>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</si>
  <si>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</si>
  <si>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</si>
  <si>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</si>
  <si>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</si>
  <si>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</si>
  <si>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</si>
  <si>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</si>
  <si>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</si>
  <si>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</si>
  <si>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</si>
  <si>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</si>
  <si>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</si>
  <si>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</si>
  <si>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</si>
  <si>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</si>
  <si>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</si>
  <si>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</si>
  <si>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</si>
  <si>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</si>
  <si>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</si>
  <si>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</si>
  <si>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</si>
  <si>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</si>
  <si>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</si>
  <si>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</si>
  <si>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</si>
  <si>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</si>
  <si>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</si>
  <si>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</si>
  <si>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</si>
  <si>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</si>
  <si>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</si>
  <si>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</si>
  <si>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</si>
  <si>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</si>
  <si>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</si>
  <si>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</si>
  <si>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</si>
  <si>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</si>
  <si>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</si>
  <si>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</si>
  <si>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</si>
  <si>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</si>
  <si>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</si>
  <si>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</si>
  <si>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</si>
  <si>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</si>
  <si>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</si>
  <si>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</si>
  <si>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</si>
  <si>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</si>
  <si>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</si>
  <si>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</si>
  <si>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</si>
  <si>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</si>
  <si>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</si>
  <si>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</si>
  <si>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</si>
  <si>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</si>
  <si>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</si>
  <si>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</si>
  <si>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</si>
  <si>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</si>
  <si>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</si>
  <si>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</si>
  <si>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</si>
  <si>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</si>
  <si>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</si>
  <si>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</si>
  <si>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</si>
  <si>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</si>
  <si>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</si>
  <si>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</si>
  <si>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</si>
  <si>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</si>
  <si>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</si>
  <si>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</si>
  <si>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</si>
  <si>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</si>
  <si>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</si>
  <si>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</si>
  <si>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</si>
  <si>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</si>
  <si>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</si>
  <si>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</si>
  <si>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</si>
  <si>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</si>
  <si>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</si>
  <si>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</si>
  <si>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</si>
  <si>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</si>
  <si>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</si>
  <si>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</si>
  <si>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</si>
  <si>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</si>
  <si>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</si>
  <si>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</si>
  <si>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</si>
  <si>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</si>
  <si>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</si>
  <si>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</si>
  <si>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</si>
  <si>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</si>
  <si>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</si>
  <si>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</si>
  <si>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</si>
  <si>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</si>
  <si>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</si>
  <si>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</si>
  <si>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</si>
  <si>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</si>
  <si>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</si>
  <si>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</si>
  <si>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</si>
  <si>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</si>
  <si>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</si>
  <si>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</si>
  <si>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</si>
  <si>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</si>
  <si>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</si>
  <si>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</si>
  <si>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</si>
  <si>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</si>
  <si>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</si>
  <si>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</si>
  <si>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</si>
  <si>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</si>
  <si>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</si>
  <si>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</si>
  <si>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</si>
  <si>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</si>
  <si>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</si>
  <si>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</si>
  <si>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</si>
  <si>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</si>
  <si>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</si>
  <si>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</si>
  <si>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</si>
  <si>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</si>
  <si>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</si>
  <si>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</si>
  <si>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</si>
  <si>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</si>
  <si>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</si>
  <si>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</si>
  <si>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</si>
  <si>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</si>
  <si>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</si>
  <si>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</si>
  <si>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</si>
  <si>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</si>
  <si>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</si>
  <si>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</si>
  <si>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</si>
  <si>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</si>
  <si>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</si>
  <si>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</si>
  <si>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</si>
  <si>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</si>
  <si>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</si>
  <si>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</si>
  <si>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</si>
  <si>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</si>
  <si>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</si>
  <si>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</si>
  <si>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</si>
  <si>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</si>
  <si>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</si>
  <si>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</si>
  <si>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</si>
  <si>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</si>
  <si>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</si>
  <si>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</si>
  <si>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</si>
  <si>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</si>
  <si>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</si>
  <si>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</si>
  <si>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</si>
  <si>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</si>
  <si>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</si>
  <si>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</si>
  <si>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</si>
  <si>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</si>
  <si>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</si>
  <si>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</si>
  <si>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</si>
  <si>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</si>
  <si>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</si>
  <si>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</si>
  <si>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</si>
  <si>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</si>
  <si>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</si>
  <si>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</si>
  <si>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</si>
  <si>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</si>
  <si>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</si>
  <si>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</si>
  <si>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</si>
  <si>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</si>
  <si>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</si>
  <si>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</si>
  <si>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</si>
  <si>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</si>
  <si>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</si>
  <si>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</si>
  <si>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</si>
  <si>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</si>
  <si>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</si>
  <si>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</si>
  <si>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</si>
  <si>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</si>
  <si>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</si>
  <si>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</si>
  <si>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</si>
  <si>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</si>
  <si>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</si>
  <si>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</si>
  <si>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</si>
  <si>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</si>
  <si>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</si>
  <si>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</si>
  <si>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</si>
  <si>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</si>
  <si>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</si>
  <si>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</si>
  <si>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</si>
  <si>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</si>
  <si>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</si>
  <si>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</si>
  <si>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</si>
  <si>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</si>
  <si>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</si>
  <si>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</si>
  <si>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</si>
  <si>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</si>
  <si>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</si>
  <si>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</si>
  <si>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</si>
  <si>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</si>
  <si>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</si>
  <si>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</si>
  <si>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</si>
  <si>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</si>
  <si>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</si>
  <si>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</si>
  <si>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</si>
  <si>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</si>
  <si>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</si>
  <si>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</si>
  <si>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</si>
  <si>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</si>
  <si>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</si>
  <si>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</si>
  <si>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</si>
  <si>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</si>
  <si>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</si>
  <si>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</si>
  <si>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</si>
  <si>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</si>
  <si>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</si>
  <si>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</si>
  <si>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</si>
  <si>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</si>
  <si>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</si>
  <si>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</si>
  <si>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</si>
  <si>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</si>
  <si>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</si>
  <si>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</si>
  <si>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</si>
  <si>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</si>
  <si>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</si>
  <si>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</si>
  <si>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</si>
  <si>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</si>
  <si>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</si>
  <si>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</si>
  <si>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</si>
  <si>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</si>
  <si>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</si>
  <si>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</si>
  <si>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</si>
  <si>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</si>
  <si>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</si>
  <si>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</si>
  <si>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</si>
  <si>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</si>
  <si>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</si>
  <si>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</si>
  <si>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</si>
  <si>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</si>
  <si>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</si>
  <si>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</si>
  <si>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</si>
  <si>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</si>
  <si>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</si>
  <si>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</si>
  <si>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</si>
  <si>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</si>
  <si>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</si>
  <si>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</si>
  <si>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</si>
  <si>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</si>
  <si>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</si>
  <si>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</si>
  <si>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</si>
  <si>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</si>
  <si>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</si>
  <si>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</si>
  <si>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</si>
  <si>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</si>
  <si>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</si>
  <si>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</si>
  <si>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</si>
  <si>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</si>
  <si>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</si>
  <si>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</si>
  <si>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</si>
  <si>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</si>
  <si>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</si>
  <si>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</si>
  <si>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</si>
  <si>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</si>
  <si>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</si>
  <si>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</si>
  <si>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</si>
  <si>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</si>
  <si>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</si>
  <si>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</si>
  <si>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</si>
  <si>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</si>
  <si>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</si>
  <si>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</si>
  <si>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</si>
  <si>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</si>
  <si>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</si>
  <si>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</si>
  <si>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</si>
  <si>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</si>
  <si>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</si>
  <si>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</si>
  <si>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</si>
  <si>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</si>
  <si>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</si>
  <si>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</si>
  <si>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</si>
  <si>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</si>
  <si>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</si>
  <si>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</si>
  <si>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</si>
  <si>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</si>
  <si>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</si>
  <si>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</si>
  <si>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</si>
  <si>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</si>
  <si>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</si>
  <si>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</si>
  <si>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</si>
  <si>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</si>
  <si>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</si>
  <si>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</si>
  <si>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</si>
  <si>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</si>
  <si>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</si>
  <si>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</si>
  <si>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</si>
  <si>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</si>
  <si>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</si>
  <si>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</si>
  <si>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</si>
  <si>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</si>
  <si>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</si>
  <si>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</si>
  <si>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</si>
  <si>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</si>
  <si>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</si>
  <si>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</si>
  <si>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</si>
  <si>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</si>
  <si>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</si>
  <si>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</si>
  <si>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</si>
  <si>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</si>
  <si>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</si>
  <si>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</si>
  <si>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</si>
  <si>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</si>
  <si>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</si>
  <si>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</si>
  <si>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</si>
  <si>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</si>
  <si>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</si>
  <si>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</si>
  <si>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</si>
  <si>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</si>
  <si>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</si>
  <si>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</si>
  <si>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</si>
  <si>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</si>
  <si>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</si>
  <si>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</si>
  <si>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</si>
  <si>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</si>
  <si>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</si>
  <si>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</si>
  <si>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</si>
  <si>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</si>
  <si>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</si>
  <si>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</si>
  <si>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</si>
  <si>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</si>
  <si>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</si>
  <si>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</si>
  <si>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</si>
  <si>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</si>
  <si>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</si>
  <si>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</si>
  <si>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</si>
  <si>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</si>
  <si>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</si>
  <si>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</si>
  <si>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</si>
  <si>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</si>
  <si>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</si>
  <si>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</si>
  <si>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</si>
  <si>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</si>
  <si>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</si>
  <si>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</si>
  <si>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</si>
  <si>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</si>
  <si>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</si>
  <si>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</si>
  <si>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</si>
  <si>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</si>
  <si>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</si>
  <si>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</si>
  <si>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</si>
  <si>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</si>
  <si>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</si>
  <si>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</si>
  <si>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</si>
  <si>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</si>
  <si>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</si>
  <si>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</si>
  <si>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</si>
  <si>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</si>
  <si>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</si>
  <si>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</si>
  <si>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</si>
  <si>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</si>
  <si>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</si>
  <si>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</si>
  <si>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</si>
  <si>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</si>
  <si>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</si>
  <si>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</si>
  <si>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</si>
  <si>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</si>
  <si>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</si>
  <si>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</si>
  <si>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</si>
  <si>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</si>
  <si>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</si>
  <si>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</si>
  <si>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</si>
  <si>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</si>
  <si>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</si>
  <si>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</si>
  <si>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</si>
  <si>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</si>
  <si>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</si>
  <si>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</si>
  <si>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</si>
  <si>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</si>
  <si>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</si>
  <si>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</si>
  <si>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</si>
  <si>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</si>
  <si>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</si>
  <si>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</si>
  <si>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</si>
  <si>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</si>
  <si>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</si>
  <si>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</si>
  <si>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</si>
  <si>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</si>
  <si>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</si>
  <si>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</si>
  <si>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</si>
  <si>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</si>
  <si>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</si>
  <si>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</si>
  <si>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</si>
  <si>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</si>
  <si>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</si>
  <si>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</si>
  <si>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</si>
  <si>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</si>
  <si>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</si>
  <si>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</si>
  <si>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</si>
  <si>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</si>
  <si>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</si>
  <si>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</si>
  <si>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</si>
  <si>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</si>
  <si>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</si>
  <si>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</si>
  <si>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</si>
  <si>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</si>
  <si>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</si>
  <si>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</si>
  <si>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</si>
  <si>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</si>
  <si>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</si>
  <si>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</si>
  <si>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</si>
  <si>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</si>
  <si>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</si>
  <si>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</si>
  <si>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</si>
  <si>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</si>
  <si>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</si>
  <si>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</si>
  <si>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</si>
  <si>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</si>
  <si>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</si>
  <si>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</si>
  <si>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</si>
  <si>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</si>
  <si>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</si>
  <si>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</si>
  <si>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</si>
  <si>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</si>
  <si>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</si>
  <si>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</si>
  <si>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</si>
  <si>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</si>
  <si>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</si>
  <si>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</si>
  <si>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</si>
  <si>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</si>
  <si>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</si>
  <si>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</si>
  <si>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</si>
  <si>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</si>
  <si>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</si>
  <si>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</si>
  <si>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</si>
  <si>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</si>
  <si>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</si>
  <si>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</si>
  <si>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</si>
  <si>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</si>
  <si>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</si>
  <si>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</si>
  <si>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</si>
  <si>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</si>
  <si>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</si>
  <si>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</si>
  <si>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</si>
  <si>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</si>
  <si>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</si>
  <si>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</si>
  <si>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</si>
  <si>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</si>
  <si>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</si>
  <si>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</si>
  <si>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</si>
  <si>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</si>
  <si>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</si>
  <si>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</si>
  <si>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</si>
  <si>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</si>
  <si>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</si>
  <si>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</si>
  <si>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</si>
  <si>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</si>
  <si>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</si>
  <si>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</si>
  <si>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</si>
  <si>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</si>
  <si>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</si>
  <si>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</si>
  <si>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</si>
  <si>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</si>
  <si>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</si>
  <si>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</si>
  <si>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</si>
  <si>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</si>
  <si>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</si>
  <si>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</si>
  <si>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</si>
  <si>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</si>
  <si>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</si>
  <si>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</si>
  <si>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</si>
  <si>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</si>
  <si>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</si>
  <si>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</si>
  <si>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</si>
  <si>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</si>
  <si>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</si>
  <si>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</si>
  <si>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</si>
  <si>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</si>
  <si>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</si>
  <si>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</si>
  <si>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</si>
  <si>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</si>
  <si>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</si>
  <si>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</si>
  <si>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</si>
  <si>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</si>
  <si>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</si>
  <si>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</si>
  <si>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</si>
  <si>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</si>
  <si>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</si>
  <si>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</si>
  <si>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</si>
  <si>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</si>
  <si>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</si>
  <si>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</si>
  <si>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</si>
  <si>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</si>
  <si>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</si>
  <si>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</si>
  <si>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</si>
  <si>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</si>
  <si>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</si>
  <si>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</si>
  <si>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</si>
  <si>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</si>
  <si>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</si>
  <si>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</si>
  <si>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</si>
  <si>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</si>
  <si>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</si>
  <si>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</si>
  <si>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</si>
  <si>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</si>
  <si>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</si>
  <si>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</si>
  <si>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</si>
  <si>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</si>
  <si>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</si>
  <si>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</si>
  <si>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</si>
  <si>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</si>
  <si>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</si>
  <si>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</si>
  <si>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</si>
  <si>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</si>
  <si>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</si>
  <si>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</si>
  <si>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</si>
  <si>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</si>
  <si>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</si>
  <si>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</si>
  <si>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</si>
  <si>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</si>
  <si>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</si>
  <si>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</si>
  <si>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</si>
  <si>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</si>
  <si>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</si>
  <si>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</si>
  <si>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</si>
  <si>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</si>
  <si>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</si>
  <si>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</si>
  <si>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</si>
  <si>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</si>
  <si>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</si>
  <si>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</si>
  <si>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</si>
  <si>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</si>
  <si>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</si>
  <si>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</si>
  <si>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</si>
  <si>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</si>
  <si>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</si>
  <si>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</si>
  <si>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</si>
  <si>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</si>
  <si>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</si>
  <si>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</si>
  <si>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</si>
  <si>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</si>
  <si>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</si>
  <si>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</si>
  <si>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</si>
  <si>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</si>
  <si>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</si>
  <si>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</si>
  <si>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</si>
  <si>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</si>
  <si>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</si>
  <si>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</si>
  <si>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</si>
  <si>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</si>
  <si>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</si>
  <si>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</si>
  <si>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</si>
  <si>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</si>
  <si>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</si>
  <si>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</si>
  <si>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</si>
  <si>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</si>
  <si>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</si>
  <si>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</si>
  <si>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</si>
  <si>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</si>
  <si>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</si>
  <si>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</si>
  <si>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</si>
  <si>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</si>
  <si>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</si>
  <si>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</si>
  <si>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</si>
  <si>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</si>
  <si>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</si>
  <si>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</si>
  <si>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</si>
  <si>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</si>
  <si>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</si>
  <si>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</si>
  <si>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</si>
  <si>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</si>
  <si>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</si>
  <si>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</si>
  <si>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</si>
  <si>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</si>
  <si>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</si>
  <si>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</si>
  <si>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</si>
  <si>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</si>
  <si>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</si>
  <si>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</si>
  <si>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</si>
  <si>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</si>
  <si>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</si>
  <si>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</si>
  <si>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</si>
  <si>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</si>
  <si>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</si>
  <si>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</si>
  <si>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</si>
  <si>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</si>
  <si>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</si>
  <si>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</si>
  <si>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</si>
  <si>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</si>
  <si>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</si>
  <si>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</si>
  <si>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</si>
  <si>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</si>
  <si>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</si>
  <si>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</si>
  <si>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</si>
  <si>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</si>
  <si>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</si>
  <si>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</si>
  <si>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</si>
  <si>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</si>
  <si>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</si>
  <si>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</si>
  <si>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</si>
  <si>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</si>
  <si>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</si>
  <si>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</si>
  <si>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</si>
  <si>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</si>
  <si>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</si>
  <si>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</si>
  <si>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</si>
  <si>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</si>
  <si>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</si>
  <si>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</si>
  <si>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</si>
  <si>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</si>
  <si>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</si>
  <si>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</si>
  <si>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</si>
  <si>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</si>
  <si>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</si>
  <si>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</si>
  <si>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</si>
  <si>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</si>
  <si>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</si>
  <si>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</si>
  <si>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</si>
  <si>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</si>
  <si>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</si>
  <si>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</si>
  <si>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</si>
  <si>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</si>
  <si>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</si>
  <si>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</si>
  <si>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</si>
  <si>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</si>
  <si>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</si>
  <si>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</si>
  <si>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</si>
  <si>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</si>
  <si>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</si>
  <si>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</si>
  <si>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</si>
  <si>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</si>
  <si>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</si>
  <si>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</si>
  <si>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</si>
  <si>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</si>
  <si>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</si>
  <si>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</si>
  <si>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</si>
  <si>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</si>
  <si>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</si>
  <si>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</si>
  <si>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</si>
  <si>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</si>
  <si>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</si>
  <si>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</si>
  <si>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</si>
  <si>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</si>
  <si>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</si>
  <si>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</si>
  <si>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</si>
  <si>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</si>
  <si>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</si>
  <si>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</si>
  <si>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</si>
  <si>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</si>
  <si>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</si>
  <si>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</si>
  <si>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</si>
  <si>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</si>
  <si>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</si>
  <si>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</si>
  <si>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</si>
  <si>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</si>
  <si>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</si>
  <si>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</si>
  <si>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</si>
  <si>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</si>
  <si>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</si>
  <si>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</si>
  <si>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</si>
  <si>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</si>
  <si>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</si>
  <si>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</si>
  <si>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</si>
  <si>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</si>
  <si>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</si>
  <si>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</si>
  <si>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</si>
  <si>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</si>
  <si>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</si>
  <si>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</si>
  <si>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</si>
  <si>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</si>
  <si>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</si>
  <si>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</si>
  <si>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</si>
  <si>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</si>
  <si>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</si>
  <si>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</si>
  <si>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</si>
  <si>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</si>
  <si>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</si>
  <si>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</si>
  <si>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</si>
  <si>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</si>
  <si>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</si>
  <si>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</si>
  <si>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</si>
  <si>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</si>
  <si>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</si>
  <si>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</si>
  <si>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</si>
  <si>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</si>
  <si>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</si>
  <si>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</si>
  <si>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</si>
  <si>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</si>
  <si>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</si>
  <si>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</si>
  <si>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</si>
  <si>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</si>
  <si>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</si>
  <si>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</si>
  <si>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</si>
  <si>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</si>
  <si>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</si>
  <si>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</si>
  <si>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</si>
  <si>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</si>
  <si>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</si>
  <si>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</si>
  <si>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</si>
  <si>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</si>
  <si>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</si>
  <si>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</si>
  <si>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</si>
  <si>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</si>
  <si>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</si>
  <si>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</si>
  <si>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</si>
  <si>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</si>
  <si>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</si>
  <si>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</si>
  <si>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</si>
  <si>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</si>
  <si>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</si>
  <si>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</si>
  <si>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</si>
  <si>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</si>
  <si>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</si>
  <si>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</si>
  <si>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</si>
  <si>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</si>
  <si>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</si>
  <si>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</si>
  <si>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</si>
  <si>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</si>
  <si>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</si>
  <si>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</si>
  <si>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</si>
  <si>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</si>
  <si>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</si>
  <si>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</si>
  <si>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</si>
  <si>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</si>
  <si>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</si>
  <si>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</si>
  <si>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</si>
  <si>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</si>
  <si>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</si>
  <si>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</si>
  <si>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</si>
  <si>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</si>
  <si>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</si>
  <si>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</si>
  <si>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</si>
  <si>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</si>
  <si>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</si>
  <si>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</si>
  <si>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</si>
  <si>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</si>
  <si>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</si>
  <si>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</si>
  <si>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</si>
  <si>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</si>
  <si>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</si>
  <si>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</si>
  <si>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</si>
  <si>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</si>
  <si>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</si>
  <si>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</si>
  <si>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</si>
  <si>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</si>
  <si>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</si>
  <si>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</si>
  <si>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</si>
  <si>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</si>
  <si>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</si>
  <si>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</si>
  <si>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</si>
  <si>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</si>
  <si>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</si>
  <si>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</si>
  <si>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</si>
  <si>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</si>
  <si>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</si>
  <si>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</si>
  <si>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</si>
  <si>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</si>
  <si>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</si>
  <si>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</si>
  <si>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</si>
  <si>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</si>
  <si>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</si>
  <si>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</si>
  <si>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</si>
  <si>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</si>
  <si>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</si>
  <si>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</si>
  <si>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</si>
  <si>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</si>
  <si>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</si>
  <si>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</si>
  <si>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</si>
  <si>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</si>
  <si>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</si>
  <si>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</si>
  <si>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</si>
  <si>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</si>
  <si>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</si>
  <si>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</si>
  <si>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</si>
  <si>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</si>
  <si>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</si>
  <si>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</si>
  <si>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</si>
  <si>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</si>
  <si>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</si>
  <si>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</si>
  <si>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</si>
  <si>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</si>
  <si>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</si>
  <si>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</si>
  <si>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</si>
  <si>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</si>
  <si>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</si>
  <si>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</si>
  <si>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</si>
  <si>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</si>
  <si>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</si>
  <si>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</si>
  <si>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</si>
  <si>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</si>
  <si>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</si>
  <si>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</si>
  <si>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</si>
  <si>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</si>
  <si>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</si>
  <si>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</si>
  <si>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</si>
  <si>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</si>
  <si>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</si>
  <si>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</si>
  <si>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</si>
  <si>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</si>
  <si>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</si>
  <si>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</si>
  <si>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</si>
  <si>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</si>
  <si>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</si>
  <si>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</si>
  <si>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</si>
  <si>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</si>
  <si>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</si>
  <si>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</si>
  <si>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</si>
  <si>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</si>
  <si>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</si>
  <si>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</si>
  <si>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</si>
  <si>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</si>
  <si>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</si>
  <si>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</si>
  <si>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</si>
  <si>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</si>
  <si>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</si>
  <si>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</si>
  <si>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</si>
  <si>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</si>
  <si>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</si>
  <si>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</si>
  <si>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</si>
  <si>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</si>
  <si>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</si>
  <si>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</si>
  <si>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</si>
  <si>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</si>
  <si>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</si>
  <si>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</si>
  <si>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</si>
  <si>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</si>
  <si>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</si>
  <si>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</si>
  <si>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</si>
  <si>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</si>
  <si>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</si>
  <si>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</si>
  <si>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</si>
  <si>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</si>
  <si>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</si>
  <si>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</si>
  <si>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</si>
  <si>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</si>
  <si>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</si>
  <si>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</si>
  <si>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</si>
  <si>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</si>
  <si>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</si>
  <si>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</si>
  <si>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</si>
  <si>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</si>
  <si>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</si>
  <si>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</si>
  <si>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</si>
  <si>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</si>
  <si>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</si>
  <si>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</si>
  <si>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</si>
  <si>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</si>
  <si>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</si>
  <si>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</si>
  <si>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</si>
  <si>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</si>
  <si>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</si>
  <si>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</si>
  <si>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</si>
  <si>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</si>
  <si>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</si>
  <si>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</si>
  <si>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</si>
  <si>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</si>
  <si>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</si>
  <si>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</si>
  <si>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</si>
  <si>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</si>
  <si>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</si>
  <si>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</si>
  <si>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</si>
  <si>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</si>
  <si>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</si>
  <si>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</si>
  <si>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</si>
  <si>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</si>
  <si>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</si>
  <si>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</si>
  <si>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</si>
  <si>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</si>
  <si>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</si>
  <si>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</si>
  <si>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</si>
  <si>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</si>
  <si>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</si>
  <si>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</si>
  <si>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</si>
  <si>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</si>
  <si>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</si>
  <si>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</si>
  <si>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</si>
  <si>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</si>
  <si>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</si>
  <si>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</si>
  <si>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</si>
  <si>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</si>
  <si>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</si>
  <si>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</si>
  <si>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</si>
  <si>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</si>
  <si>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</si>
  <si>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</si>
  <si>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</si>
  <si>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</si>
  <si>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</si>
  <si>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</si>
  <si>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</si>
  <si>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</si>
  <si>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</si>
  <si>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</si>
  <si>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</si>
  <si>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</si>
  <si>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</si>
  <si>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</si>
  <si>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</si>
  <si>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</si>
  <si>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</si>
  <si>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</si>
  <si>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</si>
  <si>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</si>
  <si>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</si>
  <si>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</si>
  <si>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</si>
  <si>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</si>
  <si>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</si>
  <si>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</si>
  <si>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</si>
  <si>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</si>
  <si>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</si>
  <si>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</si>
  <si>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</si>
  <si>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</si>
  <si>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</si>
  <si>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</si>
  <si>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</si>
  <si>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</si>
  <si>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</si>
  <si>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</si>
  <si>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</si>
  <si>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</si>
  <si>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</si>
  <si>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</si>
  <si>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</si>
  <si>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</si>
  <si>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</si>
  <si>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</si>
  <si>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</si>
  <si>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</si>
  <si>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</si>
  <si>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</si>
  <si>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</si>
  <si>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</si>
  <si>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</si>
  <si>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</si>
  <si>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</si>
  <si>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</si>
  <si>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</si>
  <si>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</si>
  <si>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</si>
  <si>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</si>
  <si>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</si>
  <si>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</si>
  <si>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</si>
  <si>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</si>
  <si>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</si>
  <si>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</si>
  <si>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</si>
  <si>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</si>
  <si>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Justdial Ltd.</t>
  </si>
  <si>
    <t>Profit of Rs.14.5/-</t>
  </si>
  <si>
    <t>HAVELLS OCT FUT</t>
  </si>
  <si>
    <t>HDFCLIFE OCT FUT</t>
  </si>
  <si>
    <t>801-802</t>
  </si>
  <si>
    <t>835-845</t>
  </si>
  <si>
    <t>BAJFINANCE OCT FUT</t>
  </si>
  <si>
    <t>BANKNIFTY 23000 PE 22-Oct</t>
  </si>
  <si>
    <t>225-235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</si>
  <si>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</si>
  <si>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</si>
  <si>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</si>
  <si>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</si>
  <si>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</si>
  <si>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</si>
  <si>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</si>
  <si>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</si>
  <si>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980-984</t>
  </si>
  <si>
    <t>1030-1050</t>
  </si>
  <si>
    <t xml:space="preserve"> Profit of Rs.17/-</t>
  </si>
  <si>
    <t>M&amp;MFIN 120 PE Oct</t>
  </si>
  <si>
    <t>RECLTD 92.50 PE OCT</t>
  </si>
  <si>
    <t>2.5-3</t>
  </si>
  <si>
    <t>424-427</t>
  </si>
  <si>
    <t>3140-3160</t>
  </si>
  <si>
    <t xml:space="preserve">DRREDDY </t>
  </si>
  <si>
    <t>5050-5060</t>
  </si>
  <si>
    <t>5300-5400</t>
  </si>
  <si>
    <t>VOLTAS OCT FUT</t>
  </si>
  <si>
    <t>LUPIN OCT FUT</t>
  </si>
  <si>
    <t xml:space="preserve">Buy </t>
  </si>
  <si>
    <t>Loss of Rs.1.30/-</t>
  </si>
  <si>
    <t>KDLL</t>
  </si>
  <si>
    <t>AKSHAY SHAH (HUF)</t>
  </si>
  <si>
    <t>Jump Networks Limited</t>
  </si>
  <si>
    <t>SIGMA</t>
  </si>
  <si>
    <t>Sigma Solve Limited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</si>
  <si>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</si>
  <si>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</si>
  <si>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</si>
  <si>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</si>
  <si>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</si>
  <si>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</si>
  <si>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</si>
  <si>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</si>
  <si>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158.4-158.7</t>
  </si>
  <si>
    <t>117-118</t>
  </si>
  <si>
    <t>Profit of Rs.2.05/-</t>
  </si>
  <si>
    <t>Profit of Rs.7.50/-</t>
  </si>
  <si>
    <t>RAVI MANOHARLAL KHARWAD</t>
  </si>
  <si>
    <t>ANJALI RAVI KHARWAD</t>
  </si>
  <si>
    <t>ANUPAM NARAIN GUPTA</t>
  </si>
  <si>
    <t>SHAH KOMAL BHAVIN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</si>
  <si>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</si>
  <si>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</si>
  <si>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</si>
  <si>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</si>
  <si>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</si>
  <si>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</si>
  <si>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1355-1360</t>
  </si>
  <si>
    <t>Profit of Rs.22.5/-</t>
  </si>
  <si>
    <t>400-395</t>
  </si>
  <si>
    <t>Profit of Rs.6.5/-</t>
  </si>
  <si>
    <t xml:space="preserve">HDFCLIFE OCT FUT </t>
  </si>
  <si>
    <t>559-560</t>
  </si>
  <si>
    <t>ICICIBANK OCT FUT</t>
  </si>
  <si>
    <t>418-420</t>
  </si>
  <si>
    <t xml:space="preserve">UBL 980 CE Oct </t>
  </si>
  <si>
    <t>16-18</t>
  </si>
  <si>
    <t>AFEL</t>
  </si>
  <si>
    <t>BHARAT BHUSHAN</t>
  </si>
  <si>
    <t>PAWAN KANSAL</t>
  </si>
  <si>
    <t>HDFC MUTUAL FUND</t>
  </si>
  <si>
    <t>BPCAP</t>
  </si>
  <si>
    <t>GIRIDHAR GUPTA SOMISETTY</t>
  </si>
  <si>
    <t>GMPL</t>
  </si>
  <si>
    <t>GREENVALLEY TIE UP PRIVATE LIMITED</t>
  </si>
  <si>
    <t>RAJESH SARDA</t>
  </si>
  <si>
    <t>PLUTUS WEALTH MANAGEMENT LLP</t>
  </si>
  <si>
    <t>HSBC BANK MAURITIUS LIMITED AC JWALAMUKHI INVESTMENT HOLDINGS</t>
  </si>
  <si>
    <t>ANJU AKSHAY SHAH</t>
  </si>
  <si>
    <t>RUSHIT BHUPENDRA PARIKH</t>
  </si>
  <si>
    <t>KIRLPNU</t>
  </si>
  <si>
    <t>HDFC TRUSTEE CO. LTD. A/C HDFC CHILDRENS GIFT FUND</t>
  </si>
  <si>
    <t>HDFC TRUSTEE CO LTD AC HDFC HOUSING OPPORTUNITIES FUND 1140D NOVEMBER 2017 1</t>
  </si>
  <si>
    <t>MAYUKH</t>
  </si>
  <si>
    <t>DIKSHIT KUMAR CHOUDHARY</t>
  </si>
  <si>
    <t>RCL</t>
  </si>
  <si>
    <t>GULAPHALIYABEGUM</t>
  </si>
  <si>
    <t>MULTIFOLD PLASTIC MARKETTING PVT LTD</t>
  </si>
  <si>
    <t>RGRL</t>
  </si>
  <si>
    <t>KIRAN VISHNUKUMAR SHARMA</t>
  </si>
  <si>
    <t>RIBATEX</t>
  </si>
  <si>
    <t>SITA RAM</t>
  </si>
  <si>
    <t>VALIANT MAURITIUS PARTNERS FDI LTD</t>
  </si>
  <si>
    <t>SPICEISL</t>
  </si>
  <si>
    <t>BABALBHAI MANILAL PATEL</t>
  </si>
  <si>
    <t>KAILASHBEN ASHOKKUMAR PATEL</t>
  </si>
  <si>
    <t>Bharat Petroleum Ltd</t>
  </si>
  <si>
    <t>BPCL ESPS TRUST</t>
  </si>
  <si>
    <t>GLOBE</t>
  </si>
  <si>
    <t>Globe Textiles (I) Ltd.</t>
  </si>
  <si>
    <t>MARFATIA NISHIL SURENDRA</t>
  </si>
  <si>
    <t>Greenply Industries Ltd</t>
  </si>
  <si>
    <t>BINABEN JANAKBHAI SHAH</t>
  </si>
  <si>
    <t>BPCL TRUST FOR INVESTMENT IN SHARES</t>
  </si>
  <si>
    <t>NIRAJ HARSUKHLAL SANGHAVI</t>
  </si>
  <si>
    <t>WESTBRIDGE CROSSOVER FUND LLC</t>
  </si>
  <si>
    <t>Repco Home Finance Ltd</t>
  </si>
  <si>
    <t>DSP BLACKROCK CORE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</si>
</sst>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69" fontId="7" fillId="61" borderId="5" xfId="0" applyNumberFormat="1" applyFont="1" applyFill="1" applyBorder="1" applyAlignment="1">
      <alignment horizontal="center" vertical="center"/>
    </xf>
    <xf numFmtId="43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43" fontId="6" fillId="61" borderId="37" xfId="160" applyFont="1" applyFill="1" applyBorder="1"/>
    <xf numFmtId="43" fontId="8" fillId="61" borderId="37" xfId="160" applyFont="1" applyFill="1" applyBorder="1" applyAlignment="1">
      <alignment horizontal="left" vertical="center"/>
    </xf>
    <xf numFmtId="43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/>
    </xf>
    <xf numFmtId="165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3" fontId="7" fillId="0" borderId="5" xfId="160" applyFont="1" applyFill="1" applyBorder="1" applyAlignment="1">
      <alignment horizontal="center" vertical="center"/>
    </xf>
    <xf numFmtId="16" fontId="7" fillId="0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44126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44126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3" t="s">
        <v>16</v>
      </c>
      <c r="B9" s="565" t="s">
        <v>17</v>
      </c>
      <c r="C9" s="565" t="s">
        <v>18</v>
      </c>
      <c r="D9" s="274" t="s">
        <v>19</v>
      </c>
      <c r="E9" s="274" t="s">
        <v>20</v>
      </c>
      <c r="F9" s="560" t="s">
        <v>21</v>
      </c>
      <c r="G9" s="561"/>
      <c r="H9" s="562"/>
      <c r="I9" s="560" t="s">
        <v>22</v>
      </c>
      <c r="J9" s="561"/>
      <c r="K9" s="562"/>
      <c r="L9" s="274"/>
      <c r="M9" s="281"/>
      <c r="N9" s="281"/>
      <c r="O9" s="281"/>
    </row>
    <row r="10" spans="1:15" ht="59.25" customHeight="1">
      <c r="A10" s="564"/>
      <c r="B10" s="566" t="s">
        <v>17</v>
      </c>
      <c r="C10" s="56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24664.95</v>
      </c>
      <c r="E11" s="303">
        <v>24549.333333333332</v>
      </c>
      <c r="F11" s="315">
        <v>24218.016666666663</v>
      </c>
      <c r="G11" s="315">
        <v>23771.083333333332</v>
      </c>
      <c r="H11" s="315">
        <v>23439.766666666663</v>
      </c>
      <c r="I11" s="315">
        <v>24996.266666666663</v>
      </c>
      <c r="J11" s="315">
        <v>25327.583333333336</v>
      </c>
      <c r="K11" s="315">
        <v>25774.516666666663</v>
      </c>
      <c r="L11" s="302">
        <v>24880.65</v>
      </c>
      <c r="M11" s="302">
        <v>24102.400000000001</v>
      </c>
      <c r="N11" s="319">
        <v>1720200</v>
      </c>
      <c r="O11" s="320">
        <v>9.7467304810811592E-4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11927.45</v>
      </c>
      <c r="E12" s="316">
        <v>11903.666666666666</v>
      </c>
      <c r="F12" s="317">
        <v>11790.533333333333</v>
      </c>
      <c r="G12" s="317">
        <v>11653.616666666667</v>
      </c>
      <c r="H12" s="317">
        <v>11540.483333333334</v>
      </c>
      <c r="I12" s="317">
        <v>12040.583333333332</v>
      </c>
      <c r="J12" s="317">
        <v>12153.716666666667</v>
      </c>
      <c r="K12" s="317">
        <v>12290.633333333331</v>
      </c>
      <c r="L12" s="304">
        <v>12016.8</v>
      </c>
      <c r="M12" s="304">
        <v>11766.75</v>
      </c>
      <c r="N12" s="319">
        <v>13121925</v>
      </c>
      <c r="O12" s="320">
        <v>1.8014348638159466E-2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1619.7</v>
      </c>
      <c r="E13" s="316">
        <v>1609.1833333333332</v>
      </c>
      <c r="F13" s="317">
        <v>1593.8666666666663</v>
      </c>
      <c r="G13" s="317">
        <v>1568.0333333333331</v>
      </c>
      <c r="H13" s="317">
        <v>1552.7166666666662</v>
      </c>
      <c r="I13" s="317">
        <v>1635.0166666666664</v>
      </c>
      <c r="J13" s="317">
        <v>1650.3333333333335</v>
      </c>
      <c r="K13" s="317">
        <v>1676.1666666666665</v>
      </c>
      <c r="L13" s="304">
        <v>1624.5</v>
      </c>
      <c r="M13" s="304">
        <v>1583.35</v>
      </c>
      <c r="N13" s="319">
        <v>2421500</v>
      </c>
      <c r="O13" s="320">
        <v>-0.10744563214154074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311.7</v>
      </c>
      <c r="E14" s="316">
        <v>314.45</v>
      </c>
      <c r="F14" s="317">
        <v>302.89999999999998</v>
      </c>
      <c r="G14" s="317">
        <v>294.09999999999997</v>
      </c>
      <c r="H14" s="317">
        <v>282.54999999999995</v>
      </c>
      <c r="I14" s="317">
        <v>323.25</v>
      </c>
      <c r="J14" s="317">
        <v>334.80000000000007</v>
      </c>
      <c r="K14" s="317">
        <v>343.6</v>
      </c>
      <c r="L14" s="304">
        <v>326</v>
      </c>
      <c r="M14" s="304">
        <v>305.64999999999998</v>
      </c>
      <c r="N14" s="319">
        <v>18336000</v>
      </c>
      <c r="O14" s="320">
        <v>1.9799777530589546E-2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355.65</v>
      </c>
      <c r="E15" s="316">
        <v>355.63333333333327</v>
      </c>
      <c r="F15" s="317">
        <v>350.31666666666655</v>
      </c>
      <c r="G15" s="317">
        <v>344.98333333333329</v>
      </c>
      <c r="H15" s="317">
        <v>339.66666666666657</v>
      </c>
      <c r="I15" s="317">
        <v>360.96666666666653</v>
      </c>
      <c r="J15" s="317">
        <v>366.28333333333325</v>
      </c>
      <c r="K15" s="317">
        <v>371.6166666666665</v>
      </c>
      <c r="L15" s="304">
        <v>360.95</v>
      </c>
      <c r="M15" s="304">
        <v>350.3</v>
      </c>
      <c r="N15" s="319">
        <v>27622500</v>
      </c>
      <c r="O15" s="320">
        <v>-1.0212308519215264E-2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736.4</v>
      </c>
      <c r="E16" s="316">
        <v>734.4666666666667</v>
      </c>
      <c r="F16" s="317">
        <v>727.93333333333339</v>
      </c>
      <c r="G16" s="317">
        <v>719.4666666666667</v>
      </c>
      <c r="H16" s="317">
        <v>712.93333333333339</v>
      </c>
      <c r="I16" s="317">
        <v>742.93333333333339</v>
      </c>
      <c r="J16" s="317">
        <v>749.4666666666667</v>
      </c>
      <c r="K16" s="317">
        <v>757.93333333333339</v>
      </c>
      <c r="L16" s="304">
        <v>741</v>
      </c>
      <c r="M16" s="304">
        <v>726</v>
      </c>
      <c r="N16" s="319">
        <v>1067000</v>
      </c>
      <c r="O16" s="320">
        <v>1.1374407582938388E-2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253.8</v>
      </c>
      <c r="E17" s="316">
        <v>251.56666666666669</v>
      </c>
      <c r="F17" s="317">
        <v>248.48333333333338</v>
      </c>
      <c r="G17" s="317">
        <v>243.16666666666669</v>
      </c>
      <c r="H17" s="317">
        <v>240.08333333333337</v>
      </c>
      <c r="I17" s="317">
        <v>256.88333333333338</v>
      </c>
      <c r="J17" s="317">
        <v>259.9666666666667</v>
      </c>
      <c r="K17" s="317">
        <v>265.28333333333342</v>
      </c>
      <c r="L17" s="304">
        <v>254.65</v>
      </c>
      <c r="M17" s="304">
        <v>246.25</v>
      </c>
      <c r="N17" s="319">
        <v>23202000</v>
      </c>
      <c r="O17" s="320">
        <v>3.9655867724156475E-2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2153.3000000000002</v>
      </c>
      <c r="E18" s="316">
        <v>2174.7666666666669</v>
      </c>
      <c r="F18" s="317">
        <v>2115.5833333333339</v>
      </c>
      <c r="G18" s="317">
        <v>2077.8666666666672</v>
      </c>
      <c r="H18" s="317">
        <v>2018.6833333333343</v>
      </c>
      <c r="I18" s="317">
        <v>2212.4833333333336</v>
      </c>
      <c r="J18" s="317">
        <v>2271.666666666667</v>
      </c>
      <c r="K18" s="317">
        <v>2309.3833333333332</v>
      </c>
      <c r="L18" s="304">
        <v>2233.9499999999998</v>
      </c>
      <c r="M18" s="304">
        <v>2137.0500000000002</v>
      </c>
      <c r="N18" s="319">
        <v>1828000</v>
      </c>
      <c r="O18" s="320">
        <v>3.775191598069827E-2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141.1</v>
      </c>
      <c r="E19" s="316">
        <v>138.94999999999999</v>
      </c>
      <c r="F19" s="317">
        <v>134.59999999999997</v>
      </c>
      <c r="G19" s="317">
        <v>128.09999999999997</v>
      </c>
      <c r="H19" s="317">
        <v>123.74999999999994</v>
      </c>
      <c r="I19" s="317">
        <v>145.44999999999999</v>
      </c>
      <c r="J19" s="317">
        <v>149.80000000000001</v>
      </c>
      <c r="K19" s="317">
        <v>156.30000000000001</v>
      </c>
      <c r="L19" s="304">
        <v>143.30000000000001</v>
      </c>
      <c r="M19" s="304">
        <v>132.44999999999999</v>
      </c>
      <c r="N19" s="319">
        <v>9870000</v>
      </c>
      <c r="O19" s="320">
        <v>7.4578116494284155E-2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75.599999999999994</v>
      </c>
      <c r="E20" s="316">
        <v>75.716666666666654</v>
      </c>
      <c r="F20" s="317">
        <v>74.633333333333312</v>
      </c>
      <c r="G20" s="317">
        <v>73.666666666666657</v>
      </c>
      <c r="H20" s="317">
        <v>72.583333333333314</v>
      </c>
      <c r="I20" s="317">
        <v>76.683333333333309</v>
      </c>
      <c r="J20" s="317">
        <v>77.766666666666652</v>
      </c>
      <c r="K20" s="317">
        <v>78.733333333333306</v>
      </c>
      <c r="L20" s="304">
        <v>76.8</v>
      </c>
      <c r="M20" s="304">
        <v>74.75</v>
      </c>
      <c r="N20" s="319">
        <v>44451000</v>
      </c>
      <c r="O20" s="320">
        <v>-2.1980198019801979E-2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2112.65</v>
      </c>
      <c r="E21" s="316">
        <v>2114.0333333333333</v>
      </c>
      <c r="F21" s="317">
        <v>2081.2166666666667</v>
      </c>
      <c r="G21" s="317">
        <v>2049.7833333333333</v>
      </c>
      <c r="H21" s="317">
        <v>2016.9666666666667</v>
      </c>
      <c r="I21" s="317">
        <v>2145.4666666666667</v>
      </c>
      <c r="J21" s="317">
        <v>2178.2833333333333</v>
      </c>
      <c r="K21" s="317">
        <v>2209.7166666666667</v>
      </c>
      <c r="L21" s="304">
        <v>2146.85</v>
      </c>
      <c r="M21" s="304">
        <v>2082.6</v>
      </c>
      <c r="N21" s="319">
        <v>2955900</v>
      </c>
      <c r="O21" s="320">
        <v>-1.3318646104546365E-2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806.3</v>
      </c>
      <c r="E22" s="316">
        <v>802.93333333333339</v>
      </c>
      <c r="F22" s="317">
        <v>795.16666666666674</v>
      </c>
      <c r="G22" s="317">
        <v>784.0333333333333</v>
      </c>
      <c r="H22" s="317">
        <v>776.26666666666665</v>
      </c>
      <c r="I22" s="317">
        <v>814.06666666666683</v>
      </c>
      <c r="J22" s="317">
        <v>821.83333333333348</v>
      </c>
      <c r="K22" s="317">
        <v>832.96666666666692</v>
      </c>
      <c r="L22" s="304">
        <v>810.7</v>
      </c>
      <c r="M22" s="304">
        <v>791.8</v>
      </c>
      <c r="N22" s="319">
        <v>14514500</v>
      </c>
      <c r="O22" s="320">
        <v>-1.7684321661094491E-2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501.9</v>
      </c>
      <c r="E23" s="316">
        <v>498.89999999999992</v>
      </c>
      <c r="F23" s="317">
        <v>489.84999999999985</v>
      </c>
      <c r="G23" s="317">
        <v>477.79999999999995</v>
      </c>
      <c r="H23" s="317">
        <v>468.74999999999989</v>
      </c>
      <c r="I23" s="317">
        <v>510.94999999999982</v>
      </c>
      <c r="J23" s="317">
        <v>519.99999999999989</v>
      </c>
      <c r="K23" s="317">
        <v>532.04999999999973</v>
      </c>
      <c r="L23" s="304">
        <v>507.95</v>
      </c>
      <c r="M23" s="304">
        <v>486.85</v>
      </c>
      <c r="N23" s="319">
        <v>48789600</v>
      </c>
      <c r="O23" s="320">
        <v>-3.6585943794132977E-2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3021.55</v>
      </c>
      <c r="E24" s="316">
        <v>3020.4666666666667</v>
      </c>
      <c r="F24" s="317">
        <v>2998.0833333333335</v>
      </c>
      <c r="G24" s="317">
        <v>2974.6166666666668</v>
      </c>
      <c r="H24" s="317">
        <v>2952.2333333333336</v>
      </c>
      <c r="I24" s="317">
        <v>3043.9333333333334</v>
      </c>
      <c r="J24" s="317">
        <v>3066.3166666666666</v>
      </c>
      <c r="K24" s="317">
        <v>3089.7833333333333</v>
      </c>
      <c r="L24" s="304">
        <v>3042.85</v>
      </c>
      <c r="M24" s="304">
        <v>2997</v>
      </c>
      <c r="N24" s="319">
        <v>2367000</v>
      </c>
      <c r="O24" s="320">
        <v>-2.8025870033877427E-2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5910.95</v>
      </c>
      <c r="E25" s="316">
        <v>5891.3499999999995</v>
      </c>
      <c r="F25" s="317">
        <v>5754.8999999999987</v>
      </c>
      <c r="G25" s="317">
        <v>5598.8499999999995</v>
      </c>
      <c r="H25" s="317">
        <v>5462.3999999999987</v>
      </c>
      <c r="I25" s="317">
        <v>6047.3999999999987</v>
      </c>
      <c r="J25" s="317">
        <v>6183.8499999999995</v>
      </c>
      <c r="K25" s="317">
        <v>6339.8999999999987</v>
      </c>
      <c r="L25" s="304">
        <v>6027.8</v>
      </c>
      <c r="M25" s="304">
        <v>5735.3</v>
      </c>
      <c r="N25" s="319">
        <v>844250</v>
      </c>
      <c r="O25" s="320">
        <v>-3.8850149423651628E-2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3244</v>
      </c>
      <c r="E26" s="316">
        <v>3216.65</v>
      </c>
      <c r="F26" s="317">
        <v>3129.4</v>
      </c>
      <c r="G26" s="317">
        <v>3014.8</v>
      </c>
      <c r="H26" s="317">
        <v>2927.55</v>
      </c>
      <c r="I26" s="317">
        <v>3331.25</v>
      </c>
      <c r="J26" s="317">
        <v>3418.5</v>
      </c>
      <c r="K26" s="317">
        <v>3533.1</v>
      </c>
      <c r="L26" s="304">
        <v>3303.9</v>
      </c>
      <c r="M26" s="304">
        <v>3102.05</v>
      </c>
      <c r="N26" s="319">
        <v>5206000</v>
      </c>
      <c r="O26" s="320">
        <v>4.5434007731311815E-2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1393.7</v>
      </c>
      <c r="E27" s="316">
        <v>1392.8333333333333</v>
      </c>
      <c r="F27" s="317">
        <v>1372.8166666666666</v>
      </c>
      <c r="G27" s="317">
        <v>1351.9333333333334</v>
      </c>
      <c r="H27" s="317">
        <v>1331.9166666666667</v>
      </c>
      <c r="I27" s="317">
        <v>1413.7166666666665</v>
      </c>
      <c r="J27" s="317">
        <v>1433.7333333333333</v>
      </c>
      <c r="K27" s="317">
        <v>1454.6166666666663</v>
      </c>
      <c r="L27" s="304">
        <v>1412.85</v>
      </c>
      <c r="M27" s="304">
        <v>1371.95</v>
      </c>
      <c r="N27" s="319">
        <v>2136000</v>
      </c>
      <c r="O27" s="320">
        <v>8.4924827305973186E-2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317</v>
      </c>
      <c r="E28" s="316">
        <v>318.83333333333331</v>
      </c>
      <c r="F28" s="317">
        <v>309.91666666666663</v>
      </c>
      <c r="G28" s="317">
        <v>302.83333333333331</v>
      </c>
      <c r="H28" s="317">
        <v>293.91666666666663</v>
      </c>
      <c r="I28" s="317">
        <v>325.91666666666663</v>
      </c>
      <c r="J28" s="317">
        <v>334.83333333333326</v>
      </c>
      <c r="K28" s="317">
        <v>341.91666666666663</v>
      </c>
      <c r="L28" s="304">
        <v>327.75</v>
      </c>
      <c r="M28" s="304">
        <v>311.75</v>
      </c>
      <c r="N28" s="319">
        <v>12970800</v>
      </c>
      <c r="O28" s="320">
        <v>8.5374387683694892E-3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42.6</v>
      </c>
      <c r="E29" s="316">
        <v>42.6</v>
      </c>
      <c r="F29" s="317">
        <v>41.7</v>
      </c>
      <c r="G29" s="317">
        <v>40.800000000000004</v>
      </c>
      <c r="H29" s="317">
        <v>39.900000000000006</v>
      </c>
      <c r="I29" s="317">
        <v>43.5</v>
      </c>
      <c r="J29" s="317">
        <v>44.399999999999991</v>
      </c>
      <c r="K29" s="317">
        <v>45.3</v>
      </c>
      <c r="L29" s="304">
        <v>43.5</v>
      </c>
      <c r="M29" s="304">
        <v>41.7</v>
      </c>
      <c r="N29" s="319">
        <v>52406200</v>
      </c>
      <c r="O29" s="320">
        <v>-1.3886745872550533E-2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1362.95</v>
      </c>
      <c r="E30" s="316">
        <v>1365.4833333333333</v>
      </c>
      <c r="F30" s="317">
        <v>1341.4666666666667</v>
      </c>
      <c r="G30" s="317">
        <v>1319.9833333333333</v>
      </c>
      <c r="H30" s="317">
        <v>1295.9666666666667</v>
      </c>
      <c r="I30" s="317">
        <v>1386.9666666666667</v>
      </c>
      <c r="J30" s="317">
        <v>1410.9833333333336</v>
      </c>
      <c r="K30" s="317">
        <v>1432.4666666666667</v>
      </c>
      <c r="L30" s="304">
        <v>1389.5</v>
      </c>
      <c r="M30" s="304">
        <v>1344</v>
      </c>
      <c r="N30" s="319">
        <v>1524050</v>
      </c>
      <c r="O30" s="320">
        <v>-0.10986186957918406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92.5</v>
      </c>
      <c r="E31" s="316">
        <v>91.583333333333329</v>
      </c>
      <c r="F31" s="317">
        <v>90.316666666666663</v>
      </c>
      <c r="G31" s="317">
        <v>88.13333333333334</v>
      </c>
      <c r="H31" s="317">
        <v>86.866666666666674</v>
      </c>
      <c r="I31" s="317">
        <v>93.766666666666652</v>
      </c>
      <c r="J31" s="317">
        <v>95.033333333333331</v>
      </c>
      <c r="K31" s="317">
        <v>97.21666666666664</v>
      </c>
      <c r="L31" s="304">
        <v>92.85</v>
      </c>
      <c r="M31" s="304">
        <v>89.4</v>
      </c>
      <c r="N31" s="319">
        <v>35560400</v>
      </c>
      <c r="O31" s="320">
        <v>9.7108329736728533E-3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608.1</v>
      </c>
      <c r="E32" s="316">
        <v>611.55000000000007</v>
      </c>
      <c r="F32" s="317">
        <v>598.55000000000018</v>
      </c>
      <c r="G32" s="317">
        <v>589.00000000000011</v>
      </c>
      <c r="H32" s="317">
        <v>576.00000000000023</v>
      </c>
      <c r="I32" s="317">
        <v>621.10000000000014</v>
      </c>
      <c r="J32" s="317">
        <v>634.09999999999991</v>
      </c>
      <c r="K32" s="317">
        <v>643.65000000000009</v>
      </c>
      <c r="L32" s="304">
        <v>624.54999999999995</v>
      </c>
      <c r="M32" s="304">
        <v>602</v>
      </c>
      <c r="N32" s="319">
        <v>3826900</v>
      </c>
      <c r="O32" s="320">
        <v>-2.7669088876467299E-2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458.55</v>
      </c>
      <c r="E33" s="316">
        <v>459.64999999999992</v>
      </c>
      <c r="F33" s="317">
        <v>451.29999999999984</v>
      </c>
      <c r="G33" s="317">
        <v>444.0499999999999</v>
      </c>
      <c r="H33" s="317">
        <v>435.69999999999982</v>
      </c>
      <c r="I33" s="317">
        <v>466.89999999999986</v>
      </c>
      <c r="J33" s="317">
        <v>475.24999999999989</v>
      </c>
      <c r="K33" s="317">
        <v>482.49999999999989</v>
      </c>
      <c r="L33" s="304">
        <v>468</v>
      </c>
      <c r="M33" s="304">
        <v>452.4</v>
      </c>
      <c r="N33" s="319">
        <v>6750000</v>
      </c>
      <c r="O33" s="320">
        <v>-2.0248203788373612E-2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419.7</v>
      </c>
      <c r="E34" s="316">
        <v>415.0333333333333</v>
      </c>
      <c r="F34" s="317">
        <v>409.11666666666662</v>
      </c>
      <c r="G34" s="317">
        <v>398.5333333333333</v>
      </c>
      <c r="H34" s="317">
        <v>392.61666666666662</v>
      </c>
      <c r="I34" s="317">
        <v>425.61666666666662</v>
      </c>
      <c r="J34" s="317">
        <v>431.53333333333336</v>
      </c>
      <c r="K34" s="317">
        <v>442.11666666666662</v>
      </c>
      <c r="L34" s="304">
        <v>420.95</v>
      </c>
      <c r="M34" s="304">
        <v>404.45</v>
      </c>
      <c r="N34" s="319">
        <v>128644500</v>
      </c>
      <c r="O34" s="320">
        <v>4.3167330963926501E-5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28.4</v>
      </c>
      <c r="E35" s="316">
        <v>28.516666666666666</v>
      </c>
      <c r="F35" s="317">
        <v>28.033333333333331</v>
      </c>
      <c r="G35" s="317">
        <v>27.666666666666664</v>
      </c>
      <c r="H35" s="317">
        <v>27.18333333333333</v>
      </c>
      <c r="I35" s="317">
        <v>28.883333333333333</v>
      </c>
      <c r="J35" s="317">
        <v>29.366666666666667</v>
      </c>
      <c r="K35" s="317">
        <v>29.733333333333334</v>
      </c>
      <c r="L35" s="304">
        <v>29</v>
      </c>
      <c r="M35" s="304">
        <v>28.15</v>
      </c>
      <c r="N35" s="319">
        <v>67473000</v>
      </c>
      <c r="O35" s="320">
        <v>-9.5561035758323053E-3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439.85</v>
      </c>
      <c r="E36" s="316">
        <v>439.15000000000003</v>
      </c>
      <c r="F36" s="317">
        <v>433.70000000000005</v>
      </c>
      <c r="G36" s="317">
        <v>427.55</v>
      </c>
      <c r="H36" s="317">
        <v>422.1</v>
      </c>
      <c r="I36" s="317">
        <v>445.30000000000007</v>
      </c>
      <c r="J36" s="317">
        <v>450.75</v>
      </c>
      <c r="K36" s="317">
        <v>456.90000000000009</v>
      </c>
      <c r="L36" s="304">
        <v>444.6</v>
      </c>
      <c r="M36" s="304">
        <v>433</v>
      </c>
      <c r="N36" s="319">
        <v>12620100</v>
      </c>
      <c r="O36" s="320">
        <v>1.0946907498631637E-3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11770.85</v>
      </c>
      <c r="E37" s="316">
        <v>11838.483333333335</v>
      </c>
      <c r="F37" s="317">
        <v>11591.26666666667</v>
      </c>
      <c r="G37" s="317">
        <v>11411.683333333334</v>
      </c>
      <c r="H37" s="317">
        <v>11164.466666666669</v>
      </c>
      <c r="I37" s="317">
        <v>12018.066666666671</v>
      </c>
      <c r="J37" s="317">
        <v>12265.283333333335</v>
      </c>
      <c r="K37" s="317">
        <v>12444.866666666672</v>
      </c>
      <c r="L37" s="304">
        <v>12085.7</v>
      </c>
      <c r="M37" s="304">
        <v>11658.9</v>
      </c>
      <c r="N37" s="319">
        <v>142750</v>
      </c>
      <c r="O37" s="320">
        <v>5.2728613569321535E-2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350.65</v>
      </c>
      <c r="E38" s="316">
        <v>353.14999999999992</v>
      </c>
      <c r="F38" s="317">
        <v>342.59999999999985</v>
      </c>
      <c r="G38" s="317">
        <v>334.54999999999995</v>
      </c>
      <c r="H38" s="317">
        <v>323.99999999999989</v>
      </c>
      <c r="I38" s="317">
        <v>361.19999999999982</v>
      </c>
      <c r="J38" s="317">
        <v>371.74999999999989</v>
      </c>
      <c r="K38" s="317">
        <v>379.79999999999978</v>
      </c>
      <c r="L38" s="304">
        <v>363.7</v>
      </c>
      <c r="M38" s="304">
        <v>345.1</v>
      </c>
      <c r="N38" s="319">
        <v>27307800</v>
      </c>
      <c r="O38" s="320">
        <v>6.8154615222136172E-2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3408.45</v>
      </c>
      <c r="E39" s="316">
        <v>3462</v>
      </c>
      <c r="F39" s="317">
        <v>3339.8</v>
      </c>
      <c r="G39" s="317">
        <v>3271.15</v>
      </c>
      <c r="H39" s="317">
        <v>3148.9500000000003</v>
      </c>
      <c r="I39" s="317">
        <v>3530.65</v>
      </c>
      <c r="J39" s="317">
        <v>3652.85</v>
      </c>
      <c r="K39" s="317">
        <v>3721.5</v>
      </c>
      <c r="L39" s="304">
        <v>3584.2</v>
      </c>
      <c r="M39" s="304">
        <v>3393.35</v>
      </c>
      <c r="N39" s="319">
        <v>1938200</v>
      </c>
      <c r="O39" s="320">
        <v>0.21031597352316722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427.55</v>
      </c>
      <c r="E40" s="316">
        <v>426.7833333333333</v>
      </c>
      <c r="F40" s="317">
        <v>420.06666666666661</v>
      </c>
      <c r="G40" s="317">
        <v>412.58333333333331</v>
      </c>
      <c r="H40" s="317">
        <v>405.86666666666662</v>
      </c>
      <c r="I40" s="317">
        <v>434.26666666666659</v>
      </c>
      <c r="J40" s="317">
        <v>440.98333333333329</v>
      </c>
      <c r="K40" s="317">
        <v>448.46666666666658</v>
      </c>
      <c r="L40" s="304">
        <v>433.5</v>
      </c>
      <c r="M40" s="304">
        <v>419.3</v>
      </c>
      <c r="N40" s="319">
        <v>5645200</v>
      </c>
      <c r="O40" s="320">
        <v>-3.8819875776397515E-3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88</v>
      </c>
      <c r="E41" s="316">
        <v>88.083333333333329</v>
      </c>
      <c r="F41" s="317">
        <v>87.416666666666657</v>
      </c>
      <c r="G41" s="317">
        <v>86.833333333333329</v>
      </c>
      <c r="H41" s="317">
        <v>86.166666666666657</v>
      </c>
      <c r="I41" s="317">
        <v>88.666666666666657</v>
      </c>
      <c r="J41" s="317">
        <v>89.333333333333314</v>
      </c>
      <c r="K41" s="317">
        <v>89.916666666666657</v>
      </c>
      <c r="L41" s="304">
        <v>88.75</v>
      </c>
      <c r="M41" s="304">
        <v>87.5</v>
      </c>
      <c r="N41" s="319">
        <v>16575000</v>
      </c>
      <c r="O41" s="320">
        <v>-1.6028495102404273E-2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242.75</v>
      </c>
      <c r="E42" s="316">
        <v>243.13333333333333</v>
      </c>
      <c r="F42" s="317">
        <v>237.46666666666664</v>
      </c>
      <c r="G42" s="317">
        <v>232.18333333333331</v>
      </c>
      <c r="H42" s="317">
        <v>226.51666666666662</v>
      </c>
      <c r="I42" s="317">
        <v>248.41666666666666</v>
      </c>
      <c r="J42" s="317">
        <v>254.08333333333334</v>
      </c>
      <c r="K42" s="317">
        <v>259.36666666666667</v>
      </c>
      <c r="L42" s="304">
        <v>248.8</v>
      </c>
      <c r="M42" s="304">
        <v>237.85</v>
      </c>
      <c r="N42" s="319">
        <v>5897500</v>
      </c>
      <c r="O42" s="320">
        <v>-3.9886039886039885E-2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767.4</v>
      </c>
      <c r="E43" s="316">
        <v>765.26666666666677</v>
      </c>
      <c r="F43" s="317">
        <v>758.63333333333355</v>
      </c>
      <c r="G43" s="317">
        <v>749.86666666666679</v>
      </c>
      <c r="H43" s="317">
        <v>743.23333333333358</v>
      </c>
      <c r="I43" s="317">
        <v>774.03333333333353</v>
      </c>
      <c r="J43" s="317">
        <v>780.66666666666674</v>
      </c>
      <c r="K43" s="317">
        <v>789.43333333333351</v>
      </c>
      <c r="L43" s="304">
        <v>771.9</v>
      </c>
      <c r="M43" s="304">
        <v>756.5</v>
      </c>
      <c r="N43" s="319">
        <v>13325000</v>
      </c>
      <c r="O43" s="320">
        <v>1.3546919806190053E-2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115.5</v>
      </c>
      <c r="E44" s="316">
        <v>115.58333333333333</v>
      </c>
      <c r="F44" s="317">
        <v>113.81666666666666</v>
      </c>
      <c r="G44" s="317">
        <v>112.13333333333334</v>
      </c>
      <c r="H44" s="317">
        <v>110.36666666666667</v>
      </c>
      <c r="I44" s="317">
        <v>117.26666666666665</v>
      </c>
      <c r="J44" s="317">
        <v>119.03333333333333</v>
      </c>
      <c r="K44" s="317">
        <v>120.71666666666664</v>
      </c>
      <c r="L44" s="304">
        <v>117.35</v>
      </c>
      <c r="M44" s="304">
        <v>113.9</v>
      </c>
      <c r="N44" s="319">
        <v>46686600</v>
      </c>
      <c r="O44" s="320">
        <v>-6.4363043155865343E-2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2517.15</v>
      </c>
      <c r="E45" s="316">
        <v>2540.0666666666671</v>
      </c>
      <c r="F45" s="317">
        <v>2462.0833333333339</v>
      </c>
      <c r="G45" s="317">
        <v>2407.0166666666669</v>
      </c>
      <c r="H45" s="317">
        <v>2329.0333333333338</v>
      </c>
      <c r="I45" s="317">
        <v>2595.1333333333341</v>
      </c>
      <c r="J45" s="317">
        <v>2673.1166666666668</v>
      </c>
      <c r="K45" s="317">
        <v>2728.1833333333343</v>
      </c>
      <c r="L45" s="304">
        <v>2618.0500000000002</v>
      </c>
      <c r="M45" s="304">
        <v>2485</v>
      </c>
      <c r="N45" s="319">
        <v>448125</v>
      </c>
      <c r="O45" s="320">
        <v>-2.0491803278688523E-2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1410.85</v>
      </c>
      <c r="E46" s="316">
        <v>1424.7166666666665</v>
      </c>
      <c r="F46" s="317">
        <v>1374.4333333333329</v>
      </c>
      <c r="G46" s="317">
        <v>1338.0166666666664</v>
      </c>
      <c r="H46" s="317">
        <v>1287.7333333333329</v>
      </c>
      <c r="I46" s="317">
        <v>1461.133333333333</v>
      </c>
      <c r="J46" s="317">
        <v>1511.4166666666663</v>
      </c>
      <c r="K46" s="317">
        <v>1547.833333333333</v>
      </c>
      <c r="L46" s="304">
        <v>1475</v>
      </c>
      <c r="M46" s="304">
        <v>1388.3</v>
      </c>
      <c r="N46" s="319">
        <v>3253600</v>
      </c>
      <c r="O46" s="320">
        <v>6.8751437111979771E-2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391.85</v>
      </c>
      <c r="E47" s="316">
        <v>389.90000000000003</v>
      </c>
      <c r="F47" s="317">
        <v>386.05000000000007</v>
      </c>
      <c r="G47" s="317">
        <v>380.25000000000006</v>
      </c>
      <c r="H47" s="317">
        <v>376.40000000000009</v>
      </c>
      <c r="I47" s="317">
        <v>395.70000000000005</v>
      </c>
      <c r="J47" s="317">
        <v>399.55000000000007</v>
      </c>
      <c r="K47" s="317">
        <v>405.35</v>
      </c>
      <c r="L47" s="304">
        <v>393.75</v>
      </c>
      <c r="M47" s="304">
        <v>384.1</v>
      </c>
      <c r="N47" s="319">
        <v>6233244</v>
      </c>
      <c r="O47" s="320">
        <v>-1.6765285996055226E-2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466.25</v>
      </c>
      <c r="E48" s="316">
        <v>469.09999999999997</v>
      </c>
      <c r="F48" s="317">
        <v>461.19999999999993</v>
      </c>
      <c r="G48" s="317">
        <v>456.15</v>
      </c>
      <c r="H48" s="317">
        <v>448.24999999999994</v>
      </c>
      <c r="I48" s="317">
        <v>474.14999999999992</v>
      </c>
      <c r="J48" s="317">
        <v>482.0499999999999</v>
      </c>
      <c r="K48" s="317">
        <v>487.09999999999991</v>
      </c>
      <c r="L48" s="304">
        <v>477</v>
      </c>
      <c r="M48" s="304">
        <v>464.05</v>
      </c>
      <c r="N48" s="319">
        <v>1828800</v>
      </c>
      <c r="O48" s="320">
        <v>-8.5782843431313732E-2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517.65</v>
      </c>
      <c r="E49" s="316">
        <v>520</v>
      </c>
      <c r="F49" s="317">
        <v>507.25</v>
      </c>
      <c r="G49" s="317">
        <v>496.85</v>
      </c>
      <c r="H49" s="317">
        <v>484.1</v>
      </c>
      <c r="I49" s="317">
        <v>530.4</v>
      </c>
      <c r="J49" s="317">
        <v>543.15</v>
      </c>
      <c r="K49" s="317">
        <v>553.54999999999995</v>
      </c>
      <c r="L49" s="304">
        <v>532.75</v>
      </c>
      <c r="M49" s="304">
        <v>509.6</v>
      </c>
      <c r="N49" s="319">
        <v>11700000</v>
      </c>
      <c r="O49" s="320">
        <v>3.5512777962163955E-2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3084.9</v>
      </c>
      <c r="E50" s="316">
        <v>3081.4166666666665</v>
      </c>
      <c r="F50" s="317">
        <v>3029.0333333333328</v>
      </c>
      <c r="G50" s="317">
        <v>2973.1666666666665</v>
      </c>
      <c r="H50" s="317">
        <v>2920.7833333333328</v>
      </c>
      <c r="I50" s="317">
        <v>3137.2833333333328</v>
      </c>
      <c r="J50" s="317">
        <v>3189.666666666667</v>
      </c>
      <c r="K50" s="317">
        <v>3245.5333333333328</v>
      </c>
      <c r="L50" s="304">
        <v>3133.8</v>
      </c>
      <c r="M50" s="304">
        <v>3025.55</v>
      </c>
      <c r="N50" s="319">
        <v>3458400</v>
      </c>
      <c r="O50" s="320">
        <v>8.7504375218760942E-3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172.75</v>
      </c>
      <c r="E51" s="316">
        <v>170.78333333333333</v>
      </c>
      <c r="F51" s="317">
        <v>167.01666666666665</v>
      </c>
      <c r="G51" s="317">
        <v>161.28333333333333</v>
      </c>
      <c r="H51" s="317">
        <v>157.51666666666665</v>
      </c>
      <c r="I51" s="317">
        <v>176.51666666666665</v>
      </c>
      <c r="J51" s="317">
        <v>180.28333333333336</v>
      </c>
      <c r="K51" s="317">
        <v>186.01666666666665</v>
      </c>
      <c r="L51" s="304">
        <v>174.55</v>
      </c>
      <c r="M51" s="304">
        <v>165.05</v>
      </c>
      <c r="N51" s="319">
        <v>30617400</v>
      </c>
      <c r="O51" s="320">
        <v>2.1581149526536007E-2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5049.75</v>
      </c>
      <c r="E52" s="316">
        <v>5021.8</v>
      </c>
      <c r="F52" s="317">
        <v>4945.1000000000004</v>
      </c>
      <c r="G52" s="317">
        <v>4840.45</v>
      </c>
      <c r="H52" s="317">
        <v>4763.75</v>
      </c>
      <c r="I52" s="317">
        <v>5126.4500000000007</v>
      </c>
      <c r="J52" s="317">
        <v>5203.1499999999996</v>
      </c>
      <c r="K52" s="317">
        <v>5307.8000000000011</v>
      </c>
      <c r="L52" s="304">
        <v>5098.5</v>
      </c>
      <c r="M52" s="304">
        <v>4917.1499999999996</v>
      </c>
      <c r="N52" s="319">
        <v>3024250</v>
      </c>
      <c r="O52" s="320">
        <v>-5.0991035446994E-3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2187.9499999999998</v>
      </c>
      <c r="E53" s="316">
        <v>2187.4</v>
      </c>
      <c r="F53" s="317">
        <v>2147.9</v>
      </c>
      <c r="G53" s="317">
        <v>2107.85</v>
      </c>
      <c r="H53" s="317">
        <v>2068.35</v>
      </c>
      <c r="I53" s="317">
        <v>2227.4500000000003</v>
      </c>
      <c r="J53" s="317">
        <v>2266.9500000000003</v>
      </c>
      <c r="K53" s="317">
        <v>2307.0000000000005</v>
      </c>
      <c r="L53" s="304">
        <v>2226.9</v>
      </c>
      <c r="M53" s="304">
        <v>2147.35</v>
      </c>
      <c r="N53" s="319">
        <v>2524550</v>
      </c>
      <c r="O53" s="320">
        <v>-3.7368210329641001E-2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1203.5</v>
      </c>
      <c r="E54" s="316">
        <v>1209.2</v>
      </c>
      <c r="F54" s="317">
        <v>1167.4000000000001</v>
      </c>
      <c r="G54" s="317">
        <v>1131.3</v>
      </c>
      <c r="H54" s="317">
        <v>1089.5</v>
      </c>
      <c r="I54" s="317">
        <v>1245.3000000000002</v>
      </c>
      <c r="J54" s="317">
        <v>1287.0999999999999</v>
      </c>
      <c r="K54" s="317">
        <v>1323.2000000000003</v>
      </c>
      <c r="L54" s="304">
        <v>1251</v>
      </c>
      <c r="M54" s="304">
        <v>1173.0999999999999</v>
      </c>
      <c r="N54" s="319">
        <v>3397900</v>
      </c>
      <c r="O54" s="320">
        <v>0.208056315995307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157.69999999999999</v>
      </c>
      <c r="E55" s="316">
        <v>158.15</v>
      </c>
      <c r="F55" s="317">
        <v>156.05000000000001</v>
      </c>
      <c r="G55" s="317">
        <v>154.4</v>
      </c>
      <c r="H55" s="317">
        <v>152.30000000000001</v>
      </c>
      <c r="I55" s="317">
        <v>159.80000000000001</v>
      </c>
      <c r="J55" s="317">
        <v>161.89999999999998</v>
      </c>
      <c r="K55" s="317">
        <v>163.55000000000001</v>
      </c>
      <c r="L55" s="304">
        <v>160.25</v>
      </c>
      <c r="M55" s="304">
        <v>156.5</v>
      </c>
      <c r="N55" s="319">
        <v>10558800</v>
      </c>
      <c r="O55" s="320">
        <v>7.0047427946005103E-2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57.05</v>
      </c>
      <c r="E56" s="316">
        <v>57.25</v>
      </c>
      <c r="F56" s="317">
        <v>55.65</v>
      </c>
      <c r="G56" s="317">
        <v>54.25</v>
      </c>
      <c r="H56" s="317">
        <v>52.65</v>
      </c>
      <c r="I56" s="317">
        <v>58.65</v>
      </c>
      <c r="J56" s="317">
        <v>60.249999999999993</v>
      </c>
      <c r="K56" s="317">
        <v>61.65</v>
      </c>
      <c r="L56" s="304">
        <v>58.85</v>
      </c>
      <c r="M56" s="304">
        <v>55.85</v>
      </c>
      <c r="N56" s="319">
        <v>81812500</v>
      </c>
      <c r="O56" s="320">
        <v>-3.9037539936102233E-2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87.65</v>
      </c>
      <c r="E57" s="316">
        <v>87.333333333333329</v>
      </c>
      <c r="F57" s="317">
        <v>86.166666666666657</v>
      </c>
      <c r="G57" s="317">
        <v>84.683333333333323</v>
      </c>
      <c r="H57" s="317">
        <v>83.516666666666652</v>
      </c>
      <c r="I57" s="317">
        <v>88.816666666666663</v>
      </c>
      <c r="J57" s="317">
        <v>89.98333333333332</v>
      </c>
      <c r="K57" s="317">
        <v>91.466666666666669</v>
      </c>
      <c r="L57" s="304">
        <v>88.5</v>
      </c>
      <c r="M57" s="304">
        <v>85.85</v>
      </c>
      <c r="N57" s="319">
        <v>25400400</v>
      </c>
      <c r="O57" s="320">
        <v>-2.8735632183908046E-3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489.95</v>
      </c>
      <c r="E58" s="316">
        <v>488.01666666666665</v>
      </c>
      <c r="F58" s="317">
        <v>480.48333333333329</v>
      </c>
      <c r="G58" s="317">
        <v>471.01666666666665</v>
      </c>
      <c r="H58" s="317">
        <v>463.48333333333329</v>
      </c>
      <c r="I58" s="317">
        <v>497.48333333333329</v>
      </c>
      <c r="J58" s="317">
        <v>505.01666666666659</v>
      </c>
      <c r="K58" s="317">
        <v>514.48333333333335</v>
      </c>
      <c r="L58" s="304">
        <v>495.55</v>
      </c>
      <c r="M58" s="304">
        <v>478.55</v>
      </c>
      <c r="N58" s="319">
        <v>7162200</v>
      </c>
      <c r="O58" s="320">
        <v>2.0314547837483616E-2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</v>
      </c>
      <c r="E59" s="316">
        <v>23.716666666666669</v>
      </c>
      <c r="F59" s="317">
        <v>23.483333333333338</v>
      </c>
      <c r="G59" s="317">
        <v>23.166666666666668</v>
      </c>
      <c r="H59" s="317">
        <v>22.933333333333337</v>
      </c>
      <c r="I59" s="317">
        <v>24.033333333333339</v>
      </c>
      <c r="J59" s="317">
        <v>24.266666666666673</v>
      </c>
      <c r="K59" s="317">
        <v>24.583333333333339</v>
      </c>
      <c r="L59" s="304">
        <v>23.95</v>
      </c>
      <c r="M59" s="304">
        <v>23.4</v>
      </c>
      <c r="N59" s="319">
        <v>67770000</v>
      </c>
      <c r="O59" s="320">
        <v>-1.1811023622047244E-2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686.9</v>
      </c>
      <c r="E60" s="316">
        <v>689.44999999999993</v>
      </c>
      <c r="F60" s="317">
        <v>677.49999999999989</v>
      </c>
      <c r="G60" s="317">
        <v>668.09999999999991</v>
      </c>
      <c r="H60" s="317">
        <v>656.14999999999986</v>
      </c>
      <c r="I60" s="317">
        <v>698.84999999999991</v>
      </c>
      <c r="J60" s="317">
        <v>710.8</v>
      </c>
      <c r="K60" s="317">
        <v>720.19999999999993</v>
      </c>
      <c r="L60" s="304">
        <v>701.4</v>
      </c>
      <c r="M60" s="304">
        <v>680.05</v>
      </c>
      <c r="N60" s="319">
        <v>5739000</v>
      </c>
      <c r="O60" s="320">
        <v>-3.9176293319939728E-2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1032.05</v>
      </c>
      <c r="E61" s="316">
        <v>1003.3333333333334</v>
      </c>
      <c r="F61" s="317">
        <v>962.7166666666667</v>
      </c>
      <c r="G61" s="317">
        <v>893.38333333333333</v>
      </c>
      <c r="H61" s="317">
        <v>852.76666666666665</v>
      </c>
      <c r="I61" s="317">
        <v>1072.6666666666667</v>
      </c>
      <c r="J61" s="317">
        <v>1113.2833333333333</v>
      </c>
      <c r="K61" s="317">
        <v>1182.6166666666668</v>
      </c>
      <c r="L61" s="304">
        <v>1043.95</v>
      </c>
      <c r="M61" s="304">
        <v>934</v>
      </c>
      <c r="N61" s="319">
        <v>1124500</v>
      </c>
      <c r="O61" s="320">
        <v>0.36006289308176098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791.6</v>
      </c>
      <c r="E62" s="316">
        <v>785.95000000000016</v>
      </c>
      <c r="F62" s="317">
        <v>777.60000000000036</v>
      </c>
      <c r="G62" s="317">
        <v>763.60000000000025</v>
      </c>
      <c r="H62" s="317">
        <v>755.25000000000045</v>
      </c>
      <c r="I62" s="317">
        <v>799.95000000000027</v>
      </c>
      <c r="J62" s="317">
        <v>808.3</v>
      </c>
      <c r="K62" s="317">
        <v>822.30000000000018</v>
      </c>
      <c r="L62" s="304">
        <v>794.3</v>
      </c>
      <c r="M62" s="304">
        <v>771.95</v>
      </c>
      <c r="N62" s="319">
        <v>18183000</v>
      </c>
      <c r="O62" s="320">
        <v>8.5361998103066702E-3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713.4</v>
      </c>
      <c r="E63" s="316">
        <v>713.6</v>
      </c>
      <c r="F63" s="317">
        <v>702.45</v>
      </c>
      <c r="G63" s="317">
        <v>691.5</v>
      </c>
      <c r="H63" s="317">
        <v>680.35</v>
      </c>
      <c r="I63" s="317">
        <v>724.55000000000007</v>
      </c>
      <c r="J63" s="317">
        <v>735.69999999999993</v>
      </c>
      <c r="K63" s="317">
        <v>746.65000000000009</v>
      </c>
      <c r="L63" s="304">
        <v>724.75</v>
      </c>
      <c r="M63" s="304">
        <v>702.65</v>
      </c>
      <c r="N63" s="319">
        <v>5871000</v>
      </c>
      <c r="O63" s="320">
        <v>1.8210197710718003E-2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866.95</v>
      </c>
      <c r="E64" s="316">
        <v>870.08333333333337</v>
      </c>
      <c r="F64" s="317">
        <v>852.9666666666667</v>
      </c>
      <c r="G64" s="317">
        <v>838.98333333333335</v>
      </c>
      <c r="H64" s="317">
        <v>821.86666666666667</v>
      </c>
      <c r="I64" s="317">
        <v>884.06666666666672</v>
      </c>
      <c r="J64" s="317">
        <v>901.18333333333328</v>
      </c>
      <c r="K64" s="317">
        <v>915.16666666666674</v>
      </c>
      <c r="L64" s="304">
        <v>887.2</v>
      </c>
      <c r="M64" s="304">
        <v>856.1</v>
      </c>
      <c r="N64" s="319">
        <v>15132600</v>
      </c>
      <c r="O64" s="320">
        <v>-1.9947411370024482E-2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2049.25</v>
      </c>
      <c r="E65" s="316">
        <v>2042.2</v>
      </c>
      <c r="F65" s="317">
        <v>2016.3000000000002</v>
      </c>
      <c r="G65" s="317">
        <v>1983.3500000000001</v>
      </c>
      <c r="H65" s="317">
        <v>1957.4500000000003</v>
      </c>
      <c r="I65" s="317">
        <v>2075.15</v>
      </c>
      <c r="J65" s="317">
        <v>2101.0500000000002</v>
      </c>
      <c r="K65" s="317">
        <v>2134</v>
      </c>
      <c r="L65" s="304">
        <v>2068.1</v>
      </c>
      <c r="M65" s="304">
        <v>2009.25</v>
      </c>
      <c r="N65" s="319">
        <v>24282000</v>
      </c>
      <c r="O65" s="320">
        <v>-6.2615101289134438E-3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1247.6500000000001</v>
      </c>
      <c r="E66" s="316">
        <v>1241</v>
      </c>
      <c r="F66" s="317">
        <v>1230</v>
      </c>
      <c r="G66" s="317">
        <v>1212.3499999999999</v>
      </c>
      <c r="H66" s="317">
        <v>1201.3499999999999</v>
      </c>
      <c r="I66" s="317">
        <v>1258.6500000000001</v>
      </c>
      <c r="J66" s="317">
        <v>1269.6500000000001</v>
      </c>
      <c r="K66" s="317">
        <v>1287.3000000000002</v>
      </c>
      <c r="L66" s="304">
        <v>1252</v>
      </c>
      <c r="M66" s="304">
        <v>1223.3499999999999</v>
      </c>
      <c r="N66" s="319">
        <v>38227200</v>
      </c>
      <c r="O66" s="320">
        <v>-1.6375075411531501E-3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563.54999999999995</v>
      </c>
      <c r="E67" s="316">
        <v>565.93333333333328</v>
      </c>
      <c r="F67" s="317">
        <v>554.06666666666661</v>
      </c>
      <c r="G67" s="317">
        <v>544.58333333333337</v>
      </c>
      <c r="H67" s="317">
        <v>532.7166666666667</v>
      </c>
      <c r="I67" s="317">
        <v>575.41666666666652</v>
      </c>
      <c r="J67" s="317">
        <v>587.28333333333308</v>
      </c>
      <c r="K67" s="317">
        <v>596.76666666666642</v>
      </c>
      <c r="L67" s="304">
        <v>577.79999999999995</v>
      </c>
      <c r="M67" s="304">
        <v>556.45000000000005</v>
      </c>
      <c r="N67" s="319">
        <v>11773300</v>
      </c>
      <c r="O67" s="320">
        <v>-1.9782031321549591E-2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3176.1</v>
      </c>
      <c r="E68" s="316">
        <v>3193.7166666666672</v>
      </c>
      <c r="F68" s="317">
        <v>3111.4333333333343</v>
      </c>
      <c r="G68" s="317">
        <v>3046.7666666666673</v>
      </c>
      <c r="H68" s="317">
        <v>2964.4833333333345</v>
      </c>
      <c r="I68" s="317">
        <v>3258.3833333333341</v>
      </c>
      <c r="J68" s="317">
        <v>3340.666666666667</v>
      </c>
      <c r="K68" s="317">
        <v>3405.3333333333339</v>
      </c>
      <c r="L68" s="304">
        <v>3276</v>
      </c>
      <c r="M68" s="304">
        <v>3129.05</v>
      </c>
      <c r="N68" s="319">
        <v>2535300</v>
      </c>
      <c r="O68" s="320">
        <v>0.12470055895661432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186.05</v>
      </c>
      <c r="E69" s="316">
        <v>185.03333333333333</v>
      </c>
      <c r="F69" s="317">
        <v>182.06666666666666</v>
      </c>
      <c r="G69" s="317">
        <v>178.08333333333334</v>
      </c>
      <c r="H69" s="317">
        <v>175.11666666666667</v>
      </c>
      <c r="I69" s="317">
        <v>189.01666666666665</v>
      </c>
      <c r="J69" s="317">
        <v>191.98333333333329</v>
      </c>
      <c r="K69" s="317">
        <v>195.96666666666664</v>
      </c>
      <c r="L69" s="304">
        <v>188</v>
      </c>
      <c r="M69" s="304">
        <v>181.05</v>
      </c>
      <c r="N69" s="319">
        <v>31488900</v>
      </c>
      <c r="O69" s="320">
        <v>5.3517479499352615E-2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177.8</v>
      </c>
      <c r="E70" s="316">
        <v>177.56666666666669</v>
      </c>
      <c r="F70" s="317">
        <v>175.03333333333339</v>
      </c>
      <c r="G70" s="317">
        <v>172.26666666666671</v>
      </c>
      <c r="H70" s="317">
        <v>169.73333333333341</v>
      </c>
      <c r="I70" s="317">
        <v>180.33333333333337</v>
      </c>
      <c r="J70" s="317">
        <v>182.86666666666667</v>
      </c>
      <c r="K70" s="317">
        <v>185.63333333333335</v>
      </c>
      <c r="L70" s="304">
        <v>180.1</v>
      </c>
      <c r="M70" s="304">
        <v>174.8</v>
      </c>
      <c r="N70" s="319">
        <v>33423300</v>
      </c>
      <c r="O70" s="320">
        <v>8.0847279489045193E-4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2150.15</v>
      </c>
      <c r="E71" s="316">
        <v>2152.5333333333333</v>
      </c>
      <c r="F71" s="317">
        <v>2121.0666666666666</v>
      </c>
      <c r="G71" s="317">
        <v>2091.9833333333331</v>
      </c>
      <c r="H71" s="317">
        <v>2060.5166666666664</v>
      </c>
      <c r="I71" s="317">
        <v>2181.6166666666668</v>
      </c>
      <c r="J71" s="317">
        <v>2213.083333333333</v>
      </c>
      <c r="K71" s="317">
        <v>2242.166666666667</v>
      </c>
      <c r="L71" s="304">
        <v>2184</v>
      </c>
      <c r="M71" s="304">
        <v>2123.4499999999998</v>
      </c>
      <c r="N71" s="319">
        <v>5400600</v>
      </c>
      <c r="O71" s="320">
        <v>-3.5055746140651801E-2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152.4</v>
      </c>
      <c r="E72" s="316">
        <v>151.70000000000002</v>
      </c>
      <c r="F72" s="317">
        <v>150.20000000000005</v>
      </c>
      <c r="G72" s="317">
        <v>148.00000000000003</v>
      </c>
      <c r="H72" s="317">
        <v>146.50000000000006</v>
      </c>
      <c r="I72" s="317">
        <v>153.90000000000003</v>
      </c>
      <c r="J72" s="317">
        <v>155.39999999999998</v>
      </c>
      <c r="K72" s="317">
        <v>157.60000000000002</v>
      </c>
      <c r="L72" s="304">
        <v>153.19999999999999</v>
      </c>
      <c r="M72" s="304">
        <v>149.5</v>
      </c>
      <c r="N72" s="319">
        <v>15636400</v>
      </c>
      <c r="O72" s="320">
        <v>-7.2820310962408976E-3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421.4</v>
      </c>
      <c r="E73" s="316">
        <v>420.2</v>
      </c>
      <c r="F73" s="317">
        <v>411.79999999999995</v>
      </c>
      <c r="G73" s="317">
        <v>402.2</v>
      </c>
      <c r="H73" s="317">
        <v>393.79999999999995</v>
      </c>
      <c r="I73" s="317">
        <v>429.79999999999995</v>
      </c>
      <c r="J73" s="317">
        <v>438.19999999999993</v>
      </c>
      <c r="K73" s="317">
        <v>447.79999999999995</v>
      </c>
      <c r="L73" s="304">
        <v>428.6</v>
      </c>
      <c r="M73" s="304">
        <v>410.6</v>
      </c>
      <c r="N73" s="319">
        <v>115604500</v>
      </c>
      <c r="O73" s="320">
        <v>-1.7459389973121422E-2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413</v>
      </c>
      <c r="E74" s="316">
        <v>413.98333333333329</v>
      </c>
      <c r="F74" s="317">
        <v>403.16666666666657</v>
      </c>
      <c r="G74" s="317">
        <v>393.33333333333326</v>
      </c>
      <c r="H74" s="317">
        <v>382.51666666666654</v>
      </c>
      <c r="I74" s="317">
        <v>423.81666666666661</v>
      </c>
      <c r="J74" s="317">
        <v>434.63333333333333</v>
      </c>
      <c r="K74" s="317">
        <v>444.46666666666664</v>
      </c>
      <c r="L74" s="304">
        <v>424.8</v>
      </c>
      <c r="M74" s="304">
        <v>404.15</v>
      </c>
      <c r="N74" s="319">
        <v>7221000</v>
      </c>
      <c r="O74" s="320">
        <v>5.8952925648922128E-2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8.6</v>
      </c>
      <c r="E75" s="316">
        <v>8.6666666666666661</v>
      </c>
      <c r="F75" s="317">
        <v>8.4833333333333325</v>
      </c>
      <c r="G75" s="317">
        <v>8.3666666666666671</v>
      </c>
      <c r="H75" s="317">
        <v>8.1833333333333336</v>
      </c>
      <c r="I75" s="317">
        <v>8.7833333333333314</v>
      </c>
      <c r="J75" s="317">
        <v>8.966666666666665</v>
      </c>
      <c r="K75" s="317">
        <v>9.0833333333333304</v>
      </c>
      <c r="L75" s="304">
        <v>8.85</v>
      </c>
      <c r="M75" s="304">
        <v>8.5500000000000007</v>
      </c>
      <c r="N75" s="319">
        <v>324380000</v>
      </c>
      <c r="O75" s="320">
        <v>-3.4408602150537634E-3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31.4</v>
      </c>
      <c r="E76" s="316">
        <v>31.45</v>
      </c>
      <c r="F76" s="317">
        <v>30.699999999999996</v>
      </c>
      <c r="G76" s="317">
        <v>29.999999999999996</v>
      </c>
      <c r="H76" s="317">
        <v>29.249999999999993</v>
      </c>
      <c r="I76" s="317">
        <v>32.15</v>
      </c>
      <c r="J76" s="317">
        <v>32.900000000000006</v>
      </c>
      <c r="K76" s="317">
        <v>33.6</v>
      </c>
      <c r="L76" s="304">
        <v>32.200000000000003</v>
      </c>
      <c r="M76" s="304">
        <v>30.75</v>
      </c>
      <c r="N76" s="319">
        <v>173679000</v>
      </c>
      <c r="O76" s="320">
        <v>4.8367593712212815E-3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381.15</v>
      </c>
      <c r="E77" s="316">
        <v>380.89999999999992</v>
      </c>
      <c r="F77" s="317">
        <v>377.34999999999985</v>
      </c>
      <c r="G77" s="317">
        <v>373.54999999999995</v>
      </c>
      <c r="H77" s="317">
        <v>369.99999999999989</v>
      </c>
      <c r="I77" s="317">
        <v>384.69999999999982</v>
      </c>
      <c r="J77" s="317">
        <v>388.24999999999989</v>
      </c>
      <c r="K77" s="317">
        <v>392.04999999999978</v>
      </c>
      <c r="L77" s="304">
        <v>384.45</v>
      </c>
      <c r="M77" s="304">
        <v>377.1</v>
      </c>
      <c r="N77" s="319">
        <v>6051375</v>
      </c>
      <c r="O77" s="320">
        <v>-6.1620469083155653E-2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1370.8</v>
      </c>
      <c r="E78" s="316">
        <v>1372.7666666666667</v>
      </c>
      <c r="F78" s="317">
        <v>1351.5333333333333</v>
      </c>
      <c r="G78" s="317">
        <v>1332.2666666666667</v>
      </c>
      <c r="H78" s="317">
        <v>1311.0333333333333</v>
      </c>
      <c r="I78" s="317">
        <v>1392.0333333333333</v>
      </c>
      <c r="J78" s="317">
        <v>1413.2666666666664</v>
      </c>
      <c r="K78" s="317">
        <v>1432.5333333333333</v>
      </c>
      <c r="L78" s="304">
        <v>1394</v>
      </c>
      <c r="M78" s="304">
        <v>1353.5</v>
      </c>
      <c r="N78" s="319">
        <v>2567000</v>
      </c>
      <c r="O78" s="320">
        <v>-1.835564053537285E-2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629.85</v>
      </c>
      <c r="E79" s="316">
        <v>627.23333333333335</v>
      </c>
      <c r="F79" s="317">
        <v>604.61666666666667</v>
      </c>
      <c r="G79" s="317">
        <v>579.38333333333333</v>
      </c>
      <c r="H79" s="317">
        <v>556.76666666666665</v>
      </c>
      <c r="I79" s="317">
        <v>652.4666666666667</v>
      </c>
      <c r="J79" s="317">
        <v>675.08333333333348</v>
      </c>
      <c r="K79" s="317">
        <v>700.31666666666672</v>
      </c>
      <c r="L79" s="304">
        <v>649.85</v>
      </c>
      <c r="M79" s="304">
        <v>602</v>
      </c>
      <c r="N79" s="319">
        <v>25991200</v>
      </c>
      <c r="O79" s="320">
        <v>-3.5577365434749271E-3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192.7</v>
      </c>
      <c r="E80" s="316">
        <v>191.73333333333335</v>
      </c>
      <c r="F80" s="317">
        <v>189.9666666666667</v>
      </c>
      <c r="G80" s="317">
        <v>187.23333333333335</v>
      </c>
      <c r="H80" s="317">
        <v>185.4666666666667</v>
      </c>
      <c r="I80" s="317">
        <v>194.4666666666667</v>
      </c>
      <c r="J80" s="317">
        <v>196.23333333333335</v>
      </c>
      <c r="K80" s="317">
        <v>198.9666666666667</v>
      </c>
      <c r="L80" s="304">
        <v>193.5</v>
      </c>
      <c r="M80" s="304">
        <v>189</v>
      </c>
      <c r="N80" s="319">
        <v>10362800</v>
      </c>
      <c r="O80" s="320">
        <v>-3.9948119325551229E-2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1136</v>
      </c>
      <c r="E81" s="316">
        <v>1133.6666666666667</v>
      </c>
      <c r="F81" s="317">
        <v>1125.3333333333335</v>
      </c>
      <c r="G81" s="317">
        <v>1114.6666666666667</v>
      </c>
      <c r="H81" s="317">
        <v>1106.3333333333335</v>
      </c>
      <c r="I81" s="317">
        <v>1144.3333333333335</v>
      </c>
      <c r="J81" s="317">
        <v>1152.666666666667</v>
      </c>
      <c r="K81" s="317">
        <v>1163.3333333333335</v>
      </c>
      <c r="L81" s="304">
        <v>1142</v>
      </c>
      <c r="M81" s="304">
        <v>1123</v>
      </c>
      <c r="N81" s="319">
        <v>34803600</v>
      </c>
      <c r="O81" s="320">
        <v>-2.5174778166173702E-2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76.3</v>
      </c>
      <c r="E82" s="316">
        <v>76.249999999999986</v>
      </c>
      <c r="F82" s="317">
        <v>75.649999999999977</v>
      </c>
      <c r="G82" s="317">
        <v>74.999999999999986</v>
      </c>
      <c r="H82" s="317">
        <v>74.399999999999977</v>
      </c>
      <c r="I82" s="317">
        <v>76.899999999999977</v>
      </c>
      <c r="J82" s="317">
        <v>77.499999999999972</v>
      </c>
      <c r="K82" s="317">
        <v>78.149999999999977</v>
      </c>
      <c r="L82" s="304">
        <v>76.849999999999994</v>
      </c>
      <c r="M82" s="304">
        <v>75.599999999999994</v>
      </c>
      <c r="N82" s="319">
        <v>57889200</v>
      </c>
      <c r="O82" s="320">
        <v>-3.9984875697135838E-2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167.95</v>
      </c>
      <c r="E83" s="316">
        <v>167.95000000000002</v>
      </c>
      <c r="F83" s="317">
        <v>166.75000000000003</v>
      </c>
      <c r="G83" s="317">
        <v>165.55</v>
      </c>
      <c r="H83" s="317">
        <v>164.35000000000002</v>
      </c>
      <c r="I83" s="317">
        <v>169.15000000000003</v>
      </c>
      <c r="J83" s="317">
        <v>170.35000000000002</v>
      </c>
      <c r="K83" s="317">
        <v>171.55000000000004</v>
      </c>
      <c r="L83" s="304">
        <v>169.15</v>
      </c>
      <c r="M83" s="304">
        <v>166.75</v>
      </c>
      <c r="N83" s="319">
        <v>145088000</v>
      </c>
      <c r="O83" s="320">
        <v>-1.0151730160462832E-2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209.2</v>
      </c>
      <c r="E84" s="316">
        <v>207.04999999999998</v>
      </c>
      <c r="F84" s="317">
        <v>204.09999999999997</v>
      </c>
      <c r="G84" s="317">
        <v>198.99999999999997</v>
      </c>
      <c r="H84" s="317">
        <v>196.04999999999995</v>
      </c>
      <c r="I84" s="317">
        <v>212.14999999999998</v>
      </c>
      <c r="J84" s="317">
        <v>215.09999999999997</v>
      </c>
      <c r="K84" s="317">
        <v>220.2</v>
      </c>
      <c r="L84" s="304">
        <v>210</v>
      </c>
      <c r="M84" s="304">
        <v>201.95</v>
      </c>
      <c r="N84" s="319">
        <v>24520000</v>
      </c>
      <c r="O84" s="320">
        <v>-3.5405192761605038E-2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323.45</v>
      </c>
      <c r="E85" s="316">
        <v>321.46666666666664</v>
      </c>
      <c r="F85" s="317">
        <v>317.63333333333327</v>
      </c>
      <c r="G85" s="317">
        <v>311.81666666666661</v>
      </c>
      <c r="H85" s="317">
        <v>307.98333333333323</v>
      </c>
      <c r="I85" s="317">
        <v>327.2833333333333</v>
      </c>
      <c r="J85" s="317">
        <v>331.11666666666667</v>
      </c>
      <c r="K85" s="317">
        <v>336.93333333333334</v>
      </c>
      <c r="L85" s="304">
        <v>325.3</v>
      </c>
      <c r="M85" s="304">
        <v>315.64999999999998</v>
      </c>
      <c r="N85" s="319">
        <v>43637400</v>
      </c>
      <c r="O85" s="320">
        <v>-1.6969770695213188E-2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2270.85</v>
      </c>
      <c r="E86" s="316">
        <v>2273.7833333333333</v>
      </c>
      <c r="F86" s="317">
        <v>2236.2166666666667</v>
      </c>
      <c r="G86" s="317">
        <v>2201.5833333333335</v>
      </c>
      <c r="H86" s="317">
        <v>2164.0166666666669</v>
      </c>
      <c r="I86" s="317">
        <v>2308.4166666666665</v>
      </c>
      <c r="J86" s="317">
        <v>2345.9833333333331</v>
      </c>
      <c r="K86" s="317">
        <v>2380.6166666666663</v>
      </c>
      <c r="L86" s="304">
        <v>2311.35</v>
      </c>
      <c r="M86" s="304">
        <v>2239.15</v>
      </c>
      <c r="N86" s="319">
        <v>1780000</v>
      </c>
      <c r="O86" s="320">
        <v>2.8169014084507044E-3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1392.8</v>
      </c>
      <c r="E87" s="316">
        <v>1383.8666666666668</v>
      </c>
      <c r="F87" s="317">
        <v>1366.9333333333336</v>
      </c>
      <c r="G87" s="317">
        <v>1341.0666666666668</v>
      </c>
      <c r="H87" s="317">
        <v>1324.1333333333337</v>
      </c>
      <c r="I87" s="317">
        <v>1409.7333333333336</v>
      </c>
      <c r="J87" s="317">
        <v>1426.666666666667</v>
      </c>
      <c r="K87" s="317">
        <v>1452.5333333333335</v>
      </c>
      <c r="L87" s="304">
        <v>1400.8</v>
      </c>
      <c r="M87" s="304">
        <v>1358</v>
      </c>
      <c r="N87" s="319">
        <v>11442400</v>
      </c>
      <c r="O87" s="320">
        <v>4.1773440516726925E-3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63.35</v>
      </c>
      <c r="E88" s="316">
        <v>63.316666666666663</v>
      </c>
      <c r="F88" s="317">
        <v>61.883333333333326</v>
      </c>
      <c r="G88" s="317">
        <v>60.416666666666664</v>
      </c>
      <c r="H88" s="317">
        <v>58.983333333333327</v>
      </c>
      <c r="I88" s="317">
        <v>64.783333333333331</v>
      </c>
      <c r="J88" s="317">
        <v>66.216666666666669</v>
      </c>
      <c r="K88" s="317">
        <v>67.683333333333323</v>
      </c>
      <c r="L88" s="304">
        <v>64.75</v>
      </c>
      <c r="M88" s="304">
        <v>61.85</v>
      </c>
      <c r="N88" s="319">
        <v>30933200</v>
      </c>
      <c r="O88" s="320">
        <v>4.4306703397612487E-2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299.2</v>
      </c>
      <c r="E89" s="316">
        <v>297.98333333333329</v>
      </c>
      <c r="F89" s="317">
        <v>293.61666666666656</v>
      </c>
      <c r="G89" s="317">
        <v>288.03333333333325</v>
      </c>
      <c r="H89" s="317">
        <v>283.66666666666652</v>
      </c>
      <c r="I89" s="317">
        <v>303.56666666666661</v>
      </c>
      <c r="J89" s="317">
        <v>307.93333333333328</v>
      </c>
      <c r="K89" s="317">
        <v>313.51666666666665</v>
      </c>
      <c r="L89" s="304">
        <v>302.35000000000002</v>
      </c>
      <c r="M89" s="304">
        <v>292.39999999999998</v>
      </c>
      <c r="N89" s="319">
        <v>11286000</v>
      </c>
      <c r="O89" s="320">
        <v>-3.8015683600409141E-2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925.8</v>
      </c>
      <c r="E90" s="316">
        <v>922.5</v>
      </c>
      <c r="F90" s="317">
        <v>912.35</v>
      </c>
      <c r="G90" s="317">
        <v>898.9</v>
      </c>
      <c r="H90" s="317">
        <v>888.75</v>
      </c>
      <c r="I90" s="317">
        <v>935.95</v>
      </c>
      <c r="J90" s="317">
        <v>946.10000000000014</v>
      </c>
      <c r="K90" s="317">
        <v>959.55000000000007</v>
      </c>
      <c r="L90" s="304">
        <v>932.65</v>
      </c>
      <c r="M90" s="304">
        <v>909.05</v>
      </c>
      <c r="N90" s="319">
        <v>15984100</v>
      </c>
      <c r="O90" s="320">
        <v>-3.049105951427809E-2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1005.75</v>
      </c>
      <c r="E91" s="316">
        <v>1004.7166666666667</v>
      </c>
      <c r="F91" s="317">
        <v>991.73333333333335</v>
      </c>
      <c r="G91" s="317">
        <v>977.7166666666667</v>
      </c>
      <c r="H91" s="317">
        <v>964.73333333333335</v>
      </c>
      <c r="I91" s="317">
        <v>1018.7333333333333</v>
      </c>
      <c r="J91" s="317">
        <v>1031.7166666666667</v>
      </c>
      <c r="K91" s="317">
        <v>1045.7333333333333</v>
      </c>
      <c r="L91" s="304">
        <v>1017.7</v>
      </c>
      <c r="M91" s="304">
        <v>990.7</v>
      </c>
      <c r="N91" s="319">
        <v>7537800</v>
      </c>
      <c r="O91" s="320">
        <v>2.9367382472431806E-2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601.85</v>
      </c>
      <c r="E92" s="316">
        <v>602.01666666666677</v>
      </c>
      <c r="F92" s="317">
        <v>592.48333333333358</v>
      </c>
      <c r="G92" s="317">
        <v>583.11666666666679</v>
      </c>
      <c r="H92" s="317">
        <v>573.5833333333336</v>
      </c>
      <c r="I92" s="317">
        <v>611.38333333333355</v>
      </c>
      <c r="J92" s="317">
        <v>620.91666666666663</v>
      </c>
      <c r="K92" s="317">
        <v>630.28333333333353</v>
      </c>
      <c r="L92" s="304">
        <v>611.54999999999995</v>
      </c>
      <c r="M92" s="304">
        <v>592.65</v>
      </c>
      <c r="N92" s="319">
        <v>15559600</v>
      </c>
      <c r="O92" s="320">
        <v>1.1651192426724922E-2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132.1</v>
      </c>
      <c r="E93" s="316">
        <v>131.65</v>
      </c>
      <c r="F93" s="317">
        <v>128.25</v>
      </c>
      <c r="G93" s="317">
        <v>124.39999999999999</v>
      </c>
      <c r="H93" s="317">
        <v>120.99999999999999</v>
      </c>
      <c r="I93" s="317">
        <v>135.5</v>
      </c>
      <c r="J93" s="317">
        <v>138.90000000000003</v>
      </c>
      <c r="K93" s="317">
        <v>142.75000000000003</v>
      </c>
      <c r="L93" s="304">
        <v>135.05000000000001</v>
      </c>
      <c r="M93" s="304">
        <v>127.8</v>
      </c>
      <c r="N93" s="319">
        <v>18852456</v>
      </c>
      <c r="O93" s="320">
        <v>-6.5335753176043558E-3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167.25</v>
      </c>
      <c r="E94" s="316">
        <v>166.08333333333334</v>
      </c>
      <c r="F94" s="317">
        <v>164.01666666666668</v>
      </c>
      <c r="G94" s="317">
        <v>160.78333333333333</v>
      </c>
      <c r="H94" s="317">
        <v>158.71666666666667</v>
      </c>
      <c r="I94" s="317">
        <v>169.31666666666669</v>
      </c>
      <c r="J94" s="317">
        <v>171.38333333333335</v>
      </c>
      <c r="K94" s="317">
        <v>174.6166666666667</v>
      </c>
      <c r="L94" s="304">
        <v>168.15</v>
      </c>
      <c r="M94" s="304">
        <v>162.85</v>
      </c>
      <c r="N94" s="319">
        <v>16716000</v>
      </c>
      <c r="O94" s="320">
        <v>-2.0738137082601055E-2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361.55</v>
      </c>
      <c r="E95" s="316">
        <v>363.75</v>
      </c>
      <c r="F95" s="317">
        <v>358.2</v>
      </c>
      <c r="G95" s="317">
        <v>354.84999999999997</v>
      </c>
      <c r="H95" s="317">
        <v>349.29999999999995</v>
      </c>
      <c r="I95" s="317">
        <v>367.1</v>
      </c>
      <c r="J95" s="317">
        <v>372.65</v>
      </c>
      <c r="K95" s="317">
        <v>376.00000000000006</v>
      </c>
      <c r="L95" s="304">
        <v>369.3</v>
      </c>
      <c r="M95" s="304">
        <v>360.4</v>
      </c>
      <c r="N95" s="319">
        <v>10342000</v>
      </c>
      <c r="O95" s="320">
        <v>3.0901116427432217E-2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6883.25</v>
      </c>
      <c r="E96" s="316">
        <v>6876.45</v>
      </c>
      <c r="F96" s="317">
        <v>6791.9</v>
      </c>
      <c r="G96" s="317">
        <v>6700.55</v>
      </c>
      <c r="H96" s="317">
        <v>6616</v>
      </c>
      <c r="I96" s="317">
        <v>6967.7999999999993</v>
      </c>
      <c r="J96" s="317">
        <v>7052.35</v>
      </c>
      <c r="K96" s="317">
        <v>7143.6999999999989</v>
      </c>
      <c r="L96" s="304">
        <v>6961</v>
      </c>
      <c r="M96" s="304">
        <v>6785.1</v>
      </c>
      <c r="N96" s="319">
        <v>2457600</v>
      </c>
      <c r="O96" s="320">
        <v>-1.2099529686055393E-2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521.1</v>
      </c>
      <c r="E97" s="316">
        <v>521.05000000000007</v>
      </c>
      <c r="F97" s="317">
        <v>515.25000000000011</v>
      </c>
      <c r="G97" s="317">
        <v>509.40000000000009</v>
      </c>
      <c r="H97" s="317">
        <v>503.60000000000014</v>
      </c>
      <c r="I97" s="317">
        <v>526.90000000000009</v>
      </c>
      <c r="J97" s="317">
        <v>532.70000000000005</v>
      </c>
      <c r="K97" s="317">
        <v>538.55000000000007</v>
      </c>
      <c r="L97" s="304">
        <v>526.85</v>
      </c>
      <c r="M97" s="304">
        <v>515.20000000000005</v>
      </c>
      <c r="N97" s="319">
        <v>13203750</v>
      </c>
      <c r="O97" s="320">
        <v>-3.1628162816281627E-2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575.95000000000005</v>
      </c>
      <c r="E98" s="316">
        <v>579.86666666666667</v>
      </c>
      <c r="F98" s="317">
        <v>566.48333333333335</v>
      </c>
      <c r="G98" s="317">
        <v>557.01666666666665</v>
      </c>
      <c r="H98" s="317">
        <v>543.63333333333333</v>
      </c>
      <c r="I98" s="317">
        <v>589.33333333333337</v>
      </c>
      <c r="J98" s="317">
        <v>602.71666666666681</v>
      </c>
      <c r="K98" s="317">
        <v>612.18333333333339</v>
      </c>
      <c r="L98" s="304">
        <v>593.25</v>
      </c>
      <c r="M98" s="304">
        <v>570.4</v>
      </c>
      <c r="N98" s="319">
        <v>2306200</v>
      </c>
      <c r="O98" s="320">
        <v>5.6401579244218843E-4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824.75</v>
      </c>
      <c r="E99" s="316">
        <v>825.61666666666667</v>
      </c>
      <c r="F99" s="317">
        <v>813.73333333333335</v>
      </c>
      <c r="G99" s="317">
        <v>802.7166666666667</v>
      </c>
      <c r="H99" s="317">
        <v>790.83333333333337</v>
      </c>
      <c r="I99" s="317">
        <v>836.63333333333333</v>
      </c>
      <c r="J99" s="317">
        <v>848.51666666666677</v>
      </c>
      <c r="K99" s="317">
        <v>859.5333333333333</v>
      </c>
      <c r="L99" s="304">
        <v>837.5</v>
      </c>
      <c r="M99" s="304">
        <v>814.6</v>
      </c>
      <c r="N99" s="319">
        <v>1712400</v>
      </c>
      <c r="O99" s="320">
        <v>4.926470588235294E-2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1359.65</v>
      </c>
      <c r="E100" s="316">
        <v>1386.55</v>
      </c>
      <c r="F100" s="317">
        <v>1323.1</v>
      </c>
      <c r="G100" s="317">
        <v>1286.55</v>
      </c>
      <c r="H100" s="317">
        <v>1223.0999999999999</v>
      </c>
      <c r="I100" s="317">
        <v>1423.1</v>
      </c>
      <c r="J100" s="317">
        <v>1486.5500000000002</v>
      </c>
      <c r="K100" s="317">
        <v>1523.1</v>
      </c>
      <c r="L100" s="304">
        <v>1450</v>
      </c>
      <c r="M100" s="304">
        <v>1350</v>
      </c>
      <c r="N100" s="319">
        <v>1495200</v>
      </c>
      <c r="O100" s="320">
        <v>-5.5106167846309402E-2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107.45</v>
      </c>
      <c r="E101" s="316">
        <v>108.45</v>
      </c>
      <c r="F101" s="317">
        <v>105.05000000000001</v>
      </c>
      <c r="G101" s="317">
        <v>102.65</v>
      </c>
      <c r="H101" s="317">
        <v>99.250000000000014</v>
      </c>
      <c r="I101" s="317">
        <v>110.85000000000001</v>
      </c>
      <c r="J101" s="317">
        <v>114.25000000000001</v>
      </c>
      <c r="K101" s="317">
        <v>116.65</v>
      </c>
      <c r="L101" s="304">
        <v>111.85</v>
      </c>
      <c r="M101" s="304">
        <v>106.05</v>
      </c>
      <c r="N101" s="319">
        <v>25697000</v>
      </c>
      <c r="O101" s="320">
        <v>2.5992174399105644E-2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61092.7</v>
      </c>
      <c r="E102" s="316">
        <v>60989.65</v>
      </c>
      <c r="F102" s="317">
        <v>60139.05</v>
      </c>
      <c r="G102" s="317">
        <v>59185.4</v>
      </c>
      <c r="H102" s="317">
        <v>58334.8</v>
      </c>
      <c r="I102" s="317">
        <v>61943.3</v>
      </c>
      <c r="J102" s="317">
        <v>62793.899999999994</v>
      </c>
      <c r="K102" s="317">
        <v>63747.55</v>
      </c>
      <c r="L102" s="304">
        <v>61840.25</v>
      </c>
      <c r="M102" s="304">
        <v>60036</v>
      </c>
      <c r="N102" s="319">
        <v>37280</v>
      </c>
      <c r="O102" s="320">
        <v>-1.8947368421052633E-2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1212.4000000000001</v>
      </c>
      <c r="E103" s="316">
        <v>1212.6333333333334</v>
      </c>
      <c r="F103" s="317">
        <v>1187.8666666666668</v>
      </c>
      <c r="G103" s="317">
        <v>1163.3333333333333</v>
      </c>
      <c r="H103" s="317">
        <v>1138.5666666666666</v>
      </c>
      <c r="I103" s="317">
        <v>1237.166666666667</v>
      </c>
      <c r="J103" s="317">
        <v>1261.9333333333338</v>
      </c>
      <c r="K103" s="317">
        <v>1286.4666666666672</v>
      </c>
      <c r="L103" s="304">
        <v>1237.4000000000001</v>
      </c>
      <c r="M103" s="304">
        <v>1188.0999999999999</v>
      </c>
      <c r="N103" s="319">
        <v>3318750</v>
      </c>
      <c r="O103" s="320">
        <v>-6.1306745863385657E-2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30.75</v>
      </c>
      <c r="E104" s="316">
        <v>30.883333333333336</v>
      </c>
      <c r="F104" s="317">
        <v>30.166666666666671</v>
      </c>
      <c r="G104" s="317">
        <v>29.583333333333336</v>
      </c>
      <c r="H104" s="317">
        <v>28.866666666666671</v>
      </c>
      <c r="I104" s="317">
        <v>31.466666666666672</v>
      </c>
      <c r="J104" s="317">
        <v>32.183333333333337</v>
      </c>
      <c r="K104" s="317">
        <v>32.766666666666673</v>
      </c>
      <c r="L104" s="304">
        <v>31.6</v>
      </c>
      <c r="M104" s="304">
        <v>30.3</v>
      </c>
      <c r="N104" s="319">
        <v>53380000</v>
      </c>
      <c r="O104" s="320">
        <v>-3.0864197530864196E-2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3495.65</v>
      </c>
      <c r="E105" s="316">
        <v>3491.1</v>
      </c>
      <c r="F105" s="317">
        <v>3443.75</v>
      </c>
      <c r="G105" s="317">
        <v>3391.85</v>
      </c>
      <c r="H105" s="317">
        <v>3344.5</v>
      </c>
      <c r="I105" s="317">
        <v>3543</v>
      </c>
      <c r="J105" s="317">
        <v>3590.3499999999995</v>
      </c>
      <c r="K105" s="317">
        <v>3642.25</v>
      </c>
      <c r="L105" s="304">
        <v>3538.45</v>
      </c>
      <c r="M105" s="304">
        <v>3439.2</v>
      </c>
      <c r="N105" s="319">
        <v>688500</v>
      </c>
      <c r="O105" s="320">
        <v>-3.2573289902280132E-3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15962.45</v>
      </c>
      <c r="E106" s="316">
        <v>16062.15</v>
      </c>
      <c r="F106" s="317">
        <v>15830.349999999999</v>
      </c>
      <c r="G106" s="317">
        <v>15698.249999999998</v>
      </c>
      <c r="H106" s="317">
        <v>15466.449999999997</v>
      </c>
      <c r="I106" s="317">
        <v>16194.25</v>
      </c>
      <c r="J106" s="317">
        <v>16426.05</v>
      </c>
      <c r="K106" s="317">
        <v>16558.150000000001</v>
      </c>
      <c r="L106" s="304">
        <v>16293.95</v>
      </c>
      <c r="M106" s="304">
        <v>15930.05</v>
      </c>
      <c r="N106" s="319">
        <v>397800</v>
      </c>
      <c r="O106" s="320">
        <v>-7.2373346643374095E-3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85.4</v>
      </c>
      <c r="E107" s="316">
        <v>85</v>
      </c>
      <c r="F107" s="317">
        <v>84.1</v>
      </c>
      <c r="G107" s="317">
        <v>82.8</v>
      </c>
      <c r="H107" s="317">
        <v>81.899999999999991</v>
      </c>
      <c r="I107" s="317">
        <v>86.3</v>
      </c>
      <c r="J107" s="317">
        <v>87.2</v>
      </c>
      <c r="K107" s="317">
        <v>88.5</v>
      </c>
      <c r="L107" s="304">
        <v>85.9</v>
      </c>
      <c r="M107" s="304">
        <v>83.7</v>
      </c>
      <c r="N107" s="319">
        <v>35644000</v>
      </c>
      <c r="O107" s="320">
        <v>-1.935483870967742E-2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82.65</v>
      </c>
      <c r="E108" s="316">
        <v>82.5</v>
      </c>
      <c r="F108" s="317">
        <v>80.95</v>
      </c>
      <c r="G108" s="317">
        <v>79.25</v>
      </c>
      <c r="H108" s="317">
        <v>77.7</v>
      </c>
      <c r="I108" s="317">
        <v>84.2</v>
      </c>
      <c r="J108" s="317">
        <v>85.750000000000014</v>
      </c>
      <c r="K108" s="317">
        <v>87.45</v>
      </c>
      <c r="L108" s="304">
        <v>84.05</v>
      </c>
      <c r="M108" s="304">
        <v>80.8</v>
      </c>
      <c r="N108" s="319">
        <v>59582100</v>
      </c>
      <c r="O108" s="320">
        <v>-3.0873354348229187E-2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68.099999999999994</v>
      </c>
      <c r="E109" s="316">
        <v>68.05</v>
      </c>
      <c r="F109" s="317">
        <v>67.3</v>
      </c>
      <c r="G109" s="317">
        <v>66.5</v>
      </c>
      <c r="H109" s="317">
        <v>65.75</v>
      </c>
      <c r="I109" s="317">
        <v>68.849999999999994</v>
      </c>
      <c r="J109" s="317">
        <v>69.599999999999994</v>
      </c>
      <c r="K109" s="317">
        <v>70.399999999999991</v>
      </c>
      <c r="L109" s="304">
        <v>68.8</v>
      </c>
      <c r="M109" s="304">
        <v>67.25</v>
      </c>
      <c r="N109" s="319">
        <v>55070400</v>
      </c>
      <c r="O109" s="320">
        <v>-2.7335781313749492E-2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20294.650000000001</v>
      </c>
      <c r="E110" s="316">
        <v>20483.216666666667</v>
      </c>
      <c r="F110" s="317">
        <v>20011.433333333334</v>
      </c>
      <c r="G110" s="317">
        <v>19728.216666666667</v>
      </c>
      <c r="H110" s="317">
        <v>19256.433333333334</v>
      </c>
      <c r="I110" s="317">
        <v>20766.433333333334</v>
      </c>
      <c r="J110" s="317">
        <v>21238.216666666667</v>
      </c>
      <c r="K110" s="317">
        <v>21521.433333333334</v>
      </c>
      <c r="L110" s="304">
        <v>20955</v>
      </c>
      <c r="M110" s="304">
        <v>20200</v>
      </c>
      <c r="N110" s="319">
        <v>91500</v>
      </c>
      <c r="O110" s="320">
        <v>8.2644628099173556E-3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1321.55</v>
      </c>
      <c r="E111" s="316">
        <v>1323.8</v>
      </c>
      <c r="F111" s="317">
        <v>1298.75</v>
      </c>
      <c r="G111" s="317">
        <v>1275.95</v>
      </c>
      <c r="H111" s="317">
        <v>1250.9000000000001</v>
      </c>
      <c r="I111" s="317">
        <v>1346.6</v>
      </c>
      <c r="J111" s="317">
        <v>1371.6499999999996</v>
      </c>
      <c r="K111" s="317">
        <v>1394.4499999999998</v>
      </c>
      <c r="L111" s="304">
        <v>1348.85</v>
      </c>
      <c r="M111" s="304">
        <v>1301</v>
      </c>
      <c r="N111" s="319">
        <v>2921600</v>
      </c>
      <c r="O111" s="320">
        <v>-3.9073806078147609E-2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224.8</v>
      </c>
      <c r="E112" s="316">
        <v>225</v>
      </c>
      <c r="F112" s="317">
        <v>223</v>
      </c>
      <c r="G112" s="317">
        <v>221.2</v>
      </c>
      <c r="H112" s="317">
        <v>219.2</v>
      </c>
      <c r="I112" s="317">
        <v>226.8</v>
      </c>
      <c r="J112" s="317">
        <v>228.8</v>
      </c>
      <c r="K112" s="317">
        <v>230.60000000000002</v>
      </c>
      <c r="L112" s="304">
        <v>227</v>
      </c>
      <c r="M112" s="304">
        <v>223.2</v>
      </c>
      <c r="N112" s="319">
        <v>12150000</v>
      </c>
      <c r="O112" s="320">
        <v>-1.7467248908296942E-2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88.65</v>
      </c>
      <c r="E113" s="316">
        <v>88.350000000000009</v>
      </c>
      <c r="F113" s="317">
        <v>87.300000000000011</v>
      </c>
      <c r="G113" s="317">
        <v>85.95</v>
      </c>
      <c r="H113" s="317">
        <v>84.9</v>
      </c>
      <c r="I113" s="317">
        <v>89.700000000000017</v>
      </c>
      <c r="J113" s="317">
        <v>90.75</v>
      </c>
      <c r="K113" s="317">
        <v>92.100000000000023</v>
      </c>
      <c r="L113" s="304">
        <v>89.4</v>
      </c>
      <c r="M113" s="304">
        <v>87</v>
      </c>
      <c r="N113" s="319">
        <v>44838400</v>
      </c>
      <c r="O113" s="320">
        <v>1.6729931112048364E-2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1501.3</v>
      </c>
      <c r="E114" s="316">
        <v>1510.6833333333334</v>
      </c>
      <c r="F114" s="317">
        <v>1476.3166666666668</v>
      </c>
      <c r="G114" s="317">
        <v>1451.3333333333335</v>
      </c>
      <c r="H114" s="317">
        <v>1416.9666666666669</v>
      </c>
      <c r="I114" s="317">
        <v>1535.6666666666667</v>
      </c>
      <c r="J114" s="317">
        <v>1570.0333333333335</v>
      </c>
      <c r="K114" s="317">
        <v>1595.0166666666667</v>
      </c>
      <c r="L114" s="304">
        <v>1545.05</v>
      </c>
      <c r="M114" s="304">
        <v>1485.7</v>
      </c>
      <c r="N114" s="319">
        <v>3823000</v>
      </c>
      <c r="O114" s="320">
        <v>-1.5669887699138157E-3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27.45</v>
      </c>
      <c r="E115" s="316">
        <v>27.45</v>
      </c>
      <c r="F115" s="317">
        <v>27</v>
      </c>
      <c r="G115" s="317">
        <v>26.55</v>
      </c>
      <c r="H115" s="317">
        <v>26.1</v>
      </c>
      <c r="I115" s="317">
        <v>27.9</v>
      </c>
      <c r="J115" s="317">
        <v>28.349999999999994</v>
      </c>
      <c r="K115" s="317">
        <v>28.799999999999997</v>
      </c>
      <c r="L115" s="304">
        <v>27.9</v>
      </c>
      <c r="M115" s="304">
        <v>27</v>
      </c>
      <c r="N115" s="319">
        <v>68838000</v>
      </c>
      <c r="O115" s="320">
        <v>-2.7876631079478055E-2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163.69999999999999</v>
      </c>
      <c r="E116" s="316">
        <v>162.53333333333333</v>
      </c>
      <c r="F116" s="317">
        <v>158.91666666666666</v>
      </c>
      <c r="G116" s="317">
        <v>154.13333333333333</v>
      </c>
      <c r="H116" s="317">
        <v>150.51666666666665</v>
      </c>
      <c r="I116" s="317">
        <v>167.31666666666666</v>
      </c>
      <c r="J116" s="317">
        <v>170.93333333333334</v>
      </c>
      <c r="K116" s="317">
        <v>175.71666666666667</v>
      </c>
      <c r="L116" s="304">
        <v>166.15</v>
      </c>
      <c r="M116" s="304">
        <v>157.75</v>
      </c>
      <c r="N116" s="319">
        <v>17232000</v>
      </c>
      <c r="O116" s="320">
        <v>-9.0563647878404055E-2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1202.5</v>
      </c>
      <c r="E117" s="316">
        <v>1201.95</v>
      </c>
      <c r="F117" s="317">
        <v>1177.95</v>
      </c>
      <c r="G117" s="317">
        <v>1153.4000000000001</v>
      </c>
      <c r="H117" s="317">
        <v>1129.4000000000001</v>
      </c>
      <c r="I117" s="317">
        <v>1226.5</v>
      </c>
      <c r="J117" s="317">
        <v>1250.5</v>
      </c>
      <c r="K117" s="317">
        <v>1275.05</v>
      </c>
      <c r="L117" s="304">
        <v>1225.95</v>
      </c>
      <c r="M117" s="304">
        <v>1177.4000000000001</v>
      </c>
      <c r="N117" s="319">
        <v>1549042</v>
      </c>
      <c r="O117" s="320">
        <v>-1.805985552115583E-2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794.3</v>
      </c>
      <c r="E118" s="316">
        <v>788.34999999999991</v>
      </c>
      <c r="F118" s="317">
        <v>779.29999999999984</v>
      </c>
      <c r="G118" s="317">
        <v>764.3</v>
      </c>
      <c r="H118" s="317">
        <v>755.24999999999989</v>
      </c>
      <c r="I118" s="317">
        <v>803.3499999999998</v>
      </c>
      <c r="J118" s="317">
        <v>812.4</v>
      </c>
      <c r="K118" s="317">
        <v>827.39999999999975</v>
      </c>
      <c r="L118" s="304">
        <v>797.4</v>
      </c>
      <c r="M118" s="304">
        <v>773.35</v>
      </c>
      <c r="N118" s="319">
        <v>1540200</v>
      </c>
      <c r="O118" s="320">
        <v>-1.6286644951140065E-2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181.15</v>
      </c>
      <c r="E119" s="316">
        <v>181.33333333333334</v>
      </c>
      <c r="F119" s="317">
        <v>175.81666666666669</v>
      </c>
      <c r="G119" s="317">
        <v>170.48333333333335</v>
      </c>
      <c r="H119" s="317">
        <v>164.9666666666667</v>
      </c>
      <c r="I119" s="317">
        <v>186.66666666666669</v>
      </c>
      <c r="J119" s="317">
        <v>192.18333333333334</v>
      </c>
      <c r="K119" s="317">
        <v>197.51666666666668</v>
      </c>
      <c r="L119" s="304">
        <v>186.85</v>
      </c>
      <c r="M119" s="304">
        <v>176</v>
      </c>
      <c r="N119" s="319">
        <v>16312400</v>
      </c>
      <c r="O119" s="320">
        <v>3.5826316658411753E-2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99.4</v>
      </c>
      <c r="E120" s="316">
        <v>98.783333333333346</v>
      </c>
      <c r="F120" s="317">
        <v>97.816666666666691</v>
      </c>
      <c r="G120" s="317">
        <v>96.233333333333348</v>
      </c>
      <c r="H120" s="317">
        <v>95.266666666666694</v>
      </c>
      <c r="I120" s="317">
        <v>100.36666666666669</v>
      </c>
      <c r="J120" s="317">
        <v>101.33333333333336</v>
      </c>
      <c r="K120" s="317">
        <v>102.91666666666669</v>
      </c>
      <c r="L120" s="304">
        <v>99.75</v>
      </c>
      <c r="M120" s="304">
        <v>97.2</v>
      </c>
      <c r="N120" s="319">
        <v>25566000</v>
      </c>
      <c r="O120" s="320">
        <v>-1.6389658356417359E-2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2131.15</v>
      </c>
      <c r="E121" s="316">
        <v>2143.4166666666665</v>
      </c>
      <c r="F121" s="317">
        <v>2090.333333333333</v>
      </c>
      <c r="G121" s="317">
        <v>2049.5166666666664</v>
      </c>
      <c r="H121" s="317">
        <v>1996.4333333333329</v>
      </c>
      <c r="I121" s="317">
        <v>2184.2333333333331</v>
      </c>
      <c r="J121" s="317">
        <v>2237.3166666666662</v>
      </c>
      <c r="K121" s="317">
        <v>2278.1333333333332</v>
      </c>
      <c r="L121" s="304">
        <v>2196.5</v>
      </c>
      <c r="M121" s="304">
        <v>2102.6</v>
      </c>
      <c r="N121" s="319">
        <v>32568460</v>
      </c>
      <c r="O121" s="320">
        <v>1.032381370137703E-2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35.75</v>
      </c>
      <c r="E122" s="316">
        <v>35.483333333333334</v>
      </c>
      <c r="F122" s="317">
        <v>34.966666666666669</v>
      </c>
      <c r="G122" s="317">
        <v>34.183333333333337</v>
      </c>
      <c r="H122" s="317">
        <v>33.666666666666671</v>
      </c>
      <c r="I122" s="317">
        <v>36.266666666666666</v>
      </c>
      <c r="J122" s="317">
        <v>36.783333333333331</v>
      </c>
      <c r="K122" s="317">
        <v>37.566666666666663</v>
      </c>
      <c r="L122" s="304">
        <v>36</v>
      </c>
      <c r="M122" s="304">
        <v>34.700000000000003</v>
      </c>
      <c r="N122" s="319">
        <v>47576000</v>
      </c>
      <c r="O122" s="320">
        <v>-4.971537001897533E-2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787.75</v>
      </c>
      <c r="E123" s="316">
        <v>792.16666666666663</v>
      </c>
      <c r="F123" s="317">
        <v>777.7833333333333</v>
      </c>
      <c r="G123" s="317">
        <v>767.81666666666672</v>
      </c>
      <c r="H123" s="317">
        <v>753.43333333333339</v>
      </c>
      <c r="I123" s="317">
        <v>802.13333333333321</v>
      </c>
      <c r="J123" s="317">
        <v>816.51666666666665</v>
      </c>
      <c r="K123" s="317">
        <v>826.48333333333312</v>
      </c>
      <c r="L123" s="304">
        <v>806.55</v>
      </c>
      <c r="M123" s="304">
        <v>782.2</v>
      </c>
      <c r="N123" s="319">
        <v>5682750</v>
      </c>
      <c r="O123" s="320">
        <v>3.3415166393889799E-2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204.15</v>
      </c>
      <c r="E124" s="316">
        <v>203.58333333333334</v>
      </c>
      <c r="F124" s="317">
        <v>199.51666666666668</v>
      </c>
      <c r="G124" s="317">
        <v>194.88333333333333</v>
      </c>
      <c r="H124" s="317">
        <v>190.81666666666666</v>
      </c>
      <c r="I124" s="317">
        <v>208.2166666666667</v>
      </c>
      <c r="J124" s="317">
        <v>212.28333333333336</v>
      </c>
      <c r="K124" s="317">
        <v>216.91666666666671</v>
      </c>
      <c r="L124" s="304">
        <v>207.65</v>
      </c>
      <c r="M124" s="304">
        <v>198.95</v>
      </c>
      <c r="N124" s="319">
        <v>111762000</v>
      </c>
      <c r="O124" s="320">
        <v>-1.6785431512272367E-2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21229.95</v>
      </c>
      <c r="E125" s="316">
        <v>21122.683333333334</v>
      </c>
      <c r="F125" s="317">
        <v>20819.966666666667</v>
      </c>
      <c r="G125" s="317">
        <v>20409.983333333334</v>
      </c>
      <c r="H125" s="317">
        <v>20107.266666666666</v>
      </c>
      <c r="I125" s="317">
        <v>21532.666666666668</v>
      </c>
      <c r="J125" s="317">
        <v>21835.383333333335</v>
      </c>
      <c r="K125" s="317">
        <v>22245.366666666669</v>
      </c>
      <c r="L125" s="304">
        <v>21425.4</v>
      </c>
      <c r="M125" s="304">
        <v>20712.7</v>
      </c>
      <c r="N125" s="319">
        <v>149800</v>
      </c>
      <c r="O125" s="320">
        <v>2.6730637422892393E-2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1291.6500000000001</v>
      </c>
      <c r="E126" s="316">
        <v>1292.2833333333333</v>
      </c>
      <c r="F126" s="317">
        <v>1278.2666666666667</v>
      </c>
      <c r="G126" s="317">
        <v>1264.8833333333334</v>
      </c>
      <c r="H126" s="317">
        <v>1250.8666666666668</v>
      </c>
      <c r="I126" s="317">
        <v>1305.6666666666665</v>
      </c>
      <c r="J126" s="317">
        <v>1319.6833333333329</v>
      </c>
      <c r="K126" s="317">
        <v>1333.0666666666664</v>
      </c>
      <c r="L126" s="304">
        <v>1306.3</v>
      </c>
      <c r="M126" s="304">
        <v>1278.9000000000001</v>
      </c>
      <c r="N126" s="319">
        <v>1927200</v>
      </c>
      <c r="O126" s="320">
        <v>-3.4129692832764505E-3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4450.3500000000004</v>
      </c>
      <c r="E127" s="316">
        <v>4468.95</v>
      </c>
      <c r="F127" s="317">
        <v>4373.95</v>
      </c>
      <c r="G127" s="317">
        <v>4297.55</v>
      </c>
      <c r="H127" s="317">
        <v>4202.55</v>
      </c>
      <c r="I127" s="317">
        <v>4545.3499999999995</v>
      </c>
      <c r="J127" s="317">
        <v>4640.3499999999995</v>
      </c>
      <c r="K127" s="317">
        <v>4716.7499999999991</v>
      </c>
      <c r="L127" s="304">
        <v>4563.95</v>
      </c>
      <c r="M127" s="304">
        <v>4392.55</v>
      </c>
      <c r="N127" s="319">
        <v>599250</v>
      </c>
      <c r="O127" s="320">
        <v>-9.094667217858619E-3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667.7</v>
      </c>
      <c r="E128" s="316">
        <v>667.4</v>
      </c>
      <c r="F128" s="317">
        <v>649.09999999999991</v>
      </c>
      <c r="G128" s="317">
        <v>630.49999999999989</v>
      </c>
      <c r="H128" s="317">
        <v>612.19999999999982</v>
      </c>
      <c r="I128" s="317">
        <v>686</v>
      </c>
      <c r="J128" s="317">
        <v>704.3</v>
      </c>
      <c r="K128" s="317">
        <v>722.90000000000009</v>
      </c>
      <c r="L128" s="304">
        <v>685.7</v>
      </c>
      <c r="M128" s="304">
        <v>648.79999999999995</v>
      </c>
      <c r="N128" s="319">
        <v>4712355</v>
      </c>
      <c r="O128" s="320">
        <v>7.780320366132723E-2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490.75</v>
      </c>
      <c r="E129" s="316">
        <v>488.34999999999997</v>
      </c>
      <c r="F129" s="317">
        <v>484.39999999999992</v>
      </c>
      <c r="G129" s="317">
        <v>478.04999999999995</v>
      </c>
      <c r="H129" s="317">
        <v>474.09999999999991</v>
      </c>
      <c r="I129" s="317">
        <v>494.69999999999993</v>
      </c>
      <c r="J129" s="317">
        <v>498.65</v>
      </c>
      <c r="K129" s="317">
        <v>504.99999999999994</v>
      </c>
      <c r="L129" s="304">
        <v>492.3</v>
      </c>
      <c r="M129" s="304">
        <v>482</v>
      </c>
      <c r="N129" s="319">
        <v>40296200</v>
      </c>
      <c r="O129" s="320">
        <v>3.8013531422194323E-3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426.8</v>
      </c>
      <c r="E130" s="316">
        <v>427.01666666666665</v>
      </c>
      <c r="F130" s="317">
        <v>419.0333333333333</v>
      </c>
      <c r="G130" s="317">
        <v>411.26666666666665</v>
      </c>
      <c r="H130" s="317">
        <v>403.2833333333333</v>
      </c>
      <c r="I130" s="317">
        <v>434.7833333333333</v>
      </c>
      <c r="J130" s="317">
        <v>442.76666666666665</v>
      </c>
      <c r="K130" s="317">
        <v>450.5333333333333</v>
      </c>
      <c r="L130" s="304">
        <v>435</v>
      </c>
      <c r="M130" s="304">
        <v>419.25</v>
      </c>
      <c r="N130" s="319">
        <v>4723500</v>
      </c>
      <c r="O130" s="320">
        <v>2.2070756247971439E-2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321.35000000000002</v>
      </c>
      <c r="E131" s="316">
        <v>320.95</v>
      </c>
      <c r="F131" s="317">
        <v>317.95</v>
      </c>
      <c r="G131" s="317">
        <v>314.55</v>
      </c>
      <c r="H131" s="317">
        <v>311.55</v>
      </c>
      <c r="I131" s="317">
        <v>324.34999999999997</v>
      </c>
      <c r="J131" s="317">
        <v>327.34999999999997</v>
      </c>
      <c r="K131" s="317">
        <v>330.74999999999994</v>
      </c>
      <c r="L131" s="304">
        <v>323.95</v>
      </c>
      <c r="M131" s="304">
        <v>317.55</v>
      </c>
      <c r="N131" s="319">
        <v>5142000</v>
      </c>
      <c r="O131" s="320">
        <v>-4.4237918215613382E-2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466.8</v>
      </c>
      <c r="E132" s="316">
        <v>470.01666666666671</v>
      </c>
      <c r="F132" s="317">
        <v>457.13333333333344</v>
      </c>
      <c r="G132" s="317">
        <v>447.46666666666675</v>
      </c>
      <c r="H132" s="317">
        <v>434.58333333333348</v>
      </c>
      <c r="I132" s="317">
        <v>479.68333333333339</v>
      </c>
      <c r="J132" s="317">
        <v>492.56666666666672</v>
      </c>
      <c r="K132" s="317">
        <v>502.23333333333335</v>
      </c>
      <c r="L132" s="304">
        <v>482.9</v>
      </c>
      <c r="M132" s="304">
        <v>460.35</v>
      </c>
      <c r="N132" s="319">
        <v>22960800</v>
      </c>
      <c r="O132" s="320">
        <v>3.4927589144456615E-2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130.5</v>
      </c>
      <c r="E133" s="316">
        <v>129.98333333333332</v>
      </c>
      <c r="F133" s="317">
        <v>127.01666666666665</v>
      </c>
      <c r="G133" s="317">
        <v>123.53333333333333</v>
      </c>
      <c r="H133" s="317">
        <v>120.56666666666666</v>
      </c>
      <c r="I133" s="317">
        <v>133.46666666666664</v>
      </c>
      <c r="J133" s="317">
        <v>136.43333333333328</v>
      </c>
      <c r="K133" s="317">
        <v>139.91666666666663</v>
      </c>
      <c r="L133" s="304">
        <v>132.94999999999999</v>
      </c>
      <c r="M133" s="304">
        <v>126.5</v>
      </c>
      <c r="N133" s="319">
        <v>67573500</v>
      </c>
      <c r="O133" s="320">
        <v>-6.284584980237154E-2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54.15</v>
      </c>
      <c r="E134" s="316">
        <v>54.266666666666673</v>
      </c>
      <c r="F134" s="317">
        <v>53.183333333333344</v>
      </c>
      <c r="G134" s="317">
        <v>52.216666666666669</v>
      </c>
      <c r="H134" s="317">
        <v>51.13333333333334</v>
      </c>
      <c r="I134" s="317">
        <v>55.233333333333348</v>
      </c>
      <c r="J134" s="317">
        <v>56.316666666666677</v>
      </c>
      <c r="K134" s="317">
        <v>57.283333333333353</v>
      </c>
      <c r="L134" s="304">
        <v>55.35</v>
      </c>
      <c r="M134" s="304">
        <v>53.3</v>
      </c>
      <c r="N134" s="319">
        <v>73656000</v>
      </c>
      <c r="O134" s="320">
        <v>-4.9243115082983771E-3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404.7</v>
      </c>
      <c r="E135" s="316">
        <v>403.08333333333331</v>
      </c>
      <c r="F135" s="317">
        <v>396.86666666666662</v>
      </c>
      <c r="G135" s="317">
        <v>389.0333333333333</v>
      </c>
      <c r="H135" s="317">
        <v>382.81666666666661</v>
      </c>
      <c r="I135" s="317">
        <v>410.91666666666663</v>
      </c>
      <c r="J135" s="317">
        <v>417.13333333333333</v>
      </c>
      <c r="K135" s="317">
        <v>424.96666666666664</v>
      </c>
      <c r="L135" s="304">
        <v>409.3</v>
      </c>
      <c r="M135" s="304">
        <v>395.25</v>
      </c>
      <c r="N135" s="319">
        <v>25090300</v>
      </c>
      <c r="O135" s="320">
        <v>3.1592926539456209E-2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2685.15</v>
      </c>
      <c r="E136" s="316">
        <v>2703.9666666666667</v>
      </c>
      <c r="F136" s="317">
        <v>2653.1833333333334</v>
      </c>
      <c r="G136" s="317">
        <v>2621.2166666666667</v>
      </c>
      <c r="H136" s="317">
        <v>2570.4333333333334</v>
      </c>
      <c r="I136" s="317">
        <v>2735.9333333333334</v>
      </c>
      <c r="J136" s="317">
        <v>2786.7166666666672</v>
      </c>
      <c r="K136" s="317">
        <v>2818.6833333333334</v>
      </c>
      <c r="L136" s="304">
        <v>2754.75</v>
      </c>
      <c r="M136" s="304">
        <v>2672</v>
      </c>
      <c r="N136" s="319">
        <v>8810400</v>
      </c>
      <c r="O136" s="320">
        <v>9.4799627213420321E-2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838.85</v>
      </c>
      <c r="E137" s="316">
        <v>839.26666666666677</v>
      </c>
      <c r="F137" s="317">
        <v>827.58333333333348</v>
      </c>
      <c r="G137" s="317">
        <v>816.31666666666672</v>
      </c>
      <c r="H137" s="317">
        <v>804.63333333333344</v>
      </c>
      <c r="I137" s="317">
        <v>850.53333333333353</v>
      </c>
      <c r="J137" s="317">
        <v>862.2166666666667</v>
      </c>
      <c r="K137" s="317">
        <v>873.48333333333358</v>
      </c>
      <c r="L137" s="304">
        <v>850.95</v>
      </c>
      <c r="M137" s="304">
        <v>828</v>
      </c>
      <c r="N137" s="319">
        <v>11660400</v>
      </c>
      <c r="O137" s="320">
        <v>-3.7062729164602119E-2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1244.6500000000001</v>
      </c>
      <c r="E138" s="316">
        <v>1244.3500000000001</v>
      </c>
      <c r="F138" s="317">
        <v>1229.7000000000003</v>
      </c>
      <c r="G138" s="317">
        <v>1214.7500000000002</v>
      </c>
      <c r="H138" s="317">
        <v>1200.1000000000004</v>
      </c>
      <c r="I138" s="317">
        <v>1259.3000000000002</v>
      </c>
      <c r="J138" s="317">
        <v>1273.9500000000003</v>
      </c>
      <c r="K138" s="317">
        <v>1288.9000000000001</v>
      </c>
      <c r="L138" s="304">
        <v>1259</v>
      </c>
      <c r="M138" s="304">
        <v>1229.4000000000001</v>
      </c>
      <c r="N138" s="319">
        <v>5317500</v>
      </c>
      <c r="O138" s="320">
        <v>-2.8500959166895039E-2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2706.05</v>
      </c>
      <c r="E139" s="316">
        <v>2708.4333333333334</v>
      </c>
      <c r="F139" s="317">
        <v>2681.916666666667</v>
      </c>
      <c r="G139" s="317">
        <v>2657.7833333333338</v>
      </c>
      <c r="H139" s="317">
        <v>2631.2666666666673</v>
      </c>
      <c r="I139" s="317">
        <v>2732.5666666666666</v>
      </c>
      <c r="J139" s="317">
        <v>2759.083333333333</v>
      </c>
      <c r="K139" s="317">
        <v>2783.2166666666662</v>
      </c>
      <c r="L139" s="304">
        <v>2734.95</v>
      </c>
      <c r="M139" s="304">
        <v>2684.3</v>
      </c>
      <c r="N139" s="319">
        <v>965000</v>
      </c>
      <c r="O139" s="320">
        <v>-1.278772378516624E-2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306.60000000000002</v>
      </c>
      <c r="E140" s="316">
        <v>306.26666666666665</v>
      </c>
      <c r="F140" s="317">
        <v>303.0333333333333</v>
      </c>
      <c r="G140" s="317">
        <v>299.46666666666664</v>
      </c>
      <c r="H140" s="317">
        <v>296.23333333333329</v>
      </c>
      <c r="I140" s="317">
        <v>309.83333333333331</v>
      </c>
      <c r="J140" s="317">
        <v>313.06666666666666</v>
      </c>
      <c r="K140" s="317">
        <v>316.63333333333333</v>
      </c>
      <c r="L140" s="304">
        <v>309.5</v>
      </c>
      <c r="M140" s="304">
        <v>302.7</v>
      </c>
      <c r="N140" s="319">
        <v>2712000</v>
      </c>
      <c r="O140" s="320">
        <v>-5.2410901467505239E-2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447.7</v>
      </c>
      <c r="E141" s="316">
        <v>450</v>
      </c>
      <c r="F141" s="317">
        <v>441.45</v>
      </c>
      <c r="G141" s="317">
        <v>435.2</v>
      </c>
      <c r="H141" s="317">
        <v>426.65</v>
      </c>
      <c r="I141" s="317">
        <v>456.25</v>
      </c>
      <c r="J141" s="317">
        <v>464.79999999999995</v>
      </c>
      <c r="K141" s="317">
        <v>471.05</v>
      </c>
      <c r="L141" s="304">
        <v>458.55</v>
      </c>
      <c r="M141" s="304">
        <v>443.75</v>
      </c>
      <c r="N141" s="319">
        <v>5572000</v>
      </c>
      <c r="O141" s="320">
        <v>1.1950165268243072E-2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964.45</v>
      </c>
      <c r="E142" s="316">
        <v>970.35</v>
      </c>
      <c r="F142" s="317">
        <v>951.80000000000007</v>
      </c>
      <c r="G142" s="317">
        <v>939.15000000000009</v>
      </c>
      <c r="H142" s="317">
        <v>920.60000000000014</v>
      </c>
      <c r="I142" s="317">
        <v>983</v>
      </c>
      <c r="J142" s="317">
        <v>1001.55</v>
      </c>
      <c r="K142" s="317">
        <v>1014.1999999999999</v>
      </c>
      <c r="L142" s="304">
        <v>988.9</v>
      </c>
      <c r="M142" s="304">
        <v>957.7</v>
      </c>
      <c r="N142" s="319">
        <v>1359400</v>
      </c>
      <c r="O142" s="320">
        <v>-4.6130189646335215E-3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4643.55</v>
      </c>
      <c r="E143" s="316">
        <v>4585.2</v>
      </c>
      <c r="F143" s="317">
        <v>4501.3999999999996</v>
      </c>
      <c r="G143" s="317">
        <v>4359.25</v>
      </c>
      <c r="H143" s="317">
        <v>4275.45</v>
      </c>
      <c r="I143" s="317">
        <v>4727.3499999999995</v>
      </c>
      <c r="J143" s="317">
        <v>4811.1500000000005</v>
      </c>
      <c r="K143" s="317">
        <v>4953.2999999999993</v>
      </c>
      <c r="L143" s="304">
        <v>4669</v>
      </c>
      <c r="M143" s="304">
        <v>4443.05</v>
      </c>
      <c r="N143" s="319">
        <v>2174400</v>
      </c>
      <c r="O143" s="320">
        <v>5.4612474536812491E-2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455.85</v>
      </c>
      <c r="E144" s="316">
        <v>455.73333333333335</v>
      </c>
      <c r="F144" s="317">
        <v>447.11666666666667</v>
      </c>
      <c r="G144" s="317">
        <v>438.38333333333333</v>
      </c>
      <c r="H144" s="317">
        <v>429.76666666666665</v>
      </c>
      <c r="I144" s="317">
        <v>464.4666666666667</v>
      </c>
      <c r="J144" s="317">
        <v>473.08333333333337</v>
      </c>
      <c r="K144" s="317">
        <v>481.81666666666672</v>
      </c>
      <c r="L144" s="304">
        <v>464.35</v>
      </c>
      <c r="M144" s="304">
        <v>447</v>
      </c>
      <c r="N144" s="319">
        <v>16798600</v>
      </c>
      <c r="O144" s="320">
        <v>6.6999065129323774E-3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101.35</v>
      </c>
      <c r="E145" s="316">
        <v>101.89999999999999</v>
      </c>
      <c r="F145" s="317">
        <v>99.249999999999986</v>
      </c>
      <c r="G145" s="317">
        <v>97.149999999999991</v>
      </c>
      <c r="H145" s="317">
        <v>94.499999999999986</v>
      </c>
      <c r="I145" s="317">
        <v>103.99999999999999</v>
      </c>
      <c r="J145" s="317">
        <v>106.64999999999999</v>
      </c>
      <c r="K145" s="317">
        <v>108.74999999999999</v>
      </c>
      <c r="L145" s="304">
        <v>104.55</v>
      </c>
      <c r="M145" s="304">
        <v>99.8</v>
      </c>
      <c r="N145" s="319">
        <v>86155200</v>
      </c>
      <c r="O145" s="320">
        <v>-2.8659303788620159E-2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707.55</v>
      </c>
      <c r="E146" s="316">
        <v>705.48333333333323</v>
      </c>
      <c r="F146" s="317">
        <v>697.96666666666647</v>
      </c>
      <c r="G146" s="317">
        <v>688.38333333333321</v>
      </c>
      <c r="H146" s="317">
        <v>680.86666666666645</v>
      </c>
      <c r="I146" s="317">
        <v>715.06666666666649</v>
      </c>
      <c r="J146" s="317">
        <v>722.58333333333314</v>
      </c>
      <c r="K146" s="317">
        <v>732.16666666666652</v>
      </c>
      <c r="L146" s="304">
        <v>713</v>
      </c>
      <c r="M146" s="304">
        <v>695.9</v>
      </c>
      <c r="N146" s="319">
        <v>2268000</v>
      </c>
      <c r="O146" s="320">
        <v>-5.3027139874739039E-2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343.45</v>
      </c>
      <c r="E147" s="316">
        <v>344.2166666666667</v>
      </c>
      <c r="F147" s="317">
        <v>338.33333333333337</v>
      </c>
      <c r="G147" s="317">
        <v>333.2166666666667</v>
      </c>
      <c r="H147" s="317">
        <v>327.33333333333337</v>
      </c>
      <c r="I147" s="317">
        <v>349.33333333333337</v>
      </c>
      <c r="J147" s="317">
        <v>355.2166666666667</v>
      </c>
      <c r="K147" s="317">
        <v>360.33333333333337</v>
      </c>
      <c r="L147" s="304">
        <v>350.1</v>
      </c>
      <c r="M147" s="304">
        <v>339.1</v>
      </c>
      <c r="N147" s="319">
        <v>37548800</v>
      </c>
      <c r="O147" s="320">
        <v>7.5527039413382221E-2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180.95</v>
      </c>
      <c r="E148" s="316">
        <v>182.13333333333333</v>
      </c>
      <c r="F148" s="317">
        <v>175.06666666666666</v>
      </c>
      <c r="G148" s="317">
        <v>169.18333333333334</v>
      </c>
      <c r="H148" s="317">
        <v>162.11666666666667</v>
      </c>
      <c r="I148" s="317">
        <v>188.01666666666665</v>
      </c>
      <c r="J148" s="317">
        <v>195.08333333333331</v>
      </c>
      <c r="K148" s="317">
        <v>200.96666666666664</v>
      </c>
      <c r="L148" s="304">
        <v>189.2</v>
      </c>
      <c r="M148" s="304">
        <v>176.25</v>
      </c>
      <c r="N148" s="319">
        <v>33873000</v>
      </c>
      <c r="O148" s="320">
        <v>-6.5112186537615484E-3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44126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74"/>
      <c r="L8" s="282"/>
      <c r="M8" s="282"/>
    </row>
    <row r="9" spans="1:15" ht="36" customHeight="1">
      <c r="A9" s="563"/>
      <c r="B9" s="565"/>
      <c r="C9" s="570" t="s">
        <v>23</v>
      </c>
      <c r="D9" s="57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11937.65</v>
      </c>
      <c r="D10" s="303">
        <v>11910.683333333334</v>
      </c>
      <c r="E10" s="303">
        <v>11802.716666666669</v>
      </c>
      <c r="F10" s="303">
        <v>11667.783333333335</v>
      </c>
      <c r="G10" s="303">
        <v>11559.816666666669</v>
      </c>
      <c r="H10" s="303">
        <v>12045.616666666669</v>
      </c>
      <c r="I10" s="303">
        <v>12153.583333333336</v>
      </c>
      <c r="J10" s="303">
        <v>12288.516666666668</v>
      </c>
      <c r="K10" s="302">
        <v>12018.65</v>
      </c>
      <c r="L10" s="302">
        <v>11775.75</v>
      </c>
      <c r="M10" s="307"/>
    </row>
    <row r="11" spans="1:15">
      <c r="A11" s="301">
        <v>2</v>
      </c>
      <c r="B11" s="277" t="s">
        <v>220</v>
      </c>
      <c r="C11" s="304">
        <v>24635.05</v>
      </c>
      <c r="D11" s="279">
        <v>24519.5</v>
      </c>
      <c r="E11" s="279">
        <v>24215.4</v>
      </c>
      <c r="F11" s="279">
        <v>23795.75</v>
      </c>
      <c r="G11" s="279">
        <v>23491.65</v>
      </c>
      <c r="H11" s="279">
        <v>24939.15</v>
      </c>
      <c r="I11" s="279">
        <v>25243.25</v>
      </c>
      <c r="J11" s="279">
        <v>25662.9</v>
      </c>
      <c r="K11" s="304">
        <v>24823.599999999999</v>
      </c>
      <c r="L11" s="304">
        <v>24099.85</v>
      </c>
      <c r="M11" s="307"/>
    </row>
    <row r="12" spans="1:15">
      <c r="A12" s="301">
        <v>3</v>
      </c>
      <c r="B12" s="285" t="s">
        <v>221</v>
      </c>
      <c r="C12" s="304">
        <v>1306.25</v>
      </c>
      <c r="D12" s="279">
        <v>1303.0333333333333</v>
      </c>
      <c r="E12" s="279">
        <v>1287.8666666666666</v>
      </c>
      <c r="F12" s="279">
        <v>1269.4833333333333</v>
      </c>
      <c r="G12" s="279">
        <v>1254.3166666666666</v>
      </c>
      <c r="H12" s="279">
        <v>1321.4166666666665</v>
      </c>
      <c r="I12" s="279">
        <v>1336.5833333333335</v>
      </c>
      <c r="J12" s="279">
        <v>1354.9666666666665</v>
      </c>
      <c r="K12" s="304">
        <v>1318.2</v>
      </c>
      <c r="L12" s="304">
        <v>1284.6500000000001</v>
      </c>
      <c r="M12" s="307"/>
    </row>
    <row r="13" spans="1:15">
      <c r="A13" s="301">
        <v>4</v>
      </c>
      <c r="B13" s="277" t="s">
        <v>222</v>
      </c>
      <c r="C13" s="304">
        <v>3122.05</v>
      </c>
      <c r="D13" s="279">
        <v>3112.0833333333335</v>
      </c>
      <c r="E13" s="279">
        <v>3087.8666666666668</v>
      </c>
      <c r="F13" s="279">
        <v>3053.6833333333334</v>
      </c>
      <c r="G13" s="279">
        <v>3029.4666666666667</v>
      </c>
      <c r="H13" s="279">
        <v>3146.2666666666669</v>
      </c>
      <c r="I13" s="279">
        <v>3170.4833333333331</v>
      </c>
      <c r="J13" s="279">
        <v>3204.666666666667</v>
      </c>
      <c r="K13" s="304">
        <v>3136.3</v>
      </c>
      <c r="L13" s="304">
        <v>3077.9</v>
      </c>
      <c r="M13" s="307"/>
    </row>
    <row r="14" spans="1:15">
      <c r="A14" s="301">
        <v>5</v>
      </c>
      <c r="B14" s="277" t="s">
        <v>223</v>
      </c>
      <c r="C14" s="304">
        <v>21577.65</v>
      </c>
      <c r="D14" s="279">
        <v>21625.35</v>
      </c>
      <c r="E14" s="279">
        <v>21358.399999999998</v>
      </c>
      <c r="F14" s="279">
        <v>21139.149999999998</v>
      </c>
      <c r="G14" s="279">
        <v>20872.199999999997</v>
      </c>
      <c r="H14" s="279">
        <v>21844.6</v>
      </c>
      <c r="I14" s="279">
        <v>22111.549999999996</v>
      </c>
      <c r="J14" s="279">
        <v>22330.799999999999</v>
      </c>
      <c r="K14" s="304">
        <v>21892.3</v>
      </c>
      <c r="L14" s="304">
        <v>21406.1</v>
      </c>
      <c r="M14" s="307"/>
    </row>
    <row r="15" spans="1:15">
      <c r="A15" s="301">
        <v>6</v>
      </c>
      <c r="B15" s="277" t="s">
        <v>224</v>
      </c>
      <c r="C15" s="304">
        <v>2253.85</v>
      </c>
      <c r="D15" s="279">
        <v>2249.9833333333331</v>
      </c>
      <c r="E15" s="279">
        <v>2228.3666666666663</v>
      </c>
      <c r="F15" s="279">
        <v>2202.8833333333332</v>
      </c>
      <c r="G15" s="279">
        <v>2181.2666666666664</v>
      </c>
      <c r="H15" s="279">
        <v>2275.4666666666662</v>
      </c>
      <c r="I15" s="279">
        <v>2297.083333333333</v>
      </c>
      <c r="J15" s="279">
        <v>2322.5666666666662</v>
      </c>
      <c r="K15" s="304">
        <v>2271.6</v>
      </c>
      <c r="L15" s="304">
        <v>2224.5</v>
      </c>
      <c r="M15" s="307"/>
    </row>
    <row r="16" spans="1:15">
      <c r="A16" s="301">
        <v>7</v>
      </c>
      <c r="B16" s="277" t="s">
        <v>225</v>
      </c>
      <c r="C16" s="304">
        <v>4701.1499999999996</v>
      </c>
      <c r="D16" s="279">
        <v>4695.9000000000005</v>
      </c>
      <c r="E16" s="279">
        <v>4642.3000000000011</v>
      </c>
      <c r="F16" s="279">
        <v>4583.4500000000007</v>
      </c>
      <c r="G16" s="279">
        <v>4529.8500000000013</v>
      </c>
      <c r="H16" s="279">
        <v>4754.7500000000009</v>
      </c>
      <c r="I16" s="279">
        <v>4808.3500000000013</v>
      </c>
      <c r="J16" s="279">
        <v>4867.2000000000007</v>
      </c>
      <c r="K16" s="304">
        <v>4749.5</v>
      </c>
      <c r="L16" s="304">
        <v>4637.05</v>
      </c>
      <c r="M16" s="307"/>
    </row>
    <row r="17" spans="1:13">
      <c r="A17" s="301">
        <v>8</v>
      </c>
      <c r="B17" s="277" t="s">
        <v>802</v>
      </c>
      <c r="C17" s="277">
        <v>984.5</v>
      </c>
      <c r="D17" s="279">
        <v>983.25</v>
      </c>
      <c r="E17" s="279">
        <v>974.65</v>
      </c>
      <c r="F17" s="279">
        <v>964.8</v>
      </c>
      <c r="G17" s="279">
        <v>956.19999999999993</v>
      </c>
      <c r="H17" s="279">
        <v>993.1</v>
      </c>
      <c r="I17" s="279">
        <v>1001.6999999999999</v>
      </c>
      <c r="J17" s="279">
        <v>1011.5500000000001</v>
      </c>
      <c r="K17" s="277">
        <v>991.85</v>
      </c>
      <c r="L17" s="277">
        <v>973.4</v>
      </c>
      <c r="M17" s="277">
        <v>2.6310899999999999</v>
      </c>
    </row>
    <row r="18" spans="1:13">
      <c r="A18" s="301">
        <v>9</v>
      </c>
      <c r="B18" s="277" t="s">
        <v>295</v>
      </c>
      <c r="C18" s="277">
        <v>15885.15</v>
      </c>
      <c r="D18" s="279">
        <v>15873.666666666666</v>
      </c>
      <c r="E18" s="279">
        <v>15727.233333333332</v>
      </c>
      <c r="F18" s="279">
        <v>15569.316666666666</v>
      </c>
      <c r="G18" s="279">
        <v>15422.883333333331</v>
      </c>
      <c r="H18" s="279">
        <v>16031.583333333332</v>
      </c>
      <c r="I18" s="279">
        <v>16178.016666666666</v>
      </c>
      <c r="J18" s="279">
        <v>16335.933333333332</v>
      </c>
      <c r="K18" s="277">
        <v>16020.1</v>
      </c>
      <c r="L18" s="277">
        <v>15715.75</v>
      </c>
      <c r="M18" s="277">
        <v>4.6989999999999997E-2</v>
      </c>
    </row>
    <row r="19" spans="1:13">
      <c r="A19" s="301">
        <v>10</v>
      </c>
      <c r="B19" s="277" t="s">
        <v>227</v>
      </c>
      <c r="C19" s="277">
        <v>68.099999999999994</v>
      </c>
      <c r="D19" s="279">
        <v>66.416666666666671</v>
      </c>
      <c r="E19" s="279">
        <v>63.833333333333343</v>
      </c>
      <c r="F19" s="279">
        <v>59.56666666666667</v>
      </c>
      <c r="G19" s="279">
        <v>56.983333333333341</v>
      </c>
      <c r="H19" s="279">
        <v>70.683333333333337</v>
      </c>
      <c r="I19" s="279">
        <v>73.26666666666668</v>
      </c>
      <c r="J19" s="279">
        <v>77.533333333333346</v>
      </c>
      <c r="K19" s="277">
        <v>69</v>
      </c>
      <c r="L19" s="277">
        <v>62.15</v>
      </c>
      <c r="M19" s="277">
        <v>140.57759999999999</v>
      </c>
    </row>
    <row r="20" spans="1:13">
      <c r="A20" s="301">
        <v>11</v>
      </c>
      <c r="B20" s="277" t="s">
        <v>228</v>
      </c>
      <c r="C20" s="277">
        <v>150.80000000000001</v>
      </c>
      <c r="D20" s="279">
        <v>149.65</v>
      </c>
      <c r="E20" s="279">
        <v>145.4</v>
      </c>
      <c r="F20" s="279">
        <v>140</v>
      </c>
      <c r="G20" s="279">
        <v>135.75</v>
      </c>
      <c r="H20" s="279">
        <v>155.05000000000001</v>
      </c>
      <c r="I20" s="279">
        <v>159.30000000000001</v>
      </c>
      <c r="J20" s="279">
        <v>164.70000000000002</v>
      </c>
      <c r="K20" s="277">
        <v>153.9</v>
      </c>
      <c r="L20" s="277">
        <v>144.25</v>
      </c>
      <c r="M20" s="277">
        <v>89.733040000000003</v>
      </c>
    </row>
    <row r="21" spans="1:13">
      <c r="A21" s="301">
        <v>12</v>
      </c>
      <c r="B21" s="277" t="s">
        <v>38</v>
      </c>
      <c r="C21" s="277">
        <v>1620.15</v>
      </c>
      <c r="D21" s="279">
        <v>1608.9333333333334</v>
      </c>
      <c r="E21" s="279">
        <v>1592.2666666666669</v>
      </c>
      <c r="F21" s="279">
        <v>1564.3833333333334</v>
      </c>
      <c r="G21" s="279">
        <v>1547.7166666666669</v>
      </c>
      <c r="H21" s="279">
        <v>1636.8166666666668</v>
      </c>
      <c r="I21" s="279">
        <v>1653.4833333333333</v>
      </c>
      <c r="J21" s="279">
        <v>1681.3666666666668</v>
      </c>
      <c r="K21" s="277">
        <v>1625.6</v>
      </c>
      <c r="L21" s="277">
        <v>1581.05</v>
      </c>
      <c r="M21" s="277">
        <v>24.91967</v>
      </c>
    </row>
    <row r="22" spans="1:13">
      <c r="A22" s="301">
        <v>13</v>
      </c>
      <c r="B22" s="277" t="s">
        <v>296</v>
      </c>
      <c r="C22" s="277">
        <v>192.9</v>
      </c>
      <c r="D22" s="279">
        <v>192.61666666666667</v>
      </c>
      <c r="E22" s="279">
        <v>189.58333333333334</v>
      </c>
      <c r="F22" s="279">
        <v>186.26666666666668</v>
      </c>
      <c r="G22" s="279">
        <v>183.23333333333335</v>
      </c>
      <c r="H22" s="279">
        <v>195.93333333333334</v>
      </c>
      <c r="I22" s="279">
        <v>198.96666666666664</v>
      </c>
      <c r="J22" s="279">
        <v>202.28333333333333</v>
      </c>
      <c r="K22" s="277">
        <v>195.65</v>
      </c>
      <c r="L22" s="277">
        <v>189.3</v>
      </c>
      <c r="M22" s="277">
        <v>12.019590000000001</v>
      </c>
    </row>
    <row r="23" spans="1:13">
      <c r="A23" s="301">
        <v>14</v>
      </c>
      <c r="B23" s="277" t="s">
        <v>41</v>
      </c>
      <c r="C23" s="277">
        <v>355.35</v>
      </c>
      <c r="D23" s="279">
        <v>355.01666666666665</v>
      </c>
      <c r="E23" s="279">
        <v>349.88333333333333</v>
      </c>
      <c r="F23" s="279">
        <v>344.41666666666669</v>
      </c>
      <c r="G23" s="279">
        <v>339.28333333333336</v>
      </c>
      <c r="H23" s="279">
        <v>360.48333333333329</v>
      </c>
      <c r="I23" s="279">
        <v>365.61666666666662</v>
      </c>
      <c r="J23" s="279">
        <v>371.08333333333326</v>
      </c>
      <c r="K23" s="277">
        <v>360.15</v>
      </c>
      <c r="L23" s="277">
        <v>349.55</v>
      </c>
      <c r="M23" s="277">
        <v>43.985259999999997</v>
      </c>
    </row>
    <row r="24" spans="1:13">
      <c r="A24" s="301">
        <v>15</v>
      </c>
      <c r="B24" s="277" t="s">
        <v>43</v>
      </c>
      <c r="C24" s="277">
        <v>35.1</v>
      </c>
      <c r="D24" s="279">
        <v>35.216666666666669</v>
      </c>
      <c r="E24" s="279">
        <v>34.733333333333334</v>
      </c>
      <c r="F24" s="279">
        <v>34.366666666666667</v>
      </c>
      <c r="G24" s="279">
        <v>33.883333333333333</v>
      </c>
      <c r="H24" s="279">
        <v>35.583333333333336</v>
      </c>
      <c r="I24" s="279">
        <v>36.06666666666667</v>
      </c>
      <c r="J24" s="279">
        <v>36.433333333333337</v>
      </c>
      <c r="K24" s="277">
        <v>35.700000000000003</v>
      </c>
      <c r="L24" s="277">
        <v>34.85</v>
      </c>
      <c r="M24" s="277">
        <v>9.8305199999999999</v>
      </c>
    </row>
    <row r="25" spans="1:13">
      <c r="A25" s="301">
        <v>16</v>
      </c>
      <c r="B25" s="277" t="s">
        <v>298</v>
      </c>
      <c r="C25" s="277">
        <v>294.05</v>
      </c>
      <c r="D25" s="279">
        <v>293.48333333333335</v>
      </c>
      <c r="E25" s="279">
        <v>288.56666666666672</v>
      </c>
      <c r="F25" s="279">
        <v>283.08333333333337</v>
      </c>
      <c r="G25" s="279">
        <v>278.16666666666674</v>
      </c>
      <c r="H25" s="279">
        <v>298.9666666666667</v>
      </c>
      <c r="I25" s="279">
        <v>303.88333333333333</v>
      </c>
      <c r="J25" s="279">
        <v>309.36666666666667</v>
      </c>
      <c r="K25" s="277">
        <v>298.39999999999998</v>
      </c>
      <c r="L25" s="277">
        <v>288</v>
      </c>
      <c r="M25" s="277">
        <v>4.1393800000000001</v>
      </c>
    </row>
    <row r="26" spans="1:13">
      <c r="A26" s="301">
        <v>17</v>
      </c>
      <c r="B26" s="277" t="s">
        <v>229</v>
      </c>
      <c r="C26" s="277">
        <v>1603.35</v>
      </c>
      <c r="D26" s="279">
        <v>1596.1166666666668</v>
      </c>
      <c r="E26" s="279">
        <v>1582.2333333333336</v>
      </c>
      <c r="F26" s="279">
        <v>1561.1166666666668</v>
      </c>
      <c r="G26" s="279">
        <v>1547.2333333333336</v>
      </c>
      <c r="H26" s="279">
        <v>1617.2333333333336</v>
      </c>
      <c r="I26" s="279">
        <v>1631.1166666666668</v>
      </c>
      <c r="J26" s="279">
        <v>1652.2333333333336</v>
      </c>
      <c r="K26" s="277">
        <v>1610</v>
      </c>
      <c r="L26" s="277">
        <v>1575</v>
      </c>
      <c r="M26" s="277">
        <v>1.7503200000000001</v>
      </c>
    </row>
    <row r="27" spans="1:13">
      <c r="A27" s="301">
        <v>18</v>
      </c>
      <c r="B27" s="277" t="s">
        <v>230</v>
      </c>
      <c r="C27" s="277">
        <v>2650.8</v>
      </c>
      <c r="D27" s="279">
        <v>2655.5666666666671</v>
      </c>
      <c r="E27" s="279">
        <v>2632.233333333334</v>
      </c>
      <c r="F27" s="279">
        <v>2613.666666666667</v>
      </c>
      <c r="G27" s="279">
        <v>2590.3333333333339</v>
      </c>
      <c r="H27" s="279">
        <v>2674.1333333333341</v>
      </c>
      <c r="I27" s="279">
        <v>2697.4666666666672</v>
      </c>
      <c r="J27" s="279">
        <v>2716.0333333333342</v>
      </c>
      <c r="K27" s="277">
        <v>2678.9</v>
      </c>
      <c r="L27" s="277">
        <v>2637</v>
      </c>
      <c r="M27" s="277">
        <v>0.72479000000000005</v>
      </c>
    </row>
    <row r="28" spans="1:13">
      <c r="A28" s="301">
        <v>19</v>
      </c>
      <c r="B28" s="277" t="s">
        <v>45</v>
      </c>
      <c r="C28" s="277">
        <v>734.95</v>
      </c>
      <c r="D28" s="279">
        <v>733.66666666666663</v>
      </c>
      <c r="E28" s="279">
        <v>726.33333333333326</v>
      </c>
      <c r="F28" s="279">
        <v>717.71666666666658</v>
      </c>
      <c r="G28" s="279">
        <v>710.38333333333321</v>
      </c>
      <c r="H28" s="279">
        <v>742.2833333333333</v>
      </c>
      <c r="I28" s="279">
        <v>749.61666666666656</v>
      </c>
      <c r="J28" s="279">
        <v>758.23333333333335</v>
      </c>
      <c r="K28" s="277">
        <v>741</v>
      </c>
      <c r="L28" s="277">
        <v>725.05</v>
      </c>
      <c r="M28" s="277">
        <v>4.3352700000000004</v>
      </c>
    </row>
    <row r="29" spans="1:13">
      <c r="A29" s="301">
        <v>20</v>
      </c>
      <c r="B29" s="277" t="s">
        <v>46</v>
      </c>
      <c r="C29" s="277">
        <v>253.35</v>
      </c>
      <c r="D29" s="279">
        <v>251.19999999999996</v>
      </c>
      <c r="E29" s="279">
        <v>248.09999999999991</v>
      </c>
      <c r="F29" s="279">
        <v>242.84999999999994</v>
      </c>
      <c r="G29" s="279">
        <v>239.74999999999989</v>
      </c>
      <c r="H29" s="279">
        <v>256.44999999999993</v>
      </c>
      <c r="I29" s="279">
        <v>259.55</v>
      </c>
      <c r="J29" s="279">
        <v>264.79999999999995</v>
      </c>
      <c r="K29" s="277">
        <v>254.3</v>
      </c>
      <c r="L29" s="277">
        <v>245.95</v>
      </c>
      <c r="M29" s="277">
        <v>94.781260000000003</v>
      </c>
    </row>
    <row r="30" spans="1:13">
      <c r="A30" s="301">
        <v>21</v>
      </c>
      <c r="B30" s="277" t="s">
        <v>47</v>
      </c>
      <c r="C30" s="277">
        <v>2149.5</v>
      </c>
      <c r="D30" s="279">
        <v>2172.2166666666667</v>
      </c>
      <c r="E30" s="279">
        <v>2112.9833333333336</v>
      </c>
      <c r="F30" s="279">
        <v>2076.4666666666667</v>
      </c>
      <c r="G30" s="279">
        <v>2017.2333333333336</v>
      </c>
      <c r="H30" s="279">
        <v>2208.7333333333336</v>
      </c>
      <c r="I30" s="279">
        <v>2267.9666666666662</v>
      </c>
      <c r="J30" s="279">
        <v>2304.4833333333336</v>
      </c>
      <c r="K30" s="277">
        <v>2231.4499999999998</v>
      </c>
      <c r="L30" s="277">
        <v>2135.6999999999998</v>
      </c>
      <c r="M30" s="277">
        <v>14.735239999999999</v>
      </c>
    </row>
    <row r="31" spans="1:13">
      <c r="A31" s="301">
        <v>22</v>
      </c>
      <c r="B31" s="277" t="s">
        <v>48</v>
      </c>
      <c r="C31" s="277">
        <v>140.65</v>
      </c>
      <c r="D31" s="279">
        <v>138.71666666666667</v>
      </c>
      <c r="E31" s="279">
        <v>134.08333333333334</v>
      </c>
      <c r="F31" s="279">
        <v>127.51666666666668</v>
      </c>
      <c r="G31" s="279">
        <v>122.88333333333335</v>
      </c>
      <c r="H31" s="279">
        <v>145.28333333333333</v>
      </c>
      <c r="I31" s="279">
        <v>149.91666666666666</v>
      </c>
      <c r="J31" s="279">
        <v>156.48333333333332</v>
      </c>
      <c r="K31" s="277">
        <v>143.35</v>
      </c>
      <c r="L31" s="277">
        <v>132.15</v>
      </c>
      <c r="M31" s="277">
        <v>175.38130000000001</v>
      </c>
    </row>
    <row r="32" spans="1:13">
      <c r="A32" s="301">
        <v>23</v>
      </c>
      <c r="B32" s="277" t="s">
        <v>49</v>
      </c>
      <c r="C32" s="277">
        <v>75.5</v>
      </c>
      <c r="D32" s="279">
        <v>75.633333333333326</v>
      </c>
      <c r="E32" s="279">
        <v>74.666666666666657</v>
      </c>
      <c r="F32" s="279">
        <v>73.833333333333329</v>
      </c>
      <c r="G32" s="279">
        <v>72.86666666666666</v>
      </c>
      <c r="H32" s="279">
        <v>76.466666666666654</v>
      </c>
      <c r="I32" s="279">
        <v>77.433333333333323</v>
      </c>
      <c r="J32" s="279">
        <v>78.266666666666652</v>
      </c>
      <c r="K32" s="277">
        <v>76.599999999999994</v>
      </c>
      <c r="L32" s="277">
        <v>74.8</v>
      </c>
      <c r="M32" s="277">
        <v>267.64350999999999</v>
      </c>
    </row>
    <row r="33" spans="1:13">
      <c r="A33" s="301">
        <v>24</v>
      </c>
      <c r="B33" s="277" t="s">
        <v>51</v>
      </c>
      <c r="C33" s="277">
        <v>2114.3000000000002</v>
      </c>
      <c r="D33" s="279">
        <v>2113.1333333333332</v>
      </c>
      <c r="E33" s="279">
        <v>2082.4166666666665</v>
      </c>
      <c r="F33" s="279">
        <v>2050.5333333333333</v>
      </c>
      <c r="G33" s="279">
        <v>2019.8166666666666</v>
      </c>
      <c r="H33" s="279">
        <v>2145.0166666666664</v>
      </c>
      <c r="I33" s="279">
        <v>2175.7333333333336</v>
      </c>
      <c r="J33" s="279">
        <v>2207.6166666666663</v>
      </c>
      <c r="K33" s="277">
        <v>2143.85</v>
      </c>
      <c r="L33" s="277">
        <v>2081.25</v>
      </c>
      <c r="M33" s="277">
        <v>28.954419999999999</v>
      </c>
    </row>
    <row r="34" spans="1:13">
      <c r="A34" s="301">
        <v>25</v>
      </c>
      <c r="B34" s="277" t="s">
        <v>226</v>
      </c>
      <c r="C34" s="277">
        <v>773.55</v>
      </c>
      <c r="D34" s="279">
        <v>777.63333333333333</v>
      </c>
      <c r="E34" s="279">
        <v>746.01666666666665</v>
      </c>
      <c r="F34" s="279">
        <v>718.48333333333335</v>
      </c>
      <c r="G34" s="279">
        <v>686.86666666666667</v>
      </c>
      <c r="H34" s="279">
        <v>805.16666666666663</v>
      </c>
      <c r="I34" s="279">
        <v>836.78333333333319</v>
      </c>
      <c r="J34" s="279">
        <v>864.31666666666661</v>
      </c>
      <c r="K34" s="277">
        <v>809.25</v>
      </c>
      <c r="L34" s="277">
        <v>750.1</v>
      </c>
      <c r="M34" s="277">
        <v>17.813600000000001</v>
      </c>
    </row>
    <row r="35" spans="1:13">
      <c r="A35" s="301">
        <v>26</v>
      </c>
      <c r="B35" s="277" t="s">
        <v>53</v>
      </c>
      <c r="C35" s="277">
        <v>806.2</v>
      </c>
      <c r="D35" s="279">
        <v>802.38333333333333</v>
      </c>
      <c r="E35" s="279">
        <v>795.81666666666661</v>
      </c>
      <c r="F35" s="279">
        <v>785.43333333333328</v>
      </c>
      <c r="G35" s="279">
        <v>778.86666666666656</v>
      </c>
      <c r="H35" s="279">
        <v>812.76666666666665</v>
      </c>
      <c r="I35" s="279">
        <v>819.33333333333348</v>
      </c>
      <c r="J35" s="279">
        <v>829.7166666666667</v>
      </c>
      <c r="K35" s="277">
        <v>808.95</v>
      </c>
      <c r="L35" s="277">
        <v>792</v>
      </c>
      <c r="M35" s="277">
        <v>27.888400000000001</v>
      </c>
    </row>
    <row r="36" spans="1:13">
      <c r="A36" s="301">
        <v>27</v>
      </c>
      <c r="B36" s="277" t="s">
        <v>55</v>
      </c>
      <c r="C36" s="277">
        <v>501.45</v>
      </c>
      <c r="D36" s="279">
        <v>498.51666666666671</v>
      </c>
      <c r="E36" s="279">
        <v>489.53333333333342</v>
      </c>
      <c r="F36" s="279">
        <v>477.61666666666673</v>
      </c>
      <c r="G36" s="279">
        <v>468.63333333333344</v>
      </c>
      <c r="H36" s="279">
        <v>510.43333333333339</v>
      </c>
      <c r="I36" s="279">
        <v>519.41666666666663</v>
      </c>
      <c r="J36" s="279">
        <v>531.33333333333337</v>
      </c>
      <c r="K36" s="277">
        <v>507.5</v>
      </c>
      <c r="L36" s="277">
        <v>486.6</v>
      </c>
      <c r="M36" s="277">
        <v>270.29707000000002</v>
      </c>
    </row>
    <row r="37" spans="1:13">
      <c r="A37" s="301">
        <v>28</v>
      </c>
      <c r="B37" s="277" t="s">
        <v>56</v>
      </c>
      <c r="C37" s="277">
        <v>3018</v>
      </c>
      <c r="D37" s="279">
        <v>3016.4</v>
      </c>
      <c r="E37" s="279">
        <v>2993.65</v>
      </c>
      <c r="F37" s="279">
        <v>2969.3</v>
      </c>
      <c r="G37" s="279">
        <v>2946.55</v>
      </c>
      <c r="H37" s="279">
        <v>3040.75</v>
      </c>
      <c r="I37" s="279">
        <v>3063.5</v>
      </c>
      <c r="J37" s="279">
        <v>3087.85</v>
      </c>
      <c r="K37" s="277">
        <v>3039.15</v>
      </c>
      <c r="L37" s="277">
        <v>2992.05</v>
      </c>
      <c r="M37" s="277">
        <v>9.8201999999999998</v>
      </c>
    </row>
    <row r="38" spans="1:13">
      <c r="A38" s="301">
        <v>29</v>
      </c>
      <c r="B38" s="277" t="s">
        <v>58</v>
      </c>
      <c r="C38" s="277">
        <v>5904.15</v>
      </c>
      <c r="D38" s="279">
        <v>5883.083333333333</v>
      </c>
      <c r="E38" s="279">
        <v>5756.1666666666661</v>
      </c>
      <c r="F38" s="279">
        <v>5608.1833333333334</v>
      </c>
      <c r="G38" s="279">
        <v>5481.2666666666664</v>
      </c>
      <c r="H38" s="279">
        <v>6031.0666666666657</v>
      </c>
      <c r="I38" s="279">
        <v>6157.9833333333318</v>
      </c>
      <c r="J38" s="279">
        <v>6305.9666666666653</v>
      </c>
      <c r="K38" s="277">
        <v>6010</v>
      </c>
      <c r="L38" s="277">
        <v>5735.1</v>
      </c>
      <c r="M38" s="277">
        <v>6.0556099999999997</v>
      </c>
    </row>
    <row r="39" spans="1:13">
      <c r="A39" s="301">
        <v>30</v>
      </c>
      <c r="B39" s="277" t="s">
        <v>232</v>
      </c>
      <c r="C39" s="277">
        <v>2348.9499999999998</v>
      </c>
      <c r="D39" s="279">
        <v>2353.5</v>
      </c>
      <c r="E39" s="279">
        <v>2327.1</v>
      </c>
      <c r="F39" s="279">
        <v>2305.25</v>
      </c>
      <c r="G39" s="279">
        <v>2278.85</v>
      </c>
      <c r="H39" s="279">
        <v>2375.35</v>
      </c>
      <c r="I39" s="279">
        <v>2401.7499999999995</v>
      </c>
      <c r="J39" s="279">
        <v>2423.6</v>
      </c>
      <c r="K39" s="277">
        <v>2379.9</v>
      </c>
      <c r="L39" s="277">
        <v>2331.65</v>
      </c>
      <c r="M39" s="277">
        <v>0.85550999999999999</v>
      </c>
    </row>
    <row r="40" spans="1:13">
      <c r="A40" s="301">
        <v>31</v>
      </c>
      <c r="B40" s="277" t="s">
        <v>59</v>
      </c>
      <c r="C40" s="277">
        <v>3232.85</v>
      </c>
      <c r="D40" s="279">
        <v>3209.7333333333336</v>
      </c>
      <c r="E40" s="279">
        <v>3124.4666666666672</v>
      </c>
      <c r="F40" s="279">
        <v>3016.0833333333335</v>
      </c>
      <c r="G40" s="279">
        <v>2930.8166666666671</v>
      </c>
      <c r="H40" s="279">
        <v>3318.1166666666672</v>
      </c>
      <c r="I40" s="279">
        <v>3403.3833333333337</v>
      </c>
      <c r="J40" s="279">
        <v>3511.7666666666673</v>
      </c>
      <c r="K40" s="277">
        <v>3295</v>
      </c>
      <c r="L40" s="277">
        <v>3101.35</v>
      </c>
      <c r="M40" s="277">
        <v>75.364599999999996</v>
      </c>
    </row>
    <row r="41" spans="1:13">
      <c r="A41" s="301">
        <v>32</v>
      </c>
      <c r="B41" s="277" t="s">
        <v>60</v>
      </c>
      <c r="C41" s="277">
        <v>1389.2</v>
      </c>
      <c r="D41" s="279">
        <v>1389.2</v>
      </c>
      <c r="E41" s="279">
        <v>1368.5</v>
      </c>
      <c r="F41" s="279">
        <v>1347.8</v>
      </c>
      <c r="G41" s="279">
        <v>1327.1</v>
      </c>
      <c r="H41" s="279">
        <v>1409.9</v>
      </c>
      <c r="I41" s="279">
        <v>1430.6000000000004</v>
      </c>
      <c r="J41" s="279">
        <v>1451.3000000000002</v>
      </c>
      <c r="K41" s="277">
        <v>1409.9</v>
      </c>
      <c r="L41" s="277">
        <v>1368.5</v>
      </c>
      <c r="M41" s="277">
        <v>7.3833700000000002</v>
      </c>
    </row>
    <row r="42" spans="1:13">
      <c r="A42" s="301">
        <v>33</v>
      </c>
      <c r="B42" s="277" t="s">
        <v>233</v>
      </c>
      <c r="C42" s="277">
        <v>316.05</v>
      </c>
      <c r="D42" s="279">
        <v>318.16666666666669</v>
      </c>
      <c r="E42" s="279">
        <v>309.38333333333338</v>
      </c>
      <c r="F42" s="279">
        <v>302.7166666666667</v>
      </c>
      <c r="G42" s="279">
        <v>293.93333333333339</v>
      </c>
      <c r="H42" s="279">
        <v>324.83333333333337</v>
      </c>
      <c r="I42" s="279">
        <v>333.61666666666667</v>
      </c>
      <c r="J42" s="279">
        <v>340.28333333333336</v>
      </c>
      <c r="K42" s="277">
        <v>326.95</v>
      </c>
      <c r="L42" s="277">
        <v>311.5</v>
      </c>
      <c r="M42" s="277">
        <v>109.33535999999999</v>
      </c>
    </row>
    <row r="43" spans="1:13">
      <c r="A43" s="301">
        <v>34</v>
      </c>
      <c r="B43" s="277" t="s">
        <v>61</v>
      </c>
      <c r="C43" s="277">
        <v>42.55</v>
      </c>
      <c r="D43" s="279">
        <v>42.5</v>
      </c>
      <c r="E43" s="279">
        <v>41.7</v>
      </c>
      <c r="F43" s="279">
        <v>40.85</v>
      </c>
      <c r="G43" s="279">
        <v>40.050000000000004</v>
      </c>
      <c r="H43" s="279">
        <v>43.35</v>
      </c>
      <c r="I43" s="279">
        <v>44.15</v>
      </c>
      <c r="J43" s="279">
        <v>45</v>
      </c>
      <c r="K43" s="277">
        <v>43.3</v>
      </c>
      <c r="L43" s="277">
        <v>41.65</v>
      </c>
      <c r="M43" s="277">
        <v>305.55633</v>
      </c>
    </row>
    <row r="44" spans="1:13">
      <c r="A44" s="301">
        <v>35</v>
      </c>
      <c r="B44" s="277" t="s">
        <v>62</v>
      </c>
      <c r="C44" s="277">
        <v>40.200000000000003</v>
      </c>
      <c r="D44" s="279">
        <v>40.333333333333336</v>
      </c>
      <c r="E44" s="279">
        <v>39.666666666666671</v>
      </c>
      <c r="F44" s="279">
        <v>39.133333333333333</v>
      </c>
      <c r="G44" s="279">
        <v>38.466666666666669</v>
      </c>
      <c r="H44" s="279">
        <v>40.866666666666674</v>
      </c>
      <c r="I44" s="279">
        <v>41.533333333333346</v>
      </c>
      <c r="J44" s="279">
        <v>42.066666666666677</v>
      </c>
      <c r="K44" s="277">
        <v>41</v>
      </c>
      <c r="L44" s="277">
        <v>39.799999999999997</v>
      </c>
      <c r="M44" s="277">
        <v>14.582710000000001</v>
      </c>
    </row>
    <row r="45" spans="1:13">
      <c r="A45" s="301">
        <v>36</v>
      </c>
      <c r="B45" s="277" t="s">
        <v>63</v>
      </c>
      <c r="C45" s="277">
        <v>1361.65</v>
      </c>
      <c r="D45" s="279">
        <v>1362.6166666666668</v>
      </c>
      <c r="E45" s="279">
        <v>1344.0833333333335</v>
      </c>
      <c r="F45" s="279">
        <v>1326.5166666666667</v>
      </c>
      <c r="G45" s="279">
        <v>1307.9833333333333</v>
      </c>
      <c r="H45" s="279">
        <v>1380.1833333333336</v>
      </c>
      <c r="I45" s="279">
        <v>1398.7166666666669</v>
      </c>
      <c r="J45" s="279">
        <v>1416.2833333333338</v>
      </c>
      <c r="K45" s="277">
        <v>1381.15</v>
      </c>
      <c r="L45" s="277">
        <v>1345.05</v>
      </c>
      <c r="M45" s="277">
        <v>7.3373799999999996</v>
      </c>
    </row>
    <row r="46" spans="1:13">
      <c r="A46" s="301">
        <v>37</v>
      </c>
      <c r="B46" s="277" t="s">
        <v>234</v>
      </c>
      <c r="C46" s="277">
        <v>1188.8</v>
      </c>
      <c r="D46" s="279">
        <v>1193.6000000000001</v>
      </c>
      <c r="E46" s="279">
        <v>1167.2500000000002</v>
      </c>
      <c r="F46" s="279">
        <v>1145.7</v>
      </c>
      <c r="G46" s="279">
        <v>1119.3500000000001</v>
      </c>
      <c r="H46" s="279">
        <v>1215.1500000000003</v>
      </c>
      <c r="I46" s="279">
        <v>1241.5000000000002</v>
      </c>
      <c r="J46" s="279">
        <v>1263.0500000000004</v>
      </c>
      <c r="K46" s="277">
        <v>1219.95</v>
      </c>
      <c r="L46" s="277">
        <v>1172.05</v>
      </c>
      <c r="M46" s="277">
        <v>0.72189999999999999</v>
      </c>
    </row>
    <row r="47" spans="1:13">
      <c r="A47" s="301">
        <v>38</v>
      </c>
      <c r="B47" s="277" t="s">
        <v>65</v>
      </c>
      <c r="C47" s="277">
        <v>92.4</v>
      </c>
      <c r="D47" s="279">
        <v>91.45</v>
      </c>
      <c r="E47" s="279">
        <v>90.100000000000009</v>
      </c>
      <c r="F47" s="279">
        <v>87.800000000000011</v>
      </c>
      <c r="G47" s="279">
        <v>86.450000000000017</v>
      </c>
      <c r="H47" s="279">
        <v>93.75</v>
      </c>
      <c r="I47" s="279">
        <v>95.1</v>
      </c>
      <c r="J47" s="279">
        <v>97.399999999999991</v>
      </c>
      <c r="K47" s="277">
        <v>92.8</v>
      </c>
      <c r="L47" s="277">
        <v>89.15</v>
      </c>
      <c r="M47" s="277">
        <v>96.507739999999998</v>
      </c>
    </row>
    <row r="48" spans="1:13">
      <c r="A48" s="301">
        <v>39</v>
      </c>
      <c r="B48" s="277" t="s">
        <v>66</v>
      </c>
      <c r="C48" s="277">
        <v>605.9</v>
      </c>
      <c r="D48" s="279">
        <v>609.76666666666677</v>
      </c>
      <c r="E48" s="279">
        <v>596.53333333333353</v>
      </c>
      <c r="F48" s="279">
        <v>587.16666666666674</v>
      </c>
      <c r="G48" s="279">
        <v>573.93333333333351</v>
      </c>
      <c r="H48" s="279">
        <v>619.13333333333355</v>
      </c>
      <c r="I48" s="279">
        <v>632.3666666666669</v>
      </c>
      <c r="J48" s="279">
        <v>641.73333333333358</v>
      </c>
      <c r="K48" s="277">
        <v>623</v>
      </c>
      <c r="L48" s="277">
        <v>600.4</v>
      </c>
      <c r="M48" s="277">
        <v>13.22983</v>
      </c>
    </row>
    <row r="49" spans="1:13">
      <c r="A49" s="301">
        <v>40</v>
      </c>
      <c r="B49" s="277" t="s">
        <v>67</v>
      </c>
      <c r="C49" s="277">
        <v>457.45</v>
      </c>
      <c r="D49" s="279">
        <v>459.45</v>
      </c>
      <c r="E49" s="279">
        <v>450.29999999999995</v>
      </c>
      <c r="F49" s="279">
        <v>443.15</v>
      </c>
      <c r="G49" s="279">
        <v>433.99999999999994</v>
      </c>
      <c r="H49" s="279">
        <v>466.59999999999997</v>
      </c>
      <c r="I49" s="279">
        <v>475.74999999999994</v>
      </c>
      <c r="J49" s="279">
        <v>482.9</v>
      </c>
      <c r="K49" s="277">
        <v>468.6</v>
      </c>
      <c r="L49" s="277">
        <v>452.3</v>
      </c>
      <c r="M49" s="277">
        <v>20.769310000000001</v>
      </c>
    </row>
    <row r="50" spans="1:13">
      <c r="A50" s="301">
        <v>41</v>
      </c>
      <c r="B50" s="277" t="s">
        <v>69</v>
      </c>
      <c r="C50" s="277">
        <v>419</v>
      </c>
      <c r="D50" s="279">
        <v>414.25</v>
      </c>
      <c r="E50" s="279">
        <v>408.3</v>
      </c>
      <c r="F50" s="279">
        <v>397.6</v>
      </c>
      <c r="G50" s="279">
        <v>391.65000000000003</v>
      </c>
      <c r="H50" s="279">
        <v>424.95</v>
      </c>
      <c r="I50" s="279">
        <v>430.90000000000003</v>
      </c>
      <c r="J50" s="279">
        <v>441.59999999999997</v>
      </c>
      <c r="K50" s="277">
        <v>420.2</v>
      </c>
      <c r="L50" s="277">
        <v>403.55</v>
      </c>
      <c r="M50" s="277">
        <v>234.88238000000001</v>
      </c>
    </row>
    <row r="51" spans="1:13">
      <c r="A51" s="301">
        <v>42</v>
      </c>
      <c r="B51" s="277" t="s">
        <v>70</v>
      </c>
      <c r="C51" s="277">
        <v>28.45</v>
      </c>
      <c r="D51" s="279">
        <v>28.533333333333331</v>
      </c>
      <c r="E51" s="279">
        <v>27.966666666666661</v>
      </c>
      <c r="F51" s="279">
        <v>27.483333333333331</v>
      </c>
      <c r="G51" s="279">
        <v>26.916666666666661</v>
      </c>
      <c r="H51" s="279">
        <v>29.016666666666662</v>
      </c>
      <c r="I51" s="279">
        <v>29.583333333333332</v>
      </c>
      <c r="J51" s="279">
        <v>30.066666666666663</v>
      </c>
      <c r="K51" s="277">
        <v>29.1</v>
      </c>
      <c r="L51" s="277">
        <v>28.05</v>
      </c>
      <c r="M51" s="277">
        <v>124.48260000000001</v>
      </c>
    </row>
    <row r="52" spans="1:13">
      <c r="A52" s="301">
        <v>43</v>
      </c>
      <c r="B52" s="277" t="s">
        <v>71</v>
      </c>
      <c r="C52" s="277">
        <v>439.6</v>
      </c>
      <c r="D52" s="279">
        <v>438.5333333333333</v>
      </c>
      <c r="E52" s="279">
        <v>433.56666666666661</v>
      </c>
      <c r="F52" s="279">
        <v>427.5333333333333</v>
      </c>
      <c r="G52" s="279">
        <v>422.56666666666661</v>
      </c>
      <c r="H52" s="279">
        <v>444.56666666666661</v>
      </c>
      <c r="I52" s="279">
        <v>449.5333333333333</v>
      </c>
      <c r="J52" s="279">
        <v>455.56666666666661</v>
      </c>
      <c r="K52" s="277">
        <v>443.5</v>
      </c>
      <c r="L52" s="277">
        <v>432.5</v>
      </c>
      <c r="M52" s="277">
        <v>23.93158</v>
      </c>
    </row>
    <row r="53" spans="1:13">
      <c r="A53" s="301">
        <v>44</v>
      </c>
      <c r="B53" s="277" t="s">
        <v>72</v>
      </c>
      <c r="C53" s="277">
        <v>11748.6</v>
      </c>
      <c r="D53" s="279">
        <v>11824.166666666666</v>
      </c>
      <c r="E53" s="279">
        <v>11578.833333333332</v>
      </c>
      <c r="F53" s="279">
        <v>11409.066666666666</v>
      </c>
      <c r="G53" s="279">
        <v>11163.733333333332</v>
      </c>
      <c r="H53" s="279">
        <v>11993.933333333332</v>
      </c>
      <c r="I53" s="279">
        <v>12239.266666666665</v>
      </c>
      <c r="J53" s="279">
        <v>12409.033333333333</v>
      </c>
      <c r="K53" s="277">
        <v>12069.5</v>
      </c>
      <c r="L53" s="277">
        <v>11654.4</v>
      </c>
      <c r="M53" s="277">
        <v>0.50224000000000002</v>
      </c>
    </row>
    <row r="54" spans="1:13">
      <c r="A54" s="301">
        <v>45</v>
      </c>
      <c r="B54" s="277" t="s">
        <v>74</v>
      </c>
      <c r="C54" s="277">
        <v>349.55</v>
      </c>
      <c r="D54" s="279">
        <v>352.56666666666666</v>
      </c>
      <c r="E54" s="279">
        <v>342.08333333333331</v>
      </c>
      <c r="F54" s="279">
        <v>334.61666666666667</v>
      </c>
      <c r="G54" s="279">
        <v>324.13333333333333</v>
      </c>
      <c r="H54" s="279">
        <v>360.0333333333333</v>
      </c>
      <c r="I54" s="279">
        <v>370.51666666666665</v>
      </c>
      <c r="J54" s="279">
        <v>377.98333333333329</v>
      </c>
      <c r="K54" s="277">
        <v>363.05</v>
      </c>
      <c r="L54" s="277">
        <v>345.1</v>
      </c>
      <c r="M54" s="277">
        <v>170.57232999999999</v>
      </c>
    </row>
    <row r="55" spans="1:13">
      <c r="A55" s="301">
        <v>46</v>
      </c>
      <c r="B55" s="277" t="s">
        <v>75</v>
      </c>
      <c r="C55" s="277">
        <v>3397.25</v>
      </c>
      <c r="D55" s="279">
        <v>3453.0833333333335</v>
      </c>
      <c r="E55" s="279">
        <v>3326.166666666667</v>
      </c>
      <c r="F55" s="279">
        <v>3255.0833333333335</v>
      </c>
      <c r="G55" s="279">
        <v>3128.166666666667</v>
      </c>
      <c r="H55" s="279">
        <v>3524.166666666667</v>
      </c>
      <c r="I55" s="279">
        <v>3651.0833333333339</v>
      </c>
      <c r="J55" s="279">
        <v>3722.166666666667</v>
      </c>
      <c r="K55" s="277">
        <v>3580</v>
      </c>
      <c r="L55" s="277">
        <v>3382</v>
      </c>
      <c r="M55" s="277">
        <v>35.387239999999998</v>
      </c>
    </row>
    <row r="56" spans="1:13">
      <c r="A56" s="301">
        <v>47</v>
      </c>
      <c r="B56" s="277" t="s">
        <v>76</v>
      </c>
      <c r="C56" s="277">
        <v>426.35</v>
      </c>
      <c r="D56" s="279">
        <v>425.63333333333338</v>
      </c>
      <c r="E56" s="279">
        <v>418.81666666666678</v>
      </c>
      <c r="F56" s="279">
        <v>411.28333333333342</v>
      </c>
      <c r="G56" s="279">
        <v>404.46666666666681</v>
      </c>
      <c r="H56" s="279">
        <v>433.16666666666674</v>
      </c>
      <c r="I56" s="279">
        <v>439.98333333333335</v>
      </c>
      <c r="J56" s="279">
        <v>447.51666666666671</v>
      </c>
      <c r="K56" s="277">
        <v>432.45</v>
      </c>
      <c r="L56" s="277">
        <v>418.1</v>
      </c>
      <c r="M56" s="277">
        <v>35.624969999999998</v>
      </c>
    </row>
    <row r="57" spans="1:13">
      <c r="A57" s="301">
        <v>48</v>
      </c>
      <c r="B57" s="277" t="s">
        <v>77</v>
      </c>
      <c r="C57" s="277">
        <v>88.8</v>
      </c>
      <c r="D57" s="279">
        <v>89.033333333333317</v>
      </c>
      <c r="E57" s="279">
        <v>87.46666666666664</v>
      </c>
      <c r="F57" s="279">
        <v>86.133333333333326</v>
      </c>
      <c r="G57" s="279">
        <v>84.566666666666649</v>
      </c>
      <c r="H57" s="279">
        <v>90.366666666666632</v>
      </c>
      <c r="I57" s="279">
        <v>91.933333333333323</v>
      </c>
      <c r="J57" s="279">
        <v>93.266666666666623</v>
      </c>
      <c r="K57" s="277">
        <v>90.6</v>
      </c>
      <c r="L57" s="277">
        <v>87.7</v>
      </c>
      <c r="M57" s="277">
        <v>42.840069999999997</v>
      </c>
    </row>
    <row r="58" spans="1:13">
      <c r="A58" s="301">
        <v>49</v>
      </c>
      <c r="B58" s="277" t="s">
        <v>78</v>
      </c>
      <c r="C58" s="277">
        <v>111.95</v>
      </c>
      <c r="D58" s="279">
        <v>112.08333333333333</v>
      </c>
      <c r="E58" s="279">
        <v>111.31666666666666</v>
      </c>
      <c r="F58" s="279">
        <v>110.68333333333334</v>
      </c>
      <c r="G58" s="279">
        <v>109.91666666666667</v>
      </c>
      <c r="H58" s="279">
        <v>112.71666666666665</v>
      </c>
      <c r="I58" s="279">
        <v>113.48333333333333</v>
      </c>
      <c r="J58" s="279">
        <v>114.11666666666665</v>
      </c>
      <c r="K58" s="277">
        <v>112.85</v>
      </c>
      <c r="L58" s="277">
        <v>111.45</v>
      </c>
      <c r="M58" s="277">
        <v>5.5492600000000003</v>
      </c>
    </row>
    <row r="59" spans="1:13">
      <c r="A59" s="301">
        <v>50</v>
      </c>
      <c r="B59" s="277" t="s">
        <v>81</v>
      </c>
      <c r="C59" s="277">
        <v>570.6</v>
      </c>
      <c r="D59" s="279">
        <v>574.94999999999993</v>
      </c>
      <c r="E59" s="279">
        <v>562.64999999999986</v>
      </c>
      <c r="F59" s="279">
        <v>554.69999999999993</v>
      </c>
      <c r="G59" s="279">
        <v>542.39999999999986</v>
      </c>
      <c r="H59" s="279">
        <v>582.89999999999986</v>
      </c>
      <c r="I59" s="279">
        <v>595.19999999999982</v>
      </c>
      <c r="J59" s="279">
        <v>603.14999999999986</v>
      </c>
      <c r="K59" s="277">
        <v>587.25</v>
      </c>
      <c r="L59" s="277">
        <v>567</v>
      </c>
      <c r="M59" s="277">
        <v>2.1856100000000001</v>
      </c>
    </row>
    <row r="60" spans="1:13">
      <c r="A60" s="301">
        <v>51</v>
      </c>
      <c r="B60" s="277" t="s">
        <v>82</v>
      </c>
      <c r="C60" s="277">
        <v>242.55</v>
      </c>
      <c r="D60" s="279">
        <v>242.45000000000002</v>
      </c>
      <c r="E60" s="279">
        <v>236.75000000000003</v>
      </c>
      <c r="F60" s="279">
        <v>230.95000000000002</v>
      </c>
      <c r="G60" s="279">
        <v>225.25000000000003</v>
      </c>
      <c r="H60" s="279">
        <v>248.25000000000003</v>
      </c>
      <c r="I60" s="279">
        <v>253.95000000000002</v>
      </c>
      <c r="J60" s="279">
        <v>259.75</v>
      </c>
      <c r="K60" s="277">
        <v>248.15</v>
      </c>
      <c r="L60" s="277">
        <v>236.65</v>
      </c>
      <c r="M60" s="277">
        <v>52.037430000000001</v>
      </c>
    </row>
    <row r="61" spans="1:13">
      <c r="A61" s="301">
        <v>52</v>
      </c>
      <c r="B61" s="277" t="s">
        <v>83</v>
      </c>
      <c r="C61" s="277">
        <v>767.1</v>
      </c>
      <c r="D61" s="279">
        <v>765.13333333333333</v>
      </c>
      <c r="E61" s="279">
        <v>758.4666666666667</v>
      </c>
      <c r="F61" s="279">
        <v>749.83333333333337</v>
      </c>
      <c r="G61" s="279">
        <v>743.16666666666674</v>
      </c>
      <c r="H61" s="279">
        <v>773.76666666666665</v>
      </c>
      <c r="I61" s="279">
        <v>780.43333333333339</v>
      </c>
      <c r="J61" s="279">
        <v>789.06666666666661</v>
      </c>
      <c r="K61" s="277">
        <v>771.8</v>
      </c>
      <c r="L61" s="277">
        <v>756.5</v>
      </c>
      <c r="M61" s="277">
        <v>69.325379999999996</v>
      </c>
    </row>
    <row r="62" spans="1:13">
      <c r="A62" s="301">
        <v>53</v>
      </c>
      <c r="B62" s="277" t="s">
        <v>84</v>
      </c>
      <c r="C62" s="277">
        <v>115.1</v>
      </c>
      <c r="D62" s="279">
        <v>115.18333333333334</v>
      </c>
      <c r="E62" s="279">
        <v>113.46666666666667</v>
      </c>
      <c r="F62" s="279">
        <v>111.83333333333333</v>
      </c>
      <c r="G62" s="279">
        <v>110.11666666666666</v>
      </c>
      <c r="H62" s="279">
        <v>116.81666666666668</v>
      </c>
      <c r="I62" s="279">
        <v>118.53333333333335</v>
      </c>
      <c r="J62" s="279">
        <v>120.16666666666669</v>
      </c>
      <c r="K62" s="277">
        <v>116.9</v>
      </c>
      <c r="L62" s="277">
        <v>113.55</v>
      </c>
      <c r="M62" s="277">
        <v>204.21825999999999</v>
      </c>
    </row>
    <row r="63" spans="1:13">
      <c r="A63" s="301">
        <v>54</v>
      </c>
      <c r="B63" s="277" t="s">
        <v>3634</v>
      </c>
      <c r="C63" s="277">
        <v>2511.6</v>
      </c>
      <c r="D63" s="279">
        <v>2536.8833333333337</v>
      </c>
      <c r="E63" s="279">
        <v>2455.2666666666673</v>
      </c>
      <c r="F63" s="279">
        <v>2398.9333333333338</v>
      </c>
      <c r="G63" s="279">
        <v>2317.3166666666675</v>
      </c>
      <c r="H63" s="279">
        <v>2593.2166666666672</v>
      </c>
      <c r="I63" s="279">
        <v>2674.833333333333</v>
      </c>
      <c r="J63" s="279">
        <v>2731.166666666667</v>
      </c>
      <c r="K63" s="277">
        <v>2618.5</v>
      </c>
      <c r="L63" s="277">
        <v>2480.5500000000002</v>
      </c>
      <c r="M63" s="277">
        <v>6.4008900000000004</v>
      </c>
    </row>
    <row r="64" spans="1:13">
      <c r="A64" s="301">
        <v>55</v>
      </c>
      <c r="B64" s="277" t="s">
        <v>85</v>
      </c>
      <c r="C64" s="277">
        <v>1426.8</v>
      </c>
      <c r="D64" s="279">
        <v>1437.4333333333332</v>
      </c>
      <c r="E64" s="279">
        <v>1394.9666666666662</v>
      </c>
      <c r="F64" s="279">
        <v>1363.133333333333</v>
      </c>
      <c r="G64" s="279">
        <v>1320.6666666666661</v>
      </c>
      <c r="H64" s="279">
        <v>1469.2666666666664</v>
      </c>
      <c r="I64" s="279">
        <v>1511.7333333333331</v>
      </c>
      <c r="J64" s="279">
        <v>1543.5666666666666</v>
      </c>
      <c r="K64" s="277">
        <v>1479.9</v>
      </c>
      <c r="L64" s="277">
        <v>1405.6</v>
      </c>
      <c r="M64" s="277">
        <v>13.509869999999999</v>
      </c>
    </row>
    <row r="65" spans="1:13">
      <c r="A65" s="301">
        <v>56</v>
      </c>
      <c r="B65" s="277" t="s">
        <v>86</v>
      </c>
      <c r="C65" s="277">
        <v>391.75</v>
      </c>
      <c r="D65" s="279">
        <v>389.40000000000003</v>
      </c>
      <c r="E65" s="279">
        <v>385.40000000000009</v>
      </c>
      <c r="F65" s="279">
        <v>379.05000000000007</v>
      </c>
      <c r="G65" s="279">
        <v>375.05000000000013</v>
      </c>
      <c r="H65" s="279">
        <v>395.75000000000006</v>
      </c>
      <c r="I65" s="279">
        <v>399.74999999999994</v>
      </c>
      <c r="J65" s="279">
        <v>406.1</v>
      </c>
      <c r="K65" s="277">
        <v>393.4</v>
      </c>
      <c r="L65" s="277">
        <v>383.05</v>
      </c>
      <c r="M65" s="277">
        <v>15.34183</v>
      </c>
    </row>
    <row r="66" spans="1:13">
      <c r="A66" s="301">
        <v>57</v>
      </c>
      <c r="B66" s="277" t="s">
        <v>236</v>
      </c>
      <c r="C66" s="277">
        <v>713.35</v>
      </c>
      <c r="D66" s="279">
        <v>708.7833333333333</v>
      </c>
      <c r="E66" s="279">
        <v>697.56666666666661</v>
      </c>
      <c r="F66" s="279">
        <v>681.7833333333333</v>
      </c>
      <c r="G66" s="279">
        <v>670.56666666666661</v>
      </c>
      <c r="H66" s="279">
        <v>724.56666666666661</v>
      </c>
      <c r="I66" s="279">
        <v>735.7833333333333</v>
      </c>
      <c r="J66" s="279">
        <v>751.56666666666661</v>
      </c>
      <c r="K66" s="277">
        <v>720</v>
      </c>
      <c r="L66" s="277">
        <v>693</v>
      </c>
      <c r="M66" s="277">
        <v>6.6360799999999998</v>
      </c>
    </row>
    <row r="67" spans="1:13">
      <c r="A67" s="301">
        <v>58</v>
      </c>
      <c r="B67" s="277" t="s">
        <v>237</v>
      </c>
      <c r="C67" s="277">
        <v>284.05</v>
      </c>
      <c r="D67" s="279">
        <v>287.11666666666673</v>
      </c>
      <c r="E67" s="279">
        <v>279.13333333333344</v>
      </c>
      <c r="F67" s="279">
        <v>274.2166666666667</v>
      </c>
      <c r="G67" s="279">
        <v>266.23333333333341</v>
      </c>
      <c r="H67" s="279">
        <v>292.03333333333347</v>
      </c>
      <c r="I67" s="279">
        <v>300.01666666666671</v>
      </c>
      <c r="J67" s="279">
        <v>304.93333333333351</v>
      </c>
      <c r="K67" s="277">
        <v>295.10000000000002</v>
      </c>
      <c r="L67" s="277">
        <v>282.2</v>
      </c>
      <c r="M67" s="277">
        <v>8.7958800000000004</v>
      </c>
    </row>
    <row r="68" spans="1:13">
      <c r="A68" s="301">
        <v>59</v>
      </c>
      <c r="B68" s="277" t="s">
        <v>235</v>
      </c>
      <c r="C68" s="277">
        <v>147.75</v>
      </c>
      <c r="D68" s="279">
        <v>148.66666666666666</v>
      </c>
      <c r="E68" s="279">
        <v>145.58333333333331</v>
      </c>
      <c r="F68" s="279">
        <v>143.41666666666666</v>
      </c>
      <c r="G68" s="279">
        <v>140.33333333333331</v>
      </c>
      <c r="H68" s="279">
        <v>150.83333333333331</v>
      </c>
      <c r="I68" s="279">
        <v>153.91666666666663</v>
      </c>
      <c r="J68" s="279">
        <v>156.08333333333331</v>
      </c>
      <c r="K68" s="277">
        <v>151.75</v>
      </c>
      <c r="L68" s="277">
        <v>146.5</v>
      </c>
      <c r="M68" s="277">
        <v>16.70675</v>
      </c>
    </row>
    <row r="69" spans="1:13">
      <c r="A69" s="301">
        <v>60</v>
      </c>
      <c r="B69" s="277" t="s">
        <v>87</v>
      </c>
      <c r="C69" s="277">
        <v>464.4</v>
      </c>
      <c r="D69" s="279">
        <v>467.58333333333331</v>
      </c>
      <c r="E69" s="279">
        <v>459.16666666666663</v>
      </c>
      <c r="F69" s="279">
        <v>453.93333333333334</v>
      </c>
      <c r="G69" s="279">
        <v>445.51666666666665</v>
      </c>
      <c r="H69" s="279">
        <v>472.81666666666661</v>
      </c>
      <c r="I69" s="279">
        <v>481.23333333333323</v>
      </c>
      <c r="J69" s="279">
        <v>486.46666666666658</v>
      </c>
      <c r="K69" s="277">
        <v>476</v>
      </c>
      <c r="L69" s="277">
        <v>462.35</v>
      </c>
      <c r="M69" s="277">
        <v>9.4457400000000007</v>
      </c>
    </row>
    <row r="70" spans="1:13">
      <c r="A70" s="301">
        <v>61</v>
      </c>
      <c r="B70" s="277" t="s">
        <v>88</v>
      </c>
      <c r="C70" s="277">
        <v>515.85</v>
      </c>
      <c r="D70" s="279">
        <v>518.98333333333323</v>
      </c>
      <c r="E70" s="279">
        <v>504.96666666666647</v>
      </c>
      <c r="F70" s="279">
        <v>494.08333333333326</v>
      </c>
      <c r="G70" s="279">
        <v>480.06666666666649</v>
      </c>
      <c r="H70" s="279">
        <v>529.86666666666645</v>
      </c>
      <c r="I70" s="279">
        <v>543.8833333333331</v>
      </c>
      <c r="J70" s="279">
        <v>554.76666666666642</v>
      </c>
      <c r="K70" s="277">
        <v>533</v>
      </c>
      <c r="L70" s="277">
        <v>508.1</v>
      </c>
      <c r="M70" s="277">
        <v>56.032760000000003</v>
      </c>
    </row>
    <row r="71" spans="1:13">
      <c r="A71" s="301">
        <v>62</v>
      </c>
      <c r="B71" s="277" t="s">
        <v>238</v>
      </c>
      <c r="C71" s="277">
        <v>814.5</v>
      </c>
      <c r="D71" s="279">
        <v>813.83333333333337</v>
      </c>
      <c r="E71" s="279">
        <v>801.66666666666674</v>
      </c>
      <c r="F71" s="279">
        <v>788.83333333333337</v>
      </c>
      <c r="G71" s="279">
        <v>776.66666666666674</v>
      </c>
      <c r="H71" s="279">
        <v>826.66666666666674</v>
      </c>
      <c r="I71" s="279">
        <v>838.83333333333348</v>
      </c>
      <c r="J71" s="279">
        <v>851.66666666666674</v>
      </c>
      <c r="K71" s="277">
        <v>826</v>
      </c>
      <c r="L71" s="277">
        <v>801</v>
      </c>
      <c r="M71" s="277">
        <v>1.17693</v>
      </c>
    </row>
    <row r="72" spans="1:13">
      <c r="A72" s="301">
        <v>63</v>
      </c>
      <c r="B72" s="277" t="s">
        <v>91</v>
      </c>
      <c r="C72" s="277">
        <v>3078.95</v>
      </c>
      <c r="D72" s="279">
        <v>3072.9833333333336</v>
      </c>
      <c r="E72" s="279">
        <v>3020.9666666666672</v>
      </c>
      <c r="F72" s="279">
        <v>2962.9833333333336</v>
      </c>
      <c r="G72" s="279">
        <v>2910.9666666666672</v>
      </c>
      <c r="H72" s="279">
        <v>3130.9666666666672</v>
      </c>
      <c r="I72" s="279">
        <v>3182.9833333333336</v>
      </c>
      <c r="J72" s="279">
        <v>3240.9666666666672</v>
      </c>
      <c r="K72" s="277">
        <v>3125</v>
      </c>
      <c r="L72" s="277">
        <v>3015</v>
      </c>
      <c r="M72" s="277">
        <v>12.34215</v>
      </c>
    </row>
    <row r="73" spans="1:13">
      <c r="A73" s="301">
        <v>64</v>
      </c>
      <c r="B73" s="277" t="s">
        <v>93</v>
      </c>
      <c r="C73" s="277">
        <v>172.1</v>
      </c>
      <c r="D73" s="279">
        <v>170.45</v>
      </c>
      <c r="E73" s="279">
        <v>166.7</v>
      </c>
      <c r="F73" s="279">
        <v>161.30000000000001</v>
      </c>
      <c r="G73" s="279">
        <v>157.55000000000001</v>
      </c>
      <c r="H73" s="279">
        <v>175.84999999999997</v>
      </c>
      <c r="I73" s="279">
        <v>179.59999999999997</v>
      </c>
      <c r="J73" s="279">
        <v>184.99999999999994</v>
      </c>
      <c r="K73" s="277">
        <v>174.2</v>
      </c>
      <c r="L73" s="277">
        <v>165.05</v>
      </c>
      <c r="M73" s="277">
        <v>187.18295000000001</v>
      </c>
    </row>
    <row r="74" spans="1:13">
      <c r="A74" s="301">
        <v>65</v>
      </c>
      <c r="B74" s="277" t="s">
        <v>231</v>
      </c>
      <c r="C74" s="277">
        <v>2081.35</v>
      </c>
      <c r="D74" s="279">
        <v>2104.1333333333337</v>
      </c>
      <c r="E74" s="279">
        <v>2038.2666666666673</v>
      </c>
      <c r="F74" s="279">
        <v>1995.1833333333338</v>
      </c>
      <c r="G74" s="279">
        <v>1929.3166666666675</v>
      </c>
      <c r="H74" s="279">
        <v>2147.2166666666672</v>
      </c>
      <c r="I74" s="279">
        <v>2213.083333333333</v>
      </c>
      <c r="J74" s="279">
        <v>2256.166666666667</v>
      </c>
      <c r="K74" s="277">
        <v>2170</v>
      </c>
      <c r="L74" s="277">
        <v>2061.0500000000002</v>
      </c>
      <c r="M74" s="277">
        <v>8.9287500000000009</v>
      </c>
    </row>
    <row r="75" spans="1:13">
      <c r="A75" s="301">
        <v>66</v>
      </c>
      <c r="B75" s="277" t="s">
        <v>94</v>
      </c>
      <c r="C75" s="277">
        <v>5046.75</v>
      </c>
      <c r="D75" s="279">
        <v>5016.6166666666659</v>
      </c>
      <c r="E75" s="279">
        <v>4936.6833333333316</v>
      </c>
      <c r="F75" s="279">
        <v>4826.6166666666659</v>
      </c>
      <c r="G75" s="279">
        <v>4746.6833333333316</v>
      </c>
      <c r="H75" s="279">
        <v>5126.6833333333316</v>
      </c>
      <c r="I75" s="279">
        <v>5206.6166666666659</v>
      </c>
      <c r="J75" s="279">
        <v>5316.6833333333316</v>
      </c>
      <c r="K75" s="277">
        <v>5096.55</v>
      </c>
      <c r="L75" s="277">
        <v>4906.55</v>
      </c>
      <c r="M75" s="277">
        <v>16.01491</v>
      </c>
    </row>
    <row r="76" spans="1:13">
      <c r="A76" s="301">
        <v>67</v>
      </c>
      <c r="B76" s="277" t="s">
        <v>239</v>
      </c>
      <c r="C76" s="277">
        <v>57.55</v>
      </c>
      <c r="D76" s="279">
        <v>58.1</v>
      </c>
      <c r="E76" s="279">
        <v>56.45</v>
      </c>
      <c r="F76" s="279">
        <v>55.35</v>
      </c>
      <c r="G76" s="279">
        <v>53.7</v>
      </c>
      <c r="H76" s="279">
        <v>59.2</v>
      </c>
      <c r="I76" s="279">
        <v>60.849999999999994</v>
      </c>
      <c r="J76" s="279">
        <v>61.95</v>
      </c>
      <c r="K76" s="277">
        <v>59.75</v>
      </c>
      <c r="L76" s="277">
        <v>57</v>
      </c>
      <c r="M76" s="277">
        <v>13.50262</v>
      </c>
    </row>
    <row r="77" spans="1:13">
      <c r="A77" s="301">
        <v>68</v>
      </c>
      <c r="B77" s="277" t="s">
        <v>95</v>
      </c>
      <c r="C77" s="277">
        <v>2181.35</v>
      </c>
      <c r="D77" s="279">
        <v>2182.3166666666671</v>
      </c>
      <c r="E77" s="279">
        <v>2142.1333333333341</v>
      </c>
      <c r="F77" s="279">
        <v>2102.916666666667</v>
      </c>
      <c r="G77" s="279">
        <v>2062.733333333334</v>
      </c>
      <c r="H77" s="279">
        <v>2221.5333333333342</v>
      </c>
      <c r="I77" s="279">
        <v>2261.7166666666676</v>
      </c>
      <c r="J77" s="279">
        <v>2300.9333333333343</v>
      </c>
      <c r="K77" s="277">
        <v>2222.5</v>
      </c>
      <c r="L77" s="277">
        <v>2143.1</v>
      </c>
      <c r="M77" s="277">
        <v>13.082990000000001</v>
      </c>
    </row>
    <row r="78" spans="1:13">
      <c r="A78" s="301">
        <v>69</v>
      </c>
      <c r="B78" s="277" t="s">
        <v>240</v>
      </c>
      <c r="C78" s="277">
        <v>362.15</v>
      </c>
      <c r="D78" s="279">
        <v>361.75</v>
      </c>
      <c r="E78" s="279">
        <v>358.5</v>
      </c>
      <c r="F78" s="279">
        <v>354.85</v>
      </c>
      <c r="G78" s="279">
        <v>351.6</v>
      </c>
      <c r="H78" s="279">
        <v>365.4</v>
      </c>
      <c r="I78" s="279">
        <v>368.65</v>
      </c>
      <c r="J78" s="279">
        <v>372.29999999999995</v>
      </c>
      <c r="K78" s="277">
        <v>365</v>
      </c>
      <c r="L78" s="277">
        <v>358.1</v>
      </c>
      <c r="M78" s="277">
        <v>8.8742099999999997</v>
      </c>
    </row>
    <row r="79" spans="1:13">
      <c r="A79" s="301">
        <v>70</v>
      </c>
      <c r="B79" s="277" t="s">
        <v>241</v>
      </c>
      <c r="C79" s="277">
        <v>1063.3</v>
      </c>
      <c r="D79" s="279">
        <v>1065.5</v>
      </c>
      <c r="E79" s="279">
        <v>1044.8</v>
      </c>
      <c r="F79" s="279">
        <v>1026.3</v>
      </c>
      <c r="G79" s="279">
        <v>1005.5999999999999</v>
      </c>
      <c r="H79" s="279">
        <v>1084</v>
      </c>
      <c r="I79" s="279">
        <v>1104.6999999999998</v>
      </c>
      <c r="J79" s="279">
        <v>1123.2</v>
      </c>
      <c r="K79" s="277">
        <v>1086.2</v>
      </c>
      <c r="L79" s="277">
        <v>1047</v>
      </c>
      <c r="M79" s="277">
        <v>1.99132</v>
      </c>
    </row>
    <row r="80" spans="1:13">
      <c r="A80" s="301">
        <v>71</v>
      </c>
      <c r="B80" s="277" t="s">
        <v>97</v>
      </c>
      <c r="C80" s="277">
        <v>1199.9000000000001</v>
      </c>
      <c r="D80" s="279">
        <v>1205.8</v>
      </c>
      <c r="E80" s="279">
        <v>1164.0999999999999</v>
      </c>
      <c r="F80" s="279">
        <v>1128.3</v>
      </c>
      <c r="G80" s="279">
        <v>1086.5999999999999</v>
      </c>
      <c r="H80" s="279">
        <v>1241.5999999999999</v>
      </c>
      <c r="I80" s="279">
        <v>1283.3000000000002</v>
      </c>
      <c r="J80" s="279">
        <v>1319.1</v>
      </c>
      <c r="K80" s="277">
        <v>1247.5</v>
      </c>
      <c r="L80" s="277">
        <v>1170</v>
      </c>
      <c r="M80" s="277">
        <v>30.51906</v>
      </c>
    </row>
    <row r="81" spans="1:13">
      <c r="A81" s="301">
        <v>72</v>
      </c>
      <c r="B81" s="277" t="s">
        <v>98</v>
      </c>
      <c r="C81" s="277">
        <v>157.4</v>
      </c>
      <c r="D81" s="279">
        <v>157.85</v>
      </c>
      <c r="E81" s="279">
        <v>155.69999999999999</v>
      </c>
      <c r="F81" s="279">
        <v>154</v>
      </c>
      <c r="G81" s="279">
        <v>151.85</v>
      </c>
      <c r="H81" s="279">
        <v>159.54999999999998</v>
      </c>
      <c r="I81" s="279">
        <v>161.70000000000002</v>
      </c>
      <c r="J81" s="279">
        <v>163.39999999999998</v>
      </c>
      <c r="K81" s="277">
        <v>160</v>
      </c>
      <c r="L81" s="277">
        <v>156.15</v>
      </c>
      <c r="M81" s="277">
        <v>21.48075</v>
      </c>
    </row>
    <row r="82" spans="1:13">
      <c r="A82" s="301">
        <v>73</v>
      </c>
      <c r="B82" s="277" t="s">
        <v>99</v>
      </c>
      <c r="C82" s="277">
        <v>57</v>
      </c>
      <c r="D82" s="279">
        <v>57.183333333333337</v>
      </c>
      <c r="E82" s="279">
        <v>55.566666666666677</v>
      </c>
      <c r="F82" s="279">
        <v>54.13333333333334</v>
      </c>
      <c r="G82" s="279">
        <v>52.51666666666668</v>
      </c>
      <c r="H82" s="279">
        <v>58.616666666666674</v>
      </c>
      <c r="I82" s="279">
        <v>60.233333333333334</v>
      </c>
      <c r="J82" s="279">
        <v>61.666666666666671</v>
      </c>
      <c r="K82" s="277">
        <v>58.8</v>
      </c>
      <c r="L82" s="277">
        <v>55.75</v>
      </c>
      <c r="M82" s="277">
        <v>547.65746000000001</v>
      </c>
    </row>
    <row r="83" spans="1:13">
      <c r="A83" s="301">
        <v>74</v>
      </c>
      <c r="B83" s="277" t="s">
        <v>370</v>
      </c>
      <c r="C83" s="277">
        <v>126.9</v>
      </c>
      <c r="D83" s="279">
        <v>126.78333333333335</v>
      </c>
      <c r="E83" s="279">
        <v>125.66666666666669</v>
      </c>
      <c r="F83" s="279">
        <v>124.43333333333334</v>
      </c>
      <c r="G83" s="279">
        <v>123.31666666666668</v>
      </c>
      <c r="H83" s="279">
        <v>128.01666666666671</v>
      </c>
      <c r="I83" s="279">
        <v>129.13333333333333</v>
      </c>
      <c r="J83" s="279">
        <v>130.3666666666667</v>
      </c>
      <c r="K83" s="277">
        <v>127.9</v>
      </c>
      <c r="L83" s="277">
        <v>125.55</v>
      </c>
      <c r="M83" s="277">
        <v>15.546760000000001</v>
      </c>
    </row>
    <row r="84" spans="1:13">
      <c r="A84" s="301">
        <v>75</v>
      </c>
      <c r="B84" s="277" t="s">
        <v>244</v>
      </c>
      <c r="C84" s="277">
        <v>74.75</v>
      </c>
      <c r="D84" s="279">
        <v>74.466666666666669</v>
      </c>
      <c r="E84" s="279">
        <v>73.433333333333337</v>
      </c>
      <c r="F84" s="279">
        <v>72.116666666666674</v>
      </c>
      <c r="G84" s="279">
        <v>71.083333333333343</v>
      </c>
      <c r="H84" s="279">
        <v>75.783333333333331</v>
      </c>
      <c r="I84" s="279">
        <v>76.816666666666663</v>
      </c>
      <c r="J84" s="279">
        <v>78.133333333333326</v>
      </c>
      <c r="K84" s="277">
        <v>75.5</v>
      </c>
      <c r="L84" s="277">
        <v>73.150000000000006</v>
      </c>
      <c r="M84" s="277">
        <v>40.035789999999999</v>
      </c>
    </row>
    <row r="85" spans="1:13">
      <c r="A85" s="301">
        <v>76</v>
      </c>
      <c r="B85" s="277" t="s">
        <v>100</v>
      </c>
      <c r="C85" s="277">
        <v>87.65</v>
      </c>
      <c r="D85" s="279">
        <v>87.216666666666654</v>
      </c>
      <c r="E85" s="279">
        <v>86.183333333333309</v>
      </c>
      <c r="F85" s="279">
        <v>84.716666666666654</v>
      </c>
      <c r="G85" s="279">
        <v>83.683333333333309</v>
      </c>
      <c r="H85" s="279">
        <v>88.683333333333309</v>
      </c>
      <c r="I85" s="279">
        <v>89.71666666666664</v>
      </c>
      <c r="J85" s="279">
        <v>91.183333333333309</v>
      </c>
      <c r="K85" s="277">
        <v>88.25</v>
      </c>
      <c r="L85" s="277">
        <v>85.75</v>
      </c>
      <c r="M85" s="277">
        <v>158.09047000000001</v>
      </c>
    </row>
    <row r="86" spans="1:13">
      <c r="A86" s="301">
        <v>77</v>
      </c>
      <c r="B86" s="277" t="s">
        <v>245</v>
      </c>
      <c r="C86" s="277">
        <v>122.05</v>
      </c>
      <c r="D86" s="279">
        <v>122.53333333333335</v>
      </c>
      <c r="E86" s="279">
        <v>120.66666666666669</v>
      </c>
      <c r="F86" s="279">
        <v>119.28333333333335</v>
      </c>
      <c r="G86" s="279">
        <v>117.41666666666669</v>
      </c>
      <c r="H86" s="279">
        <v>123.91666666666669</v>
      </c>
      <c r="I86" s="279">
        <v>125.78333333333333</v>
      </c>
      <c r="J86" s="279">
        <v>127.16666666666669</v>
      </c>
      <c r="K86" s="277">
        <v>124.4</v>
      </c>
      <c r="L86" s="277">
        <v>121.15</v>
      </c>
      <c r="M86" s="277">
        <v>1.0504</v>
      </c>
    </row>
    <row r="87" spans="1:13">
      <c r="A87" s="301">
        <v>78</v>
      </c>
      <c r="B87" s="277" t="s">
        <v>101</v>
      </c>
      <c r="C87" s="277">
        <v>489.5</v>
      </c>
      <c r="D87" s="279">
        <v>487.5</v>
      </c>
      <c r="E87" s="279">
        <v>481</v>
      </c>
      <c r="F87" s="279">
        <v>472.5</v>
      </c>
      <c r="G87" s="279">
        <v>466</v>
      </c>
      <c r="H87" s="279">
        <v>496</v>
      </c>
      <c r="I87" s="279">
        <v>502.5</v>
      </c>
      <c r="J87" s="279">
        <v>511</v>
      </c>
      <c r="K87" s="277">
        <v>494</v>
      </c>
      <c r="L87" s="277">
        <v>479</v>
      </c>
      <c r="M87" s="277">
        <v>23.296589999999998</v>
      </c>
    </row>
    <row r="88" spans="1:13">
      <c r="A88" s="301">
        <v>79</v>
      </c>
      <c r="B88" s="277" t="s">
        <v>103</v>
      </c>
      <c r="C88" s="277">
        <v>23.7</v>
      </c>
      <c r="D88" s="279">
        <v>23.683333333333334</v>
      </c>
      <c r="E88" s="279">
        <v>23.416666666666668</v>
      </c>
      <c r="F88" s="279">
        <v>23.133333333333333</v>
      </c>
      <c r="G88" s="279">
        <v>22.866666666666667</v>
      </c>
      <c r="H88" s="279">
        <v>23.966666666666669</v>
      </c>
      <c r="I88" s="279">
        <v>24.233333333333334</v>
      </c>
      <c r="J88" s="279">
        <v>24.516666666666669</v>
      </c>
      <c r="K88" s="277">
        <v>23.95</v>
      </c>
      <c r="L88" s="277">
        <v>23.4</v>
      </c>
      <c r="M88" s="277">
        <v>52.78593</v>
      </c>
    </row>
    <row r="89" spans="1:13">
      <c r="A89" s="301">
        <v>80</v>
      </c>
      <c r="B89" s="277" t="s">
        <v>246</v>
      </c>
      <c r="C89" s="277">
        <v>530.45000000000005</v>
      </c>
      <c r="D89" s="279">
        <v>531.26666666666665</v>
      </c>
      <c r="E89" s="279">
        <v>525.73333333333335</v>
      </c>
      <c r="F89" s="279">
        <v>521.01666666666665</v>
      </c>
      <c r="G89" s="279">
        <v>515.48333333333335</v>
      </c>
      <c r="H89" s="279">
        <v>535.98333333333335</v>
      </c>
      <c r="I89" s="279">
        <v>541.51666666666665</v>
      </c>
      <c r="J89" s="279">
        <v>546.23333333333335</v>
      </c>
      <c r="K89" s="277">
        <v>536.79999999999995</v>
      </c>
      <c r="L89" s="277">
        <v>526.54999999999995</v>
      </c>
      <c r="M89" s="277">
        <v>0.60009000000000001</v>
      </c>
    </row>
    <row r="90" spans="1:13">
      <c r="A90" s="301">
        <v>81</v>
      </c>
      <c r="B90" s="277" t="s">
        <v>104</v>
      </c>
      <c r="C90" s="277">
        <v>686.5</v>
      </c>
      <c r="D90" s="279">
        <v>689.4</v>
      </c>
      <c r="E90" s="279">
        <v>677.19999999999993</v>
      </c>
      <c r="F90" s="279">
        <v>667.9</v>
      </c>
      <c r="G90" s="279">
        <v>655.69999999999993</v>
      </c>
      <c r="H90" s="279">
        <v>698.69999999999993</v>
      </c>
      <c r="I90" s="279">
        <v>710.9</v>
      </c>
      <c r="J90" s="279">
        <v>720.19999999999993</v>
      </c>
      <c r="K90" s="277">
        <v>701.6</v>
      </c>
      <c r="L90" s="277">
        <v>680.1</v>
      </c>
      <c r="M90" s="277">
        <v>14.74272</v>
      </c>
    </row>
    <row r="91" spans="1:13">
      <c r="A91" s="301">
        <v>82</v>
      </c>
      <c r="B91" s="277" t="s">
        <v>247</v>
      </c>
      <c r="C91" s="277">
        <v>387.4</v>
      </c>
      <c r="D91" s="279">
        <v>385.11666666666662</v>
      </c>
      <c r="E91" s="279">
        <v>374.78333333333325</v>
      </c>
      <c r="F91" s="279">
        <v>362.16666666666663</v>
      </c>
      <c r="G91" s="279">
        <v>351.83333333333326</v>
      </c>
      <c r="H91" s="279">
        <v>397.73333333333323</v>
      </c>
      <c r="I91" s="279">
        <v>408.06666666666661</v>
      </c>
      <c r="J91" s="279">
        <v>420.68333333333322</v>
      </c>
      <c r="K91" s="277">
        <v>395.45</v>
      </c>
      <c r="L91" s="277">
        <v>372.5</v>
      </c>
      <c r="M91" s="277">
        <v>2.9846599999999999</v>
      </c>
    </row>
    <row r="92" spans="1:13">
      <c r="A92" s="301">
        <v>83</v>
      </c>
      <c r="B92" s="277" t="s">
        <v>248</v>
      </c>
      <c r="C92" s="277">
        <v>1041.8499999999999</v>
      </c>
      <c r="D92" s="279">
        <v>1011.9499999999999</v>
      </c>
      <c r="E92" s="279">
        <v>964.89999999999986</v>
      </c>
      <c r="F92" s="279">
        <v>887.94999999999993</v>
      </c>
      <c r="G92" s="279">
        <v>840.89999999999986</v>
      </c>
      <c r="H92" s="279">
        <v>1088.8999999999999</v>
      </c>
      <c r="I92" s="279">
        <v>1135.9499999999998</v>
      </c>
      <c r="J92" s="279">
        <v>1212.8999999999999</v>
      </c>
      <c r="K92" s="277">
        <v>1059</v>
      </c>
      <c r="L92" s="277">
        <v>935</v>
      </c>
      <c r="M92" s="277">
        <v>84.200490000000002</v>
      </c>
    </row>
    <row r="93" spans="1:13">
      <c r="A93" s="301">
        <v>84</v>
      </c>
      <c r="B93" s="277" t="s">
        <v>105</v>
      </c>
      <c r="C93" s="277">
        <v>791.75</v>
      </c>
      <c r="D93" s="279">
        <v>785.91666666666663</v>
      </c>
      <c r="E93" s="279">
        <v>777.38333333333321</v>
      </c>
      <c r="F93" s="279">
        <v>763.01666666666654</v>
      </c>
      <c r="G93" s="279">
        <v>754.48333333333312</v>
      </c>
      <c r="H93" s="279">
        <v>800.2833333333333</v>
      </c>
      <c r="I93" s="279">
        <v>808.81666666666683</v>
      </c>
      <c r="J93" s="279">
        <v>823.18333333333339</v>
      </c>
      <c r="K93" s="277">
        <v>794.45</v>
      </c>
      <c r="L93" s="277">
        <v>771.55</v>
      </c>
      <c r="M93" s="277">
        <v>24.093669999999999</v>
      </c>
    </row>
    <row r="94" spans="1:13">
      <c r="A94" s="301">
        <v>85</v>
      </c>
      <c r="B94" s="277" t="s">
        <v>250</v>
      </c>
      <c r="C94" s="277">
        <v>189.85</v>
      </c>
      <c r="D94" s="279">
        <v>189.01666666666665</v>
      </c>
      <c r="E94" s="279">
        <v>186.3833333333333</v>
      </c>
      <c r="F94" s="279">
        <v>182.91666666666666</v>
      </c>
      <c r="G94" s="279">
        <v>180.2833333333333</v>
      </c>
      <c r="H94" s="279">
        <v>192.48333333333329</v>
      </c>
      <c r="I94" s="279">
        <v>195.11666666666662</v>
      </c>
      <c r="J94" s="279">
        <v>198.58333333333329</v>
      </c>
      <c r="K94" s="277">
        <v>191.65</v>
      </c>
      <c r="L94" s="277">
        <v>185.55</v>
      </c>
      <c r="M94" s="277">
        <v>4.7832699999999999</v>
      </c>
    </row>
    <row r="95" spans="1:13">
      <c r="A95" s="301">
        <v>86</v>
      </c>
      <c r="B95" s="277" t="s">
        <v>386</v>
      </c>
      <c r="C95" s="277">
        <v>286.85000000000002</v>
      </c>
      <c r="D95" s="279">
        <v>288.18333333333334</v>
      </c>
      <c r="E95" s="279">
        <v>284.81666666666666</v>
      </c>
      <c r="F95" s="279">
        <v>282.7833333333333</v>
      </c>
      <c r="G95" s="279">
        <v>279.41666666666663</v>
      </c>
      <c r="H95" s="279">
        <v>290.2166666666667</v>
      </c>
      <c r="I95" s="279">
        <v>293.58333333333337</v>
      </c>
      <c r="J95" s="279">
        <v>295.61666666666673</v>
      </c>
      <c r="K95" s="277">
        <v>291.55</v>
      </c>
      <c r="L95" s="277">
        <v>286.14999999999998</v>
      </c>
      <c r="M95" s="277">
        <v>9.5627200000000006</v>
      </c>
    </row>
    <row r="96" spans="1:13">
      <c r="A96" s="301">
        <v>87</v>
      </c>
      <c r="B96" s="277" t="s">
        <v>106</v>
      </c>
      <c r="C96" s="277">
        <v>711.6</v>
      </c>
      <c r="D96" s="279">
        <v>711.61666666666679</v>
      </c>
      <c r="E96" s="279">
        <v>700.28333333333353</v>
      </c>
      <c r="F96" s="279">
        <v>688.9666666666667</v>
      </c>
      <c r="G96" s="279">
        <v>677.63333333333344</v>
      </c>
      <c r="H96" s="279">
        <v>722.93333333333362</v>
      </c>
      <c r="I96" s="279">
        <v>734.26666666666688</v>
      </c>
      <c r="J96" s="279">
        <v>745.58333333333371</v>
      </c>
      <c r="K96" s="277">
        <v>722.95</v>
      </c>
      <c r="L96" s="277">
        <v>700.3</v>
      </c>
      <c r="M96" s="277">
        <v>19.33053</v>
      </c>
    </row>
    <row r="97" spans="1:13">
      <c r="A97" s="301">
        <v>88</v>
      </c>
      <c r="B97" s="277" t="s">
        <v>108</v>
      </c>
      <c r="C97" s="277">
        <v>871.05</v>
      </c>
      <c r="D97" s="279">
        <v>874.23333333333323</v>
      </c>
      <c r="E97" s="279">
        <v>856.81666666666649</v>
      </c>
      <c r="F97" s="279">
        <v>842.58333333333326</v>
      </c>
      <c r="G97" s="279">
        <v>825.16666666666652</v>
      </c>
      <c r="H97" s="279">
        <v>888.46666666666647</v>
      </c>
      <c r="I97" s="279">
        <v>905.88333333333321</v>
      </c>
      <c r="J97" s="279">
        <v>920.11666666666645</v>
      </c>
      <c r="K97" s="277">
        <v>891.65</v>
      </c>
      <c r="L97" s="277">
        <v>860</v>
      </c>
      <c r="M97" s="277">
        <v>111.62084</v>
      </c>
    </row>
    <row r="98" spans="1:13">
      <c r="A98" s="301">
        <v>89</v>
      </c>
      <c r="B98" s="277" t="s">
        <v>109</v>
      </c>
      <c r="C98" s="277">
        <v>2048.75</v>
      </c>
      <c r="D98" s="279">
        <v>2040.5166666666664</v>
      </c>
      <c r="E98" s="279">
        <v>2013.583333333333</v>
      </c>
      <c r="F98" s="279">
        <v>1978.4166666666665</v>
      </c>
      <c r="G98" s="279">
        <v>1951.4833333333331</v>
      </c>
      <c r="H98" s="279">
        <v>2075.6833333333329</v>
      </c>
      <c r="I98" s="279">
        <v>2102.6166666666663</v>
      </c>
      <c r="J98" s="279">
        <v>2137.7833333333328</v>
      </c>
      <c r="K98" s="277">
        <v>2067.4499999999998</v>
      </c>
      <c r="L98" s="277">
        <v>2005.35</v>
      </c>
      <c r="M98" s="277">
        <v>81.665009999999995</v>
      </c>
    </row>
    <row r="99" spans="1:13">
      <c r="A99" s="301">
        <v>90</v>
      </c>
      <c r="B99" s="277" t="s">
        <v>252</v>
      </c>
      <c r="C99" s="277">
        <v>2336.8000000000002</v>
      </c>
      <c r="D99" s="279">
        <v>2337</v>
      </c>
      <c r="E99" s="279">
        <v>2319</v>
      </c>
      <c r="F99" s="279">
        <v>2301.1999999999998</v>
      </c>
      <c r="G99" s="279">
        <v>2283.1999999999998</v>
      </c>
      <c r="H99" s="279">
        <v>2354.8000000000002</v>
      </c>
      <c r="I99" s="279">
        <v>2372.8000000000002</v>
      </c>
      <c r="J99" s="279">
        <v>2390.6000000000004</v>
      </c>
      <c r="K99" s="277">
        <v>2355</v>
      </c>
      <c r="L99" s="277">
        <v>2319.1999999999998</v>
      </c>
      <c r="M99" s="277">
        <v>1.61626</v>
      </c>
    </row>
    <row r="100" spans="1:13">
      <c r="A100" s="301">
        <v>91</v>
      </c>
      <c r="B100" s="277" t="s">
        <v>110</v>
      </c>
      <c r="C100" s="277">
        <v>1246.7</v>
      </c>
      <c r="D100" s="279">
        <v>1239.8</v>
      </c>
      <c r="E100" s="279">
        <v>1228.5999999999999</v>
      </c>
      <c r="F100" s="279">
        <v>1210.5</v>
      </c>
      <c r="G100" s="279">
        <v>1199.3</v>
      </c>
      <c r="H100" s="279">
        <v>1257.8999999999999</v>
      </c>
      <c r="I100" s="279">
        <v>1269.1000000000001</v>
      </c>
      <c r="J100" s="279">
        <v>1287.1999999999998</v>
      </c>
      <c r="K100" s="277">
        <v>1251</v>
      </c>
      <c r="L100" s="277">
        <v>1221.7</v>
      </c>
      <c r="M100" s="277">
        <v>178.20564999999999</v>
      </c>
    </row>
    <row r="101" spans="1:13">
      <c r="A101" s="301">
        <v>92</v>
      </c>
      <c r="B101" s="277" t="s">
        <v>253</v>
      </c>
      <c r="C101" s="277">
        <v>562.70000000000005</v>
      </c>
      <c r="D101" s="279">
        <v>565.38333333333333</v>
      </c>
      <c r="E101" s="279">
        <v>553.31666666666661</v>
      </c>
      <c r="F101" s="279">
        <v>543.93333333333328</v>
      </c>
      <c r="G101" s="279">
        <v>531.86666666666656</v>
      </c>
      <c r="H101" s="279">
        <v>574.76666666666665</v>
      </c>
      <c r="I101" s="279">
        <v>586.83333333333348</v>
      </c>
      <c r="J101" s="279">
        <v>596.2166666666667</v>
      </c>
      <c r="K101" s="277">
        <v>577.45000000000005</v>
      </c>
      <c r="L101" s="277">
        <v>556</v>
      </c>
      <c r="M101" s="277">
        <v>34.585909999999998</v>
      </c>
    </row>
    <row r="102" spans="1:13">
      <c r="A102" s="301">
        <v>93</v>
      </c>
      <c r="B102" s="277" t="s">
        <v>111</v>
      </c>
      <c r="C102" s="277">
        <v>3178.35</v>
      </c>
      <c r="D102" s="279">
        <v>3196.8333333333335</v>
      </c>
      <c r="E102" s="279">
        <v>3113.666666666667</v>
      </c>
      <c r="F102" s="279">
        <v>3048.9833333333336</v>
      </c>
      <c r="G102" s="279">
        <v>2965.8166666666671</v>
      </c>
      <c r="H102" s="279">
        <v>3261.5166666666669</v>
      </c>
      <c r="I102" s="279">
        <v>3344.6833333333338</v>
      </c>
      <c r="J102" s="279">
        <v>3409.3666666666668</v>
      </c>
      <c r="K102" s="277">
        <v>3280</v>
      </c>
      <c r="L102" s="277">
        <v>3132.15</v>
      </c>
      <c r="M102" s="277">
        <v>20.45834</v>
      </c>
    </row>
    <row r="103" spans="1:13">
      <c r="A103" s="301">
        <v>94</v>
      </c>
      <c r="B103" s="277" t="s">
        <v>112</v>
      </c>
      <c r="C103" s="277">
        <v>469.9</v>
      </c>
      <c r="D103" s="279">
        <v>469.61666666666662</v>
      </c>
      <c r="E103" s="279">
        <v>468.78333333333325</v>
      </c>
      <c r="F103" s="279">
        <v>467.66666666666663</v>
      </c>
      <c r="G103" s="279">
        <v>466.83333333333326</v>
      </c>
      <c r="H103" s="279">
        <v>470.73333333333323</v>
      </c>
      <c r="I103" s="279">
        <v>471.56666666666661</v>
      </c>
      <c r="J103" s="279">
        <v>472.68333333333322</v>
      </c>
      <c r="K103" s="277">
        <v>470.45</v>
      </c>
      <c r="L103" s="277">
        <v>468.5</v>
      </c>
      <c r="M103" s="277">
        <v>3.0730900000000001</v>
      </c>
    </row>
    <row r="104" spans="1:13">
      <c r="A104" s="301">
        <v>95</v>
      </c>
      <c r="B104" s="277" t="s">
        <v>114</v>
      </c>
      <c r="C104" s="277">
        <v>185.95</v>
      </c>
      <c r="D104" s="279">
        <v>184.81666666666669</v>
      </c>
      <c r="E104" s="279">
        <v>182.13333333333338</v>
      </c>
      <c r="F104" s="279">
        <v>178.31666666666669</v>
      </c>
      <c r="G104" s="279">
        <v>175.63333333333338</v>
      </c>
      <c r="H104" s="279">
        <v>188.63333333333338</v>
      </c>
      <c r="I104" s="279">
        <v>191.31666666666672</v>
      </c>
      <c r="J104" s="279">
        <v>195.13333333333338</v>
      </c>
      <c r="K104" s="277">
        <v>187.5</v>
      </c>
      <c r="L104" s="277">
        <v>181</v>
      </c>
      <c r="M104" s="277">
        <v>242.86913999999999</v>
      </c>
    </row>
    <row r="105" spans="1:13">
      <c r="A105" s="301">
        <v>96</v>
      </c>
      <c r="B105" s="277" t="s">
        <v>115</v>
      </c>
      <c r="C105" s="277">
        <v>177.65</v>
      </c>
      <c r="D105" s="279">
        <v>177.16666666666666</v>
      </c>
      <c r="E105" s="279">
        <v>174.5333333333333</v>
      </c>
      <c r="F105" s="279">
        <v>171.41666666666666</v>
      </c>
      <c r="G105" s="279">
        <v>168.7833333333333</v>
      </c>
      <c r="H105" s="279">
        <v>180.2833333333333</v>
      </c>
      <c r="I105" s="279">
        <v>182.91666666666669</v>
      </c>
      <c r="J105" s="279">
        <v>186.0333333333333</v>
      </c>
      <c r="K105" s="277">
        <v>179.8</v>
      </c>
      <c r="L105" s="277">
        <v>174.05</v>
      </c>
      <c r="M105" s="277">
        <v>83.514430000000004</v>
      </c>
    </row>
    <row r="106" spans="1:13">
      <c r="A106" s="301">
        <v>97</v>
      </c>
      <c r="B106" s="277" t="s">
        <v>116</v>
      </c>
      <c r="C106" s="277">
        <v>2163.15</v>
      </c>
      <c r="D106" s="279">
        <v>2165.2999999999997</v>
      </c>
      <c r="E106" s="279">
        <v>2133.8499999999995</v>
      </c>
      <c r="F106" s="279">
        <v>2104.5499999999997</v>
      </c>
      <c r="G106" s="279">
        <v>2073.0999999999995</v>
      </c>
      <c r="H106" s="279">
        <v>2194.5999999999995</v>
      </c>
      <c r="I106" s="279">
        <v>2226.0499999999993</v>
      </c>
      <c r="J106" s="279">
        <v>2255.3499999999995</v>
      </c>
      <c r="K106" s="277">
        <v>2196.75</v>
      </c>
      <c r="L106" s="277">
        <v>2136</v>
      </c>
      <c r="M106" s="277">
        <v>39.542470000000002</v>
      </c>
    </row>
    <row r="107" spans="1:13">
      <c r="A107" s="301">
        <v>98</v>
      </c>
      <c r="B107" s="277" t="s">
        <v>254</v>
      </c>
      <c r="C107" s="277">
        <v>233.1</v>
      </c>
      <c r="D107" s="279">
        <v>231.98333333333332</v>
      </c>
      <c r="E107" s="279">
        <v>228.26666666666665</v>
      </c>
      <c r="F107" s="279">
        <v>223.43333333333334</v>
      </c>
      <c r="G107" s="279">
        <v>219.71666666666667</v>
      </c>
      <c r="H107" s="279">
        <v>236.81666666666663</v>
      </c>
      <c r="I107" s="279">
        <v>240.53333333333327</v>
      </c>
      <c r="J107" s="279">
        <v>245.36666666666662</v>
      </c>
      <c r="K107" s="277">
        <v>235.7</v>
      </c>
      <c r="L107" s="277">
        <v>227.15</v>
      </c>
      <c r="M107" s="277">
        <v>82.862039999999993</v>
      </c>
    </row>
    <row r="108" spans="1:13">
      <c r="A108" s="301">
        <v>99</v>
      </c>
      <c r="B108" s="277" t="s">
        <v>255</v>
      </c>
      <c r="C108" s="277">
        <v>31.9</v>
      </c>
      <c r="D108" s="279">
        <v>31.716666666666669</v>
      </c>
      <c r="E108" s="279">
        <v>31.183333333333337</v>
      </c>
      <c r="F108" s="279">
        <v>30.466666666666669</v>
      </c>
      <c r="G108" s="279">
        <v>29.933333333333337</v>
      </c>
      <c r="H108" s="279">
        <v>32.433333333333337</v>
      </c>
      <c r="I108" s="279">
        <v>32.966666666666669</v>
      </c>
      <c r="J108" s="279">
        <v>33.683333333333337</v>
      </c>
      <c r="K108" s="277">
        <v>32.25</v>
      </c>
      <c r="L108" s="277">
        <v>31</v>
      </c>
      <c r="M108" s="277">
        <v>6.7357300000000002</v>
      </c>
    </row>
    <row r="109" spans="1:13">
      <c r="A109" s="301">
        <v>100</v>
      </c>
      <c r="B109" s="277" t="s">
        <v>117</v>
      </c>
      <c r="C109" s="277">
        <v>151.6</v>
      </c>
      <c r="D109" s="279">
        <v>151.76666666666665</v>
      </c>
      <c r="E109" s="279">
        <v>149.33333333333331</v>
      </c>
      <c r="F109" s="279">
        <v>147.06666666666666</v>
      </c>
      <c r="G109" s="279">
        <v>144.63333333333333</v>
      </c>
      <c r="H109" s="279">
        <v>154.0333333333333</v>
      </c>
      <c r="I109" s="279">
        <v>156.46666666666664</v>
      </c>
      <c r="J109" s="279">
        <v>158.73333333333329</v>
      </c>
      <c r="K109" s="277">
        <v>154.19999999999999</v>
      </c>
      <c r="L109" s="277">
        <v>149.5</v>
      </c>
      <c r="M109" s="277">
        <v>59.966149999999999</v>
      </c>
    </row>
    <row r="110" spans="1:13">
      <c r="A110" s="301">
        <v>101</v>
      </c>
      <c r="B110" s="277" t="s">
        <v>258</v>
      </c>
      <c r="C110" s="277">
        <v>219.95</v>
      </c>
      <c r="D110" s="279">
        <v>223.43333333333331</v>
      </c>
      <c r="E110" s="279">
        <v>214.76666666666662</v>
      </c>
      <c r="F110" s="279">
        <v>209.58333333333331</v>
      </c>
      <c r="G110" s="279">
        <v>200.91666666666663</v>
      </c>
      <c r="H110" s="279">
        <v>228.61666666666662</v>
      </c>
      <c r="I110" s="279">
        <v>237.2833333333333</v>
      </c>
      <c r="J110" s="279">
        <v>242.46666666666661</v>
      </c>
      <c r="K110" s="277">
        <v>232.1</v>
      </c>
      <c r="L110" s="277">
        <v>218.25</v>
      </c>
      <c r="M110" s="277">
        <v>9.8354700000000008</v>
      </c>
    </row>
    <row r="111" spans="1:13">
      <c r="A111" s="301">
        <v>102</v>
      </c>
      <c r="B111" s="277" t="s">
        <v>118</v>
      </c>
      <c r="C111" s="277">
        <v>420.3</v>
      </c>
      <c r="D111" s="279">
        <v>419.7</v>
      </c>
      <c r="E111" s="279">
        <v>410.9</v>
      </c>
      <c r="F111" s="279">
        <v>401.5</v>
      </c>
      <c r="G111" s="279">
        <v>392.7</v>
      </c>
      <c r="H111" s="279">
        <v>429.09999999999997</v>
      </c>
      <c r="I111" s="279">
        <v>437.90000000000003</v>
      </c>
      <c r="J111" s="279">
        <v>447.29999999999995</v>
      </c>
      <c r="K111" s="277">
        <v>428.5</v>
      </c>
      <c r="L111" s="277">
        <v>410.3</v>
      </c>
      <c r="M111" s="277">
        <v>431.25094999999999</v>
      </c>
    </row>
    <row r="112" spans="1:13">
      <c r="A112" s="301">
        <v>103</v>
      </c>
      <c r="B112" s="277" t="s">
        <v>256</v>
      </c>
      <c r="C112" s="277">
        <v>1240.7</v>
      </c>
      <c r="D112" s="279">
        <v>1245.9666666666665</v>
      </c>
      <c r="E112" s="279">
        <v>1231.9333333333329</v>
      </c>
      <c r="F112" s="279">
        <v>1223.1666666666665</v>
      </c>
      <c r="G112" s="279">
        <v>1209.133333333333</v>
      </c>
      <c r="H112" s="279">
        <v>1254.7333333333329</v>
      </c>
      <c r="I112" s="279">
        <v>1268.7666666666662</v>
      </c>
      <c r="J112" s="279">
        <v>1277.5333333333328</v>
      </c>
      <c r="K112" s="277">
        <v>1260</v>
      </c>
      <c r="L112" s="277">
        <v>1237.2</v>
      </c>
      <c r="M112" s="277">
        <v>1.74003</v>
      </c>
    </row>
    <row r="113" spans="1:13">
      <c r="A113" s="301">
        <v>104</v>
      </c>
      <c r="B113" s="277" t="s">
        <v>119</v>
      </c>
      <c r="C113" s="277">
        <v>411.6</v>
      </c>
      <c r="D113" s="279">
        <v>413.7166666666667</v>
      </c>
      <c r="E113" s="279">
        <v>402.88333333333338</v>
      </c>
      <c r="F113" s="279">
        <v>394.16666666666669</v>
      </c>
      <c r="G113" s="279">
        <v>383.33333333333337</v>
      </c>
      <c r="H113" s="279">
        <v>422.43333333333339</v>
      </c>
      <c r="I113" s="279">
        <v>433.26666666666665</v>
      </c>
      <c r="J113" s="279">
        <v>441.98333333333341</v>
      </c>
      <c r="K113" s="277">
        <v>424.55</v>
      </c>
      <c r="L113" s="277">
        <v>405</v>
      </c>
      <c r="M113" s="277">
        <v>27.03594</v>
      </c>
    </row>
    <row r="114" spans="1:13">
      <c r="A114" s="301">
        <v>105</v>
      </c>
      <c r="B114" s="277" t="s">
        <v>257</v>
      </c>
      <c r="C114" s="277">
        <v>37.6</v>
      </c>
      <c r="D114" s="279">
        <v>37.683333333333337</v>
      </c>
      <c r="E114" s="279">
        <v>36.516666666666673</v>
      </c>
      <c r="F114" s="279">
        <v>35.433333333333337</v>
      </c>
      <c r="G114" s="279">
        <v>34.266666666666673</v>
      </c>
      <c r="H114" s="279">
        <v>38.766666666666673</v>
      </c>
      <c r="I114" s="279">
        <v>39.93333333333333</v>
      </c>
      <c r="J114" s="279">
        <v>41.016666666666673</v>
      </c>
      <c r="K114" s="277">
        <v>38.85</v>
      </c>
      <c r="L114" s="277">
        <v>36.6</v>
      </c>
      <c r="M114" s="277">
        <v>45.337519999999998</v>
      </c>
    </row>
    <row r="115" spans="1:13">
      <c r="A115" s="301">
        <v>106</v>
      </c>
      <c r="B115" s="277" t="s">
        <v>120</v>
      </c>
      <c r="C115" s="277">
        <v>8.6</v>
      </c>
      <c r="D115" s="279">
        <v>8.65</v>
      </c>
      <c r="E115" s="279">
        <v>8.4</v>
      </c>
      <c r="F115" s="279">
        <v>8.1999999999999993</v>
      </c>
      <c r="G115" s="279">
        <v>7.9499999999999993</v>
      </c>
      <c r="H115" s="279">
        <v>8.8500000000000014</v>
      </c>
      <c r="I115" s="279">
        <v>9.1000000000000014</v>
      </c>
      <c r="J115" s="279">
        <v>9.3000000000000025</v>
      </c>
      <c r="K115" s="277">
        <v>8.9</v>
      </c>
      <c r="L115" s="277">
        <v>8.4499999999999993</v>
      </c>
      <c r="M115" s="277">
        <v>1769.5102199999999</v>
      </c>
    </row>
    <row r="116" spans="1:13">
      <c r="A116" s="301">
        <v>107</v>
      </c>
      <c r="B116" s="277" t="s">
        <v>121</v>
      </c>
      <c r="C116" s="277">
        <v>31.25</v>
      </c>
      <c r="D116" s="279">
        <v>31.349999999999998</v>
      </c>
      <c r="E116" s="279">
        <v>30.599999999999994</v>
      </c>
      <c r="F116" s="279">
        <v>29.949999999999996</v>
      </c>
      <c r="G116" s="279">
        <v>29.199999999999992</v>
      </c>
      <c r="H116" s="279">
        <v>31.999999999999996</v>
      </c>
      <c r="I116" s="279">
        <v>32.75</v>
      </c>
      <c r="J116" s="279">
        <v>33.4</v>
      </c>
      <c r="K116" s="277">
        <v>32.1</v>
      </c>
      <c r="L116" s="277">
        <v>30.7</v>
      </c>
      <c r="M116" s="277">
        <v>229.21378999999999</v>
      </c>
    </row>
    <row r="117" spans="1:13">
      <c r="A117" s="301">
        <v>108</v>
      </c>
      <c r="B117" s="277" t="s">
        <v>122</v>
      </c>
      <c r="C117" s="277">
        <v>380.7</v>
      </c>
      <c r="D117" s="279">
        <v>380.34999999999997</v>
      </c>
      <c r="E117" s="279">
        <v>377.34999999999991</v>
      </c>
      <c r="F117" s="279">
        <v>373.99999999999994</v>
      </c>
      <c r="G117" s="279">
        <v>370.99999999999989</v>
      </c>
      <c r="H117" s="279">
        <v>383.69999999999993</v>
      </c>
      <c r="I117" s="279">
        <v>386.70000000000005</v>
      </c>
      <c r="J117" s="279">
        <v>390.04999999999995</v>
      </c>
      <c r="K117" s="277">
        <v>383.35</v>
      </c>
      <c r="L117" s="277">
        <v>377</v>
      </c>
      <c r="M117" s="277">
        <v>16.201709999999999</v>
      </c>
    </row>
    <row r="118" spans="1:13">
      <c r="A118" s="301">
        <v>109</v>
      </c>
      <c r="B118" s="277" t="s">
        <v>260</v>
      </c>
      <c r="C118" s="277">
        <v>100.4</v>
      </c>
      <c r="D118" s="279">
        <v>99.850000000000009</v>
      </c>
      <c r="E118" s="279">
        <v>98.700000000000017</v>
      </c>
      <c r="F118" s="279">
        <v>97.000000000000014</v>
      </c>
      <c r="G118" s="279">
        <v>95.850000000000023</v>
      </c>
      <c r="H118" s="279">
        <v>101.55000000000001</v>
      </c>
      <c r="I118" s="279">
        <v>102.70000000000002</v>
      </c>
      <c r="J118" s="279">
        <v>104.4</v>
      </c>
      <c r="K118" s="277">
        <v>101</v>
      </c>
      <c r="L118" s="277">
        <v>98.15</v>
      </c>
      <c r="M118" s="277">
        <v>16.627569999999999</v>
      </c>
    </row>
    <row r="119" spans="1:13">
      <c r="A119" s="301">
        <v>110</v>
      </c>
      <c r="B119" s="277" t="s">
        <v>123</v>
      </c>
      <c r="C119" s="277">
        <v>1365.4</v>
      </c>
      <c r="D119" s="279">
        <v>1368.4666666666665</v>
      </c>
      <c r="E119" s="279">
        <v>1345.9333333333329</v>
      </c>
      <c r="F119" s="279">
        <v>1326.4666666666665</v>
      </c>
      <c r="G119" s="279">
        <v>1303.9333333333329</v>
      </c>
      <c r="H119" s="279">
        <v>1387.9333333333329</v>
      </c>
      <c r="I119" s="279">
        <v>1410.4666666666662</v>
      </c>
      <c r="J119" s="279">
        <v>1429.9333333333329</v>
      </c>
      <c r="K119" s="277">
        <v>1391</v>
      </c>
      <c r="L119" s="277">
        <v>1349</v>
      </c>
      <c r="M119" s="277">
        <v>7.7919600000000004</v>
      </c>
    </row>
    <row r="120" spans="1:13">
      <c r="A120" s="301">
        <v>111</v>
      </c>
      <c r="B120" s="277" t="s">
        <v>124</v>
      </c>
      <c r="C120" s="277">
        <v>628.1</v>
      </c>
      <c r="D120" s="279">
        <v>625.15</v>
      </c>
      <c r="E120" s="279">
        <v>602.5</v>
      </c>
      <c r="F120" s="279">
        <v>576.9</v>
      </c>
      <c r="G120" s="279">
        <v>554.25</v>
      </c>
      <c r="H120" s="279">
        <v>650.75</v>
      </c>
      <c r="I120" s="279">
        <v>673.39999999999986</v>
      </c>
      <c r="J120" s="279">
        <v>699</v>
      </c>
      <c r="K120" s="277">
        <v>647.79999999999995</v>
      </c>
      <c r="L120" s="277">
        <v>599.54999999999995</v>
      </c>
      <c r="M120" s="277">
        <v>266.27197999999999</v>
      </c>
    </row>
    <row r="121" spans="1:13">
      <c r="A121" s="301">
        <v>112</v>
      </c>
      <c r="B121" s="277" t="s">
        <v>125</v>
      </c>
      <c r="C121" s="277">
        <v>192.75</v>
      </c>
      <c r="D121" s="279">
        <v>191.61666666666667</v>
      </c>
      <c r="E121" s="279">
        <v>189.53333333333336</v>
      </c>
      <c r="F121" s="279">
        <v>186.31666666666669</v>
      </c>
      <c r="G121" s="279">
        <v>184.23333333333338</v>
      </c>
      <c r="H121" s="279">
        <v>194.83333333333334</v>
      </c>
      <c r="I121" s="279">
        <v>196.91666666666666</v>
      </c>
      <c r="J121" s="279">
        <v>200.13333333333333</v>
      </c>
      <c r="K121" s="277">
        <v>193.7</v>
      </c>
      <c r="L121" s="277">
        <v>188.4</v>
      </c>
      <c r="M121" s="277">
        <v>59.510730000000002</v>
      </c>
    </row>
    <row r="122" spans="1:13">
      <c r="A122" s="301">
        <v>113</v>
      </c>
      <c r="B122" s="277" t="s">
        <v>126</v>
      </c>
      <c r="C122" s="277">
        <v>1148.3499999999999</v>
      </c>
      <c r="D122" s="279">
        <v>1145.8999999999999</v>
      </c>
      <c r="E122" s="279">
        <v>1137.4499999999998</v>
      </c>
      <c r="F122" s="279">
        <v>1126.55</v>
      </c>
      <c r="G122" s="279">
        <v>1118.0999999999999</v>
      </c>
      <c r="H122" s="279">
        <v>1156.7999999999997</v>
      </c>
      <c r="I122" s="279">
        <v>1165.25</v>
      </c>
      <c r="J122" s="279">
        <v>1176.1499999999996</v>
      </c>
      <c r="K122" s="277">
        <v>1154.3499999999999</v>
      </c>
      <c r="L122" s="277">
        <v>1135</v>
      </c>
      <c r="M122" s="277">
        <v>198.11809</v>
      </c>
    </row>
    <row r="123" spans="1:13">
      <c r="A123" s="301">
        <v>114</v>
      </c>
      <c r="B123" s="277" t="s">
        <v>127</v>
      </c>
      <c r="C123" s="277">
        <v>76</v>
      </c>
      <c r="D123" s="279">
        <v>76.05</v>
      </c>
      <c r="E123" s="279">
        <v>75.349999999999994</v>
      </c>
      <c r="F123" s="279">
        <v>74.7</v>
      </c>
      <c r="G123" s="279">
        <v>74</v>
      </c>
      <c r="H123" s="279">
        <v>76.699999999999989</v>
      </c>
      <c r="I123" s="279">
        <v>77.400000000000006</v>
      </c>
      <c r="J123" s="279">
        <v>78.049999999999983</v>
      </c>
      <c r="K123" s="277">
        <v>76.75</v>
      </c>
      <c r="L123" s="277">
        <v>75.400000000000006</v>
      </c>
      <c r="M123" s="277">
        <v>280.80425000000002</v>
      </c>
    </row>
    <row r="124" spans="1:13">
      <c r="A124" s="301">
        <v>115</v>
      </c>
      <c r="B124" s="277" t="s">
        <v>262</v>
      </c>
      <c r="C124" s="277">
        <v>2075.75</v>
      </c>
      <c r="D124" s="279">
        <v>2069.3666666666668</v>
      </c>
      <c r="E124" s="279">
        <v>2059.3833333333337</v>
      </c>
      <c r="F124" s="279">
        <v>2043.0166666666669</v>
      </c>
      <c r="G124" s="279">
        <v>2033.0333333333338</v>
      </c>
      <c r="H124" s="279">
        <v>2085.7333333333336</v>
      </c>
      <c r="I124" s="279">
        <v>2095.7166666666672</v>
      </c>
      <c r="J124" s="279">
        <v>2112.0833333333335</v>
      </c>
      <c r="K124" s="277">
        <v>2079.35</v>
      </c>
      <c r="L124" s="277">
        <v>2053</v>
      </c>
      <c r="M124" s="277">
        <v>1.0625</v>
      </c>
    </row>
    <row r="125" spans="1:13">
      <c r="A125" s="301">
        <v>116</v>
      </c>
      <c r="B125" s="277" t="s">
        <v>2931</v>
      </c>
      <c r="C125" s="277">
        <v>1331.75</v>
      </c>
      <c r="D125" s="279">
        <v>1334.55</v>
      </c>
      <c r="E125" s="279">
        <v>1325.1999999999998</v>
      </c>
      <c r="F125" s="279">
        <v>1318.6499999999999</v>
      </c>
      <c r="G125" s="279">
        <v>1309.2999999999997</v>
      </c>
      <c r="H125" s="279">
        <v>1341.1</v>
      </c>
      <c r="I125" s="279">
        <v>1350.4499999999998</v>
      </c>
      <c r="J125" s="279">
        <v>1357</v>
      </c>
      <c r="K125" s="277">
        <v>1343.9</v>
      </c>
      <c r="L125" s="277">
        <v>1328</v>
      </c>
      <c r="M125" s="277">
        <v>1.5643400000000001</v>
      </c>
    </row>
    <row r="126" spans="1:13">
      <c r="A126" s="301">
        <v>117</v>
      </c>
      <c r="B126" s="277" t="s">
        <v>128</v>
      </c>
      <c r="C126" s="277">
        <v>167.65</v>
      </c>
      <c r="D126" s="279">
        <v>167.71666666666667</v>
      </c>
      <c r="E126" s="279">
        <v>166.53333333333333</v>
      </c>
      <c r="F126" s="279">
        <v>165.41666666666666</v>
      </c>
      <c r="G126" s="279">
        <v>164.23333333333332</v>
      </c>
      <c r="H126" s="279">
        <v>168.83333333333334</v>
      </c>
      <c r="I126" s="279">
        <v>170.01666666666668</v>
      </c>
      <c r="J126" s="279">
        <v>171.13333333333335</v>
      </c>
      <c r="K126" s="277">
        <v>168.9</v>
      </c>
      <c r="L126" s="277">
        <v>166.6</v>
      </c>
      <c r="M126" s="277">
        <v>164.79194000000001</v>
      </c>
    </row>
    <row r="127" spans="1:13">
      <c r="A127" s="301">
        <v>118</v>
      </c>
      <c r="B127" s="277" t="s">
        <v>129</v>
      </c>
      <c r="C127" s="277">
        <v>209.1</v>
      </c>
      <c r="D127" s="279">
        <v>206.88333333333335</v>
      </c>
      <c r="E127" s="279">
        <v>203.76666666666671</v>
      </c>
      <c r="F127" s="279">
        <v>198.43333333333337</v>
      </c>
      <c r="G127" s="279">
        <v>195.31666666666672</v>
      </c>
      <c r="H127" s="279">
        <v>212.2166666666667</v>
      </c>
      <c r="I127" s="279">
        <v>215.33333333333331</v>
      </c>
      <c r="J127" s="279">
        <v>220.66666666666669</v>
      </c>
      <c r="K127" s="277">
        <v>210</v>
      </c>
      <c r="L127" s="277">
        <v>201.55</v>
      </c>
      <c r="M127" s="277">
        <v>132.2097</v>
      </c>
    </row>
    <row r="128" spans="1:13">
      <c r="A128" s="301">
        <v>119</v>
      </c>
      <c r="B128" s="277" t="s">
        <v>263</v>
      </c>
      <c r="C128" s="277">
        <v>63.65</v>
      </c>
      <c r="D128" s="279">
        <v>63.65</v>
      </c>
      <c r="E128" s="279">
        <v>62.3</v>
      </c>
      <c r="F128" s="279">
        <v>60.949999999999996</v>
      </c>
      <c r="G128" s="279">
        <v>59.599999999999994</v>
      </c>
      <c r="H128" s="279">
        <v>65</v>
      </c>
      <c r="I128" s="279">
        <v>66.350000000000009</v>
      </c>
      <c r="J128" s="279">
        <v>67.7</v>
      </c>
      <c r="K128" s="277">
        <v>65</v>
      </c>
      <c r="L128" s="277">
        <v>62.3</v>
      </c>
      <c r="M128" s="277">
        <v>16.648199999999999</v>
      </c>
    </row>
    <row r="129" spans="1:13">
      <c r="A129" s="301">
        <v>120</v>
      </c>
      <c r="B129" s="277" t="s">
        <v>130</v>
      </c>
      <c r="C129" s="277">
        <v>322.95</v>
      </c>
      <c r="D129" s="279">
        <v>320.66666666666669</v>
      </c>
      <c r="E129" s="279">
        <v>317.03333333333336</v>
      </c>
      <c r="F129" s="279">
        <v>311.11666666666667</v>
      </c>
      <c r="G129" s="279">
        <v>307.48333333333335</v>
      </c>
      <c r="H129" s="279">
        <v>326.58333333333337</v>
      </c>
      <c r="I129" s="279">
        <v>330.2166666666667</v>
      </c>
      <c r="J129" s="279">
        <v>336.13333333333338</v>
      </c>
      <c r="K129" s="277">
        <v>324.3</v>
      </c>
      <c r="L129" s="277">
        <v>314.75</v>
      </c>
      <c r="M129" s="277">
        <v>119.14326</v>
      </c>
    </row>
    <row r="130" spans="1:13">
      <c r="A130" s="301">
        <v>121</v>
      </c>
      <c r="B130" s="277" t="s">
        <v>264</v>
      </c>
      <c r="C130" s="277">
        <v>706.05</v>
      </c>
      <c r="D130" s="279">
        <v>706.69999999999993</v>
      </c>
      <c r="E130" s="279">
        <v>694.49999999999989</v>
      </c>
      <c r="F130" s="279">
        <v>682.94999999999993</v>
      </c>
      <c r="G130" s="279">
        <v>670.74999999999989</v>
      </c>
      <c r="H130" s="279">
        <v>718.24999999999989</v>
      </c>
      <c r="I130" s="279">
        <v>730.44999999999993</v>
      </c>
      <c r="J130" s="279">
        <v>741.99999999999989</v>
      </c>
      <c r="K130" s="277">
        <v>718.9</v>
      </c>
      <c r="L130" s="277">
        <v>695.15</v>
      </c>
      <c r="M130" s="277">
        <v>3.0771999999999999</v>
      </c>
    </row>
    <row r="131" spans="1:13">
      <c r="A131" s="301">
        <v>122</v>
      </c>
      <c r="B131" s="277" t="s">
        <v>131</v>
      </c>
      <c r="C131" s="277">
        <v>2263.6999999999998</v>
      </c>
      <c r="D131" s="279">
        <v>2266.9166666666665</v>
      </c>
      <c r="E131" s="279">
        <v>2229.9333333333329</v>
      </c>
      <c r="F131" s="279">
        <v>2196.1666666666665</v>
      </c>
      <c r="G131" s="279">
        <v>2159.1833333333329</v>
      </c>
      <c r="H131" s="279">
        <v>2300.6833333333329</v>
      </c>
      <c r="I131" s="279">
        <v>2337.6666666666665</v>
      </c>
      <c r="J131" s="279">
        <v>2371.4333333333329</v>
      </c>
      <c r="K131" s="277">
        <v>2303.9</v>
      </c>
      <c r="L131" s="277">
        <v>2233.15</v>
      </c>
      <c r="M131" s="277">
        <v>3.95878</v>
      </c>
    </row>
    <row r="132" spans="1:13">
      <c r="A132" s="301">
        <v>123</v>
      </c>
      <c r="B132" s="277" t="s">
        <v>133</v>
      </c>
      <c r="C132" s="277">
        <v>1393.3</v>
      </c>
      <c r="D132" s="279">
        <v>1383.9833333333336</v>
      </c>
      <c r="E132" s="279">
        <v>1367.9666666666672</v>
      </c>
      <c r="F132" s="279">
        <v>1342.6333333333337</v>
      </c>
      <c r="G132" s="279">
        <v>1326.6166666666672</v>
      </c>
      <c r="H132" s="279">
        <v>1409.3166666666671</v>
      </c>
      <c r="I132" s="279">
        <v>1425.3333333333335</v>
      </c>
      <c r="J132" s="279">
        <v>1450.666666666667</v>
      </c>
      <c r="K132" s="277">
        <v>1400</v>
      </c>
      <c r="L132" s="277">
        <v>1358.65</v>
      </c>
      <c r="M132" s="277">
        <v>42.804569999999998</v>
      </c>
    </row>
    <row r="133" spans="1:13">
      <c r="A133" s="301">
        <v>124</v>
      </c>
      <c r="B133" s="277" t="s">
        <v>134</v>
      </c>
      <c r="C133" s="277">
        <v>63.1</v>
      </c>
      <c r="D133" s="279">
        <v>63.133333333333326</v>
      </c>
      <c r="E133" s="279">
        <v>61.766666666666652</v>
      </c>
      <c r="F133" s="279">
        <v>60.433333333333323</v>
      </c>
      <c r="G133" s="279">
        <v>59.066666666666649</v>
      </c>
      <c r="H133" s="279">
        <v>64.466666666666654</v>
      </c>
      <c r="I133" s="279">
        <v>65.833333333333329</v>
      </c>
      <c r="J133" s="279">
        <v>67.166666666666657</v>
      </c>
      <c r="K133" s="277">
        <v>64.5</v>
      </c>
      <c r="L133" s="277">
        <v>61.8</v>
      </c>
      <c r="M133" s="277">
        <v>145.50693000000001</v>
      </c>
    </row>
    <row r="134" spans="1:13">
      <c r="A134" s="301">
        <v>125</v>
      </c>
      <c r="B134" s="277" t="s">
        <v>358</v>
      </c>
      <c r="C134" s="277">
        <v>2189</v>
      </c>
      <c r="D134" s="279">
        <v>2173.5</v>
      </c>
      <c r="E134" s="279">
        <v>2132</v>
      </c>
      <c r="F134" s="279">
        <v>2075</v>
      </c>
      <c r="G134" s="279">
        <v>2033.5</v>
      </c>
      <c r="H134" s="279">
        <v>2230.5</v>
      </c>
      <c r="I134" s="279">
        <v>2272</v>
      </c>
      <c r="J134" s="279">
        <v>2329</v>
      </c>
      <c r="K134" s="277">
        <v>2215</v>
      </c>
      <c r="L134" s="277">
        <v>2116.5</v>
      </c>
      <c r="M134" s="277">
        <v>2.33691</v>
      </c>
    </row>
    <row r="135" spans="1:13">
      <c r="A135" s="301">
        <v>126</v>
      </c>
      <c r="B135" s="277" t="s">
        <v>135</v>
      </c>
      <c r="C135" s="277">
        <v>298.8</v>
      </c>
      <c r="D135" s="279">
        <v>297.68333333333334</v>
      </c>
      <c r="E135" s="279">
        <v>293.4666666666667</v>
      </c>
      <c r="F135" s="279">
        <v>288.13333333333338</v>
      </c>
      <c r="G135" s="279">
        <v>283.91666666666674</v>
      </c>
      <c r="H135" s="279">
        <v>303.01666666666665</v>
      </c>
      <c r="I135" s="279">
        <v>307.23333333333323</v>
      </c>
      <c r="J135" s="279">
        <v>312.56666666666661</v>
      </c>
      <c r="K135" s="277">
        <v>301.89999999999998</v>
      </c>
      <c r="L135" s="277">
        <v>292.35000000000002</v>
      </c>
      <c r="M135" s="277">
        <v>46.030340000000002</v>
      </c>
    </row>
    <row r="136" spans="1:13">
      <c r="A136" s="301">
        <v>127</v>
      </c>
      <c r="B136" s="277" t="s">
        <v>136</v>
      </c>
      <c r="C136" s="277">
        <v>924.45</v>
      </c>
      <c r="D136" s="279">
        <v>921.36666666666667</v>
      </c>
      <c r="E136" s="279">
        <v>911.73333333333335</v>
      </c>
      <c r="F136" s="279">
        <v>899.01666666666665</v>
      </c>
      <c r="G136" s="279">
        <v>889.38333333333333</v>
      </c>
      <c r="H136" s="279">
        <v>934.08333333333337</v>
      </c>
      <c r="I136" s="279">
        <v>943.71666666666681</v>
      </c>
      <c r="J136" s="279">
        <v>956.43333333333339</v>
      </c>
      <c r="K136" s="277">
        <v>931</v>
      </c>
      <c r="L136" s="277">
        <v>908.65</v>
      </c>
      <c r="M136" s="277">
        <v>63.910020000000003</v>
      </c>
    </row>
    <row r="137" spans="1:13">
      <c r="A137" s="301">
        <v>128</v>
      </c>
      <c r="B137" s="277" t="s">
        <v>266</v>
      </c>
      <c r="C137" s="277">
        <v>3099.85</v>
      </c>
      <c r="D137" s="279">
        <v>3075.9500000000003</v>
      </c>
      <c r="E137" s="279">
        <v>3012.9000000000005</v>
      </c>
      <c r="F137" s="279">
        <v>2925.9500000000003</v>
      </c>
      <c r="G137" s="279">
        <v>2862.9000000000005</v>
      </c>
      <c r="H137" s="279">
        <v>3162.9000000000005</v>
      </c>
      <c r="I137" s="279">
        <v>3225.9500000000007</v>
      </c>
      <c r="J137" s="279">
        <v>3312.9000000000005</v>
      </c>
      <c r="K137" s="277">
        <v>3139</v>
      </c>
      <c r="L137" s="277">
        <v>2989</v>
      </c>
      <c r="M137" s="277">
        <v>9.6867800000000006</v>
      </c>
    </row>
    <row r="138" spans="1:13">
      <c r="A138" s="301">
        <v>129</v>
      </c>
      <c r="B138" s="277" t="s">
        <v>265</v>
      </c>
      <c r="C138" s="277">
        <v>1697.55</v>
      </c>
      <c r="D138" s="279">
        <v>1710.0166666666667</v>
      </c>
      <c r="E138" s="279">
        <v>1668.9833333333333</v>
      </c>
      <c r="F138" s="279">
        <v>1640.4166666666667</v>
      </c>
      <c r="G138" s="279">
        <v>1599.3833333333334</v>
      </c>
      <c r="H138" s="279">
        <v>1738.5833333333333</v>
      </c>
      <c r="I138" s="279">
        <v>1779.6166666666666</v>
      </c>
      <c r="J138" s="279">
        <v>1808.1833333333332</v>
      </c>
      <c r="K138" s="277">
        <v>1751.05</v>
      </c>
      <c r="L138" s="277">
        <v>1681.45</v>
      </c>
      <c r="M138" s="277">
        <v>2.6189300000000002</v>
      </c>
    </row>
    <row r="139" spans="1:13">
      <c r="A139" s="301">
        <v>130</v>
      </c>
      <c r="B139" s="277" t="s">
        <v>137</v>
      </c>
      <c r="C139" s="277">
        <v>1002.55</v>
      </c>
      <c r="D139" s="279">
        <v>1001.8166666666666</v>
      </c>
      <c r="E139" s="279">
        <v>988.73333333333323</v>
      </c>
      <c r="F139" s="279">
        <v>974.91666666666663</v>
      </c>
      <c r="G139" s="279">
        <v>961.83333333333326</v>
      </c>
      <c r="H139" s="279">
        <v>1015.6333333333332</v>
      </c>
      <c r="I139" s="279">
        <v>1028.7166666666667</v>
      </c>
      <c r="J139" s="279">
        <v>1042.5333333333333</v>
      </c>
      <c r="K139" s="277">
        <v>1014.9</v>
      </c>
      <c r="L139" s="277">
        <v>988</v>
      </c>
      <c r="M139" s="277">
        <v>31.3294</v>
      </c>
    </row>
    <row r="140" spans="1:13">
      <c r="A140" s="301">
        <v>131</v>
      </c>
      <c r="B140" s="277" t="s">
        <v>138</v>
      </c>
      <c r="C140" s="277">
        <v>600.85</v>
      </c>
      <c r="D140" s="279">
        <v>601.28333333333342</v>
      </c>
      <c r="E140" s="279">
        <v>591.76666666666688</v>
      </c>
      <c r="F140" s="279">
        <v>582.68333333333351</v>
      </c>
      <c r="G140" s="279">
        <v>573.16666666666697</v>
      </c>
      <c r="H140" s="279">
        <v>610.36666666666679</v>
      </c>
      <c r="I140" s="279">
        <v>619.88333333333344</v>
      </c>
      <c r="J140" s="279">
        <v>628.9666666666667</v>
      </c>
      <c r="K140" s="277">
        <v>610.79999999999995</v>
      </c>
      <c r="L140" s="277">
        <v>592.20000000000005</v>
      </c>
      <c r="M140" s="277">
        <v>36.847940000000001</v>
      </c>
    </row>
    <row r="141" spans="1:13">
      <c r="A141" s="301">
        <v>132</v>
      </c>
      <c r="B141" s="277" t="s">
        <v>139</v>
      </c>
      <c r="C141" s="277">
        <v>131.85</v>
      </c>
      <c r="D141" s="279">
        <v>131.4</v>
      </c>
      <c r="E141" s="279">
        <v>128.25</v>
      </c>
      <c r="F141" s="279">
        <v>124.64999999999999</v>
      </c>
      <c r="G141" s="279">
        <v>121.49999999999999</v>
      </c>
      <c r="H141" s="279">
        <v>135</v>
      </c>
      <c r="I141" s="279">
        <v>138.15000000000003</v>
      </c>
      <c r="J141" s="279">
        <v>141.75000000000003</v>
      </c>
      <c r="K141" s="277">
        <v>134.55000000000001</v>
      </c>
      <c r="L141" s="277">
        <v>127.8</v>
      </c>
      <c r="M141" s="277">
        <v>102.81262</v>
      </c>
    </row>
    <row r="142" spans="1:13">
      <c r="A142" s="301">
        <v>133</v>
      </c>
      <c r="B142" s="277" t="s">
        <v>140</v>
      </c>
      <c r="C142" s="277">
        <v>167.15</v>
      </c>
      <c r="D142" s="279">
        <v>165.85</v>
      </c>
      <c r="E142" s="279">
        <v>164.1</v>
      </c>
      <c r="F142" s="279">
        <v>161.05000000000001</v>
      </c>
      <c r="G142" s="279">
        <v>159.30000000000001</v>
      </c>
      <c r="H142" s="279">
        <v>168.89999999999998</v>
      </c>
      <c r="I142" s="279">
        <v>170.64999999999998</v>
      </c>
      <c r="J142" s="279">
        <v>173.69999999999996</v>
      </c>
      <c r="K142" s="277">
        <v>167.6</v>
      </c>
      <c r="L142" s="277">
        <v>162.80000000000001</v>
      </c>
      <c r="M142" s="277">
        <v>53.098480000000002</v>
      </c>
    </row>
    <row r="143" spans="1:13">
      <c r="A143" s="301">
        <v>134</v>
      </c>
      <c r="B143" s="277" t="s">
        <v>141</v>
      </c>
      <c r="C143" s="277">
        <v>360.35</v>
      </c>
      <c r="D143" s="279">
        <v>362.88333333333338</v>
      </c>
      <c r="E143" s="279">
        <v>356.51666666666677</v>
      </c>
      <c r="F143" s="279">
        <v>352.68333333333339</v>
      </c>
      <c r="G143" s="279">
        <v>346.31666666666678</v>
      </c>
      <c r="H143" s="279">
        <v>366.71666666666675</v>
      </c>
      <c r="I143" s="279">
        <v>373.08333333333343</v>
      </c>
      <c r="J143" s="279">
        <v>376.91666666666674</v>
      </c>
      <c r="K143" s="277">
        <v>369.25</v>
      </c>
      <c r="L143" s="277">
        <v>359.05</v>
      </c>
      <c r="M143" s="277">
        <v>34.482680000000002</v>
      </c>
    </row>
    <row r="144" spans="1:13">
      <c r="A144" s="301">
        <v>135</v>
      </c>
      <c r="B144" s="277" t="s">
        <v>142</v>
      </c>
      <c r="C144" s="277">
        <v>6861.85</v>
      </c>
      <c r="D144" s="279">
        <v>6858.0333333333328</v>
      </c>
      <c r="E144" s="279">
        <v>6768.4666666666653</v>
      </c>
      <c r="F144" s="279">
        <v>6675.0833333333321</v>
      </c>
      <c r="G144" s="279">
        <v>6585.5166666666646</v>
      </c>
      <c r="H144" s="279">
        <v>6951.4166666666661</v>
      </c>
      <c r="I144" s="279">
        <v>7040.9833333333336</v>
      </c>
      <c r="J144" s="279">
        <v>7134.3666666666668</v>
      </c>
      <c r="K144" s="277">
        <v>6947.6</v>
      </c>
      <c r="L144" s="277">
        <v>6764.65</v>
      </c>
      <c r="M144" s="277">
        <v>9.1196900000000003</v>
      </c>
    </row>
    <row r="145" spans="1:13">
      <c r="A145" s="301">
        <v>136</v>
      </c>
      <c r="B145" s="277" t="s">
        <v>143</v>
      </c>
      <c r="C145" s="277">
        <v>520.70000000000005</v>
      </c>
      <c r="D145" s="279">
        <v>520.19999999999993</v>
      </c>
      <c r="E145" s="279">
        <v>514.49999999999989</v>
      </c>
      <c r="F145" s="279">
        <v>508.29999999999995</v>
      </c>
      <c r="G145" s="279">
        <v>502.59999999999991</v>
      </c>
      <c r="H145" s="279">
        <v>526.39999999999986</v>
      </c>
      <c r="I145" s="279">
        <v>532.09999999999991</v>
      </c>
      <c r="J145" s="279">
        <v>538.29999999999984</v>
      </c>
      <c r="K145" s="277">
        <v>525.9</v>
      </c>
      <c r="L145" s="277">
        <v>514</v>
      </c>
      <c r="M145" s="277">
        <v>26.420159999999999</v>
      </c>
    </row>
    <row r="146" spans="1:13">
      <c r="A146" s="301">
        <v>137</v>
      </c>
      <c r="B146" s="277" t="s">
        <v>144</v>
      </c>
      <c r="C146" s="277">
        <v>574.29999999999995</v>
      </c>
      <c r="D146" s="279">
        <v>579.13333333333333</v>
      </c>
      <c r="E146" s="279">
        <v>565.26666666666665</v>
      </c>
      <c r="F146" s="279">
        <v>556.23333333333335</v>
      </c>
      <c r="G146" s="279">
        <v>542.36666666666667</v>
      </c>
      <c r="H146" s="279">
        <v>588.16666666666663</v>
      </c>
      <c r="I146" s="279">
        <v>602.03333333333319</v>
      </c>
      <c r="J146" s="279">
        <v>611.06666666666661</v>
      </c>
      <c r="K146" s="277">
        <v>593</v>
      </c>
      <c r="L146" s="277">
        <v>570.1</v>
      </c>
      <c r="M146" s="277">
        <v>5.6369600000000002</v>
      </c>
    </row>
    <row r="147" spans="1:13">
      <c r="A147" s="301">
        <v>138</v>
      </c>
      <c r="B147" s="277" t="s">
        <v>145</v>
      </c>
      <c r="C147" s="277">
        <v>821.8</v>
      </c>
      <c r="D147" s="279">
        <v>823.04999999999984</v>
      </c>
      <c r="E147" s="279">
        <v>811.29999999999973</v>
      </c>
      <c r="F147" s="279">
        <v>800.79999999999984</v>
      </c>
      <c r="G147" s="279">
        <v>789.04999999999973</v>
      </c>
      <c r="H147" s="279">
        <v>833.54999999999973</v>
      </c>
      <c r="I147" s="279">
        <v>845.3</v>
      </c>
      <c r="J147" s="279">
        <v>855.79999999999973</v>
      </c>
      <c r="K147" s="277">
        <v>834.8</v>
      </c>
      <c r="L147" s="277">
        <v>812.55</v>
      </c>
      <c r="M147" s="277">
        <v>8.4713700000000003</v>
      </c>
    </row>
    <row r="148" spans="1:13">
      <c r="A148" s="301">
        <v>139</v>
      </c>
      <c r="B148" s="277" t="s">
        <v>146</v>
      </c>
      <c r="C148" s="277">
        <v>1354.05</v>
      </c>
      <c r="D148" s="279">
        <v>1386.3666666666668</v>
      </c>
      <c r="E148" s="279">
        <v>1304.9833333333336</v>
      </c>
      <c r="F148" s="279">
        <v>1255.9166666666667</v>
      </c>
      <c r="G148" s="279">
        <v>1174.5333333333335</v>
      </c>
      <c r="H148" s="279">
        <v>1435.4333333333336</v>
      </c>
      <c r="I148" s="279">
        <v>1516.8166666666668</v>
      </c>
      <c r="J148" s="279">
        <v>1565.8833333333337</v>
      </c>
      <c r="K148" s="277">
        <v>1467.75</v>
      </c>
      <c r="L148" s="277">
        <v>1337.3</v>
      </c>
      <c r="M148" s="277">
        <v>34.831029999999998</v>
      </c>
    </row>
    <row r="149" spans="1:13">
      <c r="A149" s="301">
        <v>140</v>
      </c>
      <c r="B149" s="277" t="s">
        <v>147</v>
      </c>
      <c r="C149" s="277">
        <v>107.05</v>
      </c>
      <c r="D149" s="279">
        <v>108.3</v>
      </c>
      <c r="E149" s="279">
        <v>104.64999999999999</v>
      </c>
      <c r="F149" s="279">
        <v>102.25</v>
      </c>
      <c r="G149" s="279">
        <v>98.6</v>
      </c>
      <c r="H149" s="279">
        <v>110.69999999999999</v>
      </c>
      <c r="I149" s="279">
        <v>114.35</v>
      </c>
      <c r="J149" s="279">
        <v>116.74999999999999</v>
      </c>
      <c r="K149" s="277">
        <v>111.95</v>
      </c>
      <c r="L149" s="277">
        <v>105.9</v>
      </c>
      <c r="M149" s="277">
        <v>152.51052999999999</v>
      </c>
    </row>
    <row r="150" spans="1:13">
      <c r="A150" s="301">
        <v>141</v>
      </c>
      <c r="B150" s="277" t="s">
        <v>268</v>
      </c>
      <c r="C150" s="277">
        <v>1301.3</v>
      </c>
      <c r="D150" s="279">
        <v>1309.5833333333333</v>
      </c>
      <c r="E150" s="279">
        <v>1277.6666666666665</v>
      </c>
      <c r="F150" s="279">
        <v>1254.0333333333333</v>
      </c>
      <c r="G150" s="279">
        <v>1222.1166666666666</v>
      </c>
      <c r="H150" s="279">
        <v>1333.2166666666665</v>
      </c>
      <c r="I150" s="279">
        <v>1365.133333333333</v>
      </c>
      <c r="J150" s="279">
        <v>1388.7666666666664</v>
      </c>
      <c r="K150" s="277">
        <v>1341.5</v>
      </c>
      <c r="L150" s="277">
        <v>1285.95</v>
      </c>
      <c r="M150" s="277">
        <v>2.1435200000000001</v>
      </c>
    </row>
    <row r="151" spans="1:13">
      <c r="A151" s="301">
        <v>142</v>
      </c>
      <c r="B151" s="277" t="s">
        <v>148</v>
      </c>
      <c r="C151" s="277">
        <v>61042.45</v>
      </c>
      <c r="D151" s="279">
        <v>60880.483333333337</v>
      </c>
      <c r="E151" s="279">
        <v>60161.966666666674</v>
      </c>
      <c r="F151" s="279">
        <v>59281.483333333337</v>
      </c>
      <c r="G151" s="279">
        <v>58562.966666666674</v>
      </c>
      <c r="H151" s="279">
        <v>61760.966666666674</v>
      </c>
      <c r="I151" s="279">
        <v>62479.483333333337</v>
      </c>
      <c r="J151" s="279">
        <v>63359.966666666674</v>
      </c>
      <c r="K151" s="277">
        <v>61599</v>
      </c>
      <c r="L151" s="277">
        <v>60000</v>
      </c>
      <c r="M151" s="277">
        <v>0.32353999999999999</v>
      </c>
    </row>
    <row r="152" spans="1:13">
      <c r="A152" s="301">
        <v>143</v>
      </c>
      <c r="B152" s="277" t="s">
        <v>267</v>
      </c>
      <c r="C152" s="277">
        <v>27.05</v>
      </c>
      <c r="D152" s="279">
        <v>27.150000000000002</v>
      </c>
      <c r="E152" s="279">
        <v>26.750000000000004</v>
      </c>
      <c r="F152" s="279">
        <v>26.450000000000003</v>
      </c>
      <c r="G152" s="279">
        <v>26.050000000000004</v>
      </c>
      <c r="H152" s="279">
        <v>27.450000000000003</v>
      </c>
      <c r="I152" s="279">
        <v>27.85</v>
      </c>
      <c r="J152" s="279">
        <v>28.150000000000002</v>
      </c>
      <c r="K152" s="277">
        <v>27.55</v>
      </c>
      <c r="L152" s="277">
        <v>26.85</v>
      </c>
      <c r="M152" s="277">
        <v>9.0437200000000004</v>
      </c>
    </row>
    <row r="153" spans="1:13">
      <c r="A153" s="301">
        <v>144</v>
      </c>
      <c r="B153" s="277" t="s">
        <v>149</v>
      </c>
      <c r="C153" s="277">
        <v>1213.2</v>
      </c>
      <c r="D153" s="279">
        <v>1212.5999999999999</v>
      </c>
      <c r="E153" s="279">
        <v>1187.4499999999998</v>
      </c>
      <c r="F153" s="279">
        <v>1161.6999999999998</v>
      </c>
      <c r="G153" s="279">
        <v>1136.5499999999997</v>
      </c>
      <c r="H153" s="279">
        <v>1238.3499999999999</v>
      </c>
      <c r="I153" s="279">
        <v>1263.5</v>
      </c>
      <c r="J153" s="279">
        <v>1289.25</v>
      </c>
      <c r="K153" s="277">
        <v>1237.75</v>
      </c>
      <c r="L153" s="277">
        <v>1186.8499999999999</v>
      </c>
      <c r="M153" s="277">
        <v>15.325519999999999</v>
      </c>
    </row>
    <row r="154" spans="1:13">
      <c r="A154" s="301">
        <v>145</v>
      </c>
      <c r="B154" s="277" t="s">
        <v>3161</v>
      </c>
      <c r="C154" s="277">
        <v>274.95</v>
      </c>
      <c r="D154" s="279">
        <v>273.36666666666662</v>
      </c>
      <c r="E154" s="279">
        <v>269.83333333333326</v>
      </c>
      <c r="F154" s="279">
        <v>264.71666666666664</v>
      </c>
      <c r="G154" s="279">
        <v>261.18333333333328</v>
      </c>
      <c r="H154" s="279">
        <v>278.48333333333323</v>
      </c>
      <c r="I154" s="279">
        <v>282.01666666666665</v>
      </c>
      <c r="J154" s="279">
        <v>287.13333333333321</v>
      </c>
      <c r="K154" s="277">
        <v>276.89999999999998</v>
      </c>
      <c r="L154" s="277">
        <v>268.25</v>
      </c>
      <c r="M154" s="277">
        <v>6.38192</v>
      </c>
    </row>
    <row r="155" spans="1:13">
      <c r="A155" s="301">
        <v>146</v>
      </c>
      <c r="B155" s="277" t="s">
        <v>269</v>
      </c>
      <c r="C155" s="277">
        <v>929.9</v>
      </c>
      <c r="D155" s="279">
        <v>928.08333333333337</v>
      </c>
      <c r="E155" s="279">
        <v>919.7166666666667</v>
      </c>
      <c r="F155" s="279">
        <v>909.5333333333333</v>
      </c>
      <c r="G155" s="279">
        <v>901.16666666666663</v>
      </c>
      <c r="H155" s="279">
        <v>938.26666666666677</v>
      </c>
      <c r="I155" s="279">
        <v>946.63333333333333</v>
      </c>
      <c r="J155" s="279">
        <v>956.81666666666683</v>
      </c>
      <c r="K155" s="277">
        <v>936.45</v>
      </c>
      <c r="L155" s="277">
        <v>917.9</v>
      </c>
      <c r="M155" s="277">
        <v>2.7345999999999999</v>
      </c>
    </row>
    <row r="156" spans="1:13">
      <c r="A156" s="301">
        <v>147</v>
      </c>
      <c r="B156" s="277" t="s">
        <v>150</v>
      </c>
      <c r="C156" s="277">
        <v>30.45</v>
      </c>
      <c r="D156" s="279">
        <v>30.733333333333331</v>
      </c>
      <c r="E156" s="279">
        <v>29.86666666666666</v>
      </c>
      <c r="F156" s="279">
        <v>29.283333333333328</v>
      </c>
      <c r="G156" s="279">
        <v>28.416666666666657</v>
      </c>
      <c r="H156" s="279">
        <v>31.316666666666663</v>
      </c>
      <c r="I156" s="279">
        <v>32.18333333333333</v>
      </c>
      <c r="J156" s="279">
        <v>32.766666666666666</v>
      </c>
      <c r="K156" s="277">
        <v>31.6</v>
      </c>
      <c r="L156" s="277">
        <v>30.15</v>
      </c>
      <c r="M156" s="277">
        <v>93.714669999999998</v>
      </c>
    </row>
    <row r="157" spans="1:13">
      <c r="A157" s="301">
        <v>148</v>
      </c>
      <c r="B157" s="277" t="s">
        <v>261</v>
      </c>
      <c r="C157" s="277">
        <v>3492.75</v>
      </c>
      <c r="D157" s="279">
        <v>3488.9166666666665</v>
      </c>
      <c r="E157" s="279">
        <v>3443.833333333333</v>
      </c>
      <c r="F157" s="279">
        <v>3394.9166666666665</v>
      </c>
      <c r="G157" s="279">
        <v>3349.833333333333</v>
      </c>
      <c r="H157" s="279">
        <v>3537.833333333333</v>
      </c>
      <c r="I157" s="279">
        <v>3582.9166666666661</v>
      </c>
      <c r="J157" s="279">
        <v>3631.833333333333</v>
      </c>
      <c r="K157" s="277">
        <v>3534</v>
      </c>
      <c r="L157" s="277">
        <v>3440</v>
      </c>
      <c r="M157" s="277">
        <v>3.0540099999999999</v>
      </c>
    </row>
    <row r="158" spans="1:13">
      <c r="A158" s="301">
        <v>149</v>
      </c>
      <c r="B158" s="277" t="s">
        <v>153</v>
      </c>
      <c r="C158" s="277">
        <v>16030.85</v>
      </c>
      <c r="D158" s="279">
        <v>16095.783333333335</v>
      </c>
      <c r="E158" s="279">
        <v>15877.116666666669</v>
      </c>
      <c r="F158" s="279">
        <v>15723.383333333333</v>
      </c>
      <c r="G158" s="279">
        <v>15504.716666666667</v>
      </c>
      <c r="H158" s="279">
        <v>16249.51666666667</v>
      </c>
      <c r="I158" s="279">
        <v>16468.183333333338</v>
      </c>
      <c r="J158" s="279">
        <v>16621.916666666672</v>
      </c>
      <c r="K158" s="277">
        <v>16314.45</v>
      </c>
      <c r="L158" s="277">
        <v>15942.05</v>
      </c>
      <c r="M158" s="277">
        <v>1.50095</v>
      </c>
    </row>
    <row r="159" spans="1:13">
      <c r="A159" s="301">
        <v>150</v>
      </c>
      <c r="B159" s="277" t="s">
        <v>270</v>
      </c>
      <c r="C159" s="277">
        <v>20.149999999999999</v>
      </c>
      <c r="D159" s="279">
        <v>20.216666666666669</v>
      </c>
      <c r="E159" s="279">
        <v>19.883333333333336</v>
      </c>
      <c r="F159" s="279">
        <v>19.616666666666667</v>
      </c>
      <c r="G159" s="279">
        <v>19.283333333333335</v>
      </c>
      <c r="H159" s="279">
        <v>20.483333333333338</v>
      </c>
      <c r="I159" s="279">
        <v>20.816666666666666</v>
      </c>
      <c r="J159" s="279">
        <v>21.083333333333339</v>
      </c>
      <c r="K159" s="277">
        <v>20.55</v>
      </c>
      <c r="L159" s="277">
        <v>19.95</v>
      </c>
      <c r="M159" s="277">
        <v>38.674370000000003</v>
      </c>
    </row>
    <row r="160" spans="1:13">
      <c r="A160" s="301">
        <v>151</v>
      </c>
      <c r="B160" s="277" t="s">
        <v>155</v>
      </c>
      <c r="C160" s="277">
        <v>85.25</v>
      </c>
      <c r="D160" s="279">
        <v>84.8</v>
      </c>
      <c r="E160" s="279">
        <v>83.949999999999989</v>
      </c>
      <c r="F160" s="279">
        <v>82.649999999999991</v>
      </c>
      <c r="G160" s="279">
        <v>81.799999999999983</v>
      </c>
      <c r="H160" s="279">
        <v>86.1</v>
      </c>
      <c r="I160" s="279">
        <v>86.949999999999989</v>
      </c>
      <c r="J160" s="279">
        <v>88.25</v>
      </c>
      <c r="K160" s="277">
        <v>85.65</v>
      </c>
      <c r="L160" s="277">
        <v>83.5</v>
      </c>
      <c r="M160" s="277">
        <v>54.576210000000003</v>
      </c>
    </row>
    <row r="161" spans="1:13">
      <c r="A161" s="301">
        <v>152</v>
      </c>
      <c r="B161" s="277" t="s">
        <v>156</v>
      </c>
      <c r="C161" s="277">
        <v>82.3</v>
      </c>
      <c r="D161" s="279">
        <v>82.25</v>
      </c>
      <c r="E161" s="279">
        <v>80.7</v>
      </c>
      <c r="F161" s="279">
        <v>79.100000000000009</v>
      </c>
      <c r="G161" s="279">
        <v>77.550000000000011</v>
      </c>
      <c r="H161" s="279">
        <v>83.85</v>
      </c>
      <c r="I161" s="279">
        <v>85.4</v>
      </c>
      <c r="J161" s="279">
        <v>86.999999999999986</v>
      </c>
      <c r="K161" s="277">
        <v>83.8</v>
      </c>
      <c r="L161" s="277">
        <v>80.650000000000006</v>
      </c>
      <c r="M161" s="277">
        <v>385.63963000000001</v>
      </c>
    </row>
    <row r="162" spans="1:13">
      <c r="A162" s="301">
        <v>153</v>
      </c>
      <c r="B162" s="277" t="s">
        <v>271</v>
      </c>
      <c r="C162" s="277">
        <v>472.6</v>
      </c>
      <c r="D162" s="279">
        <v>472.15000000000003</v>
      </c>
      <c r="E162" s="279">
        <v>445.75000000000006</v>
      </c>
      <c r="F162" s="279">
        <v>418.90000000000003</v>
      </c>
      <c r="G162" s="279">
        <v>392.50000000000006</v>
      </c>
      <c r="H162" s="279">
        <v>499.00000000000006</v>
      </c>
      <c r="I162" s="279">
        <v>525.40000000000009</v>
      </c>
      <c r="J162" s="279">
        <v>552.25</v>
      </c>
      <c r="K162" s="277">
        <v>498.55</v>
      </c>
      <c r="L162" s="277">
        <v>445.3</v>
      </c>
      <c r="M162" s="277">
        <v>36.510129999999997</v>
      </c>
    </row>
    <row r="163" spans="1:13">
      <c r="A163" s="301">
        <v>154</v>
      </c>
      <c r="B163" s="277" t="s">
        <v>272</v>
      </c>
      <c r="C163" s="277">
        <v>3232.9</v>
      </c>
      <c r="D163" s="279">
        <v>3251.0333333333328</v>
      </c>
      <c r="E163" s="279">
        <v>3194.0666666666657</v>
      </c>
      <c r="F163" s="279">
        <v>3155.2333333333327</v>
      </c>
      <c r="G163" s="279">
        <v>3098.2666666666655</v>
      </c>
      <c r="H163" s="279">
        <v>3289.8666666666659</v>
      </c>
      <c r="I163" s="279">
        <v>3346.833333333333</v>
      </c>
      <c r="J163" s="279">
        <v>3385.6666666666661</v>
      </c>
      <c r="K163" s="277">
        <v>3308</v>
      </c>
      <c r="L163" s="277">
        <v>3212.2</v>
      </c>
      <c r="M163" s="277">
        <v>1.0637000000000001</v>
      </c>
    </row>
    <row r="164" spans="1:13">
      <c r="A164" s="301">
        <v>155</v>
      </c>
      <c r="B164" s="277" t="s">
        <v>157</v>
      </c>
      <c r="C164" s="277">
        <v>87.85</v>
      </c>
      <c r="D164" s="279">
        <v>88.25</v>
      </c>
      <c r="E164" s="279">
        <v>87.1</v>
      </c>
      <c r="F164" s="279">
        <v>86.35</v>
      </c>
      <c r="G164" s="279">
        <v>85.199999999999989</v>
      </c>
      <c r="H164" s="279">
        <v>89</v>
      </c>
      <c r="I164" s="279">
        <v>90.15</v>
      </c>
      <c r="J164" s="279">
        <v>90.9</v>
      </c>
      <c r="K164" s="277">
        <v>89.4</v>
      </c>
      <c r="L164" s="277">
        <v>87.5</v>
      </c>
      <c r="M164" s="277">
        <v>5.2631800000000002</v>
      </c>
    </row>
    <row r="165" spans="1:13">
      <c r="A165" s="301">
        <v>156</v>
      </c>
      <c r="B165" s="277" t="s">
        <v>158</v>
      </c>
      <c r="C165" s="277">
        <v>67.8</v>
      </c>
      <c r="D165" s="279">
        <v>67.8</v>
      </c>
      <c r="E165" s="279">
        <v>67</v>
      </c>
      <c r="F165" s="279">
        <v>66.2</v>
      </c>
      <c r="G165" s="279">
        <v>65.400000000000006</v>
      </c>
      <c r="H165" s="279">
        <v>68.599999999999994</v>
      </c>
      <c r="I165" s="279">
        <v>69.399999999999977</v>
      </c>
      <c r="J165" s="279">
        <v>70.199999999999989</v>
      </c>
      <c r="K165" s="277">
        <v>68.599999999999994</v>
      </c>
      <c r="L165" s="277">
        <v>67</v>
      </c>
      <c r="M165" s="277">
        <v>195.90728999999999</v>
      </c>
    </row>
    <row r="166" spans="1:13">
      <c r="A166" s="301">
        <v>157</v>
      </c>
      <c r="B166" s="277" t="s">
        <v>159</v>
      </c>
      <c r="C166" s="277">
        <v>20225</v>
      </c>
      <c r="D166" s="279">
        <v>20417.333333333332</v>
      </c>
      <c r="E166" s="279">
        <v>19909.666666666664</v>
      </c>
      <c r="F166" s="279">
        <v>19594.333333333332</v>
      </c>
      <c r="G166" s="279">
        <v>19086.666666666664</v>
      </c>
      <c r="H166" s="279">
        <v>20732.666666666664</v>
      </c>
      <c r="I166" s="279">
        <v>21240.333333333328</v>
      </c>
      <c r="J166" s="279">
        <v>21555.666666666664</v>
      </c>
      <c r="K166" s="277">
        <v>20925</v>
      </c>
      <c r="L166" s="277">
        <v>20102</v>
      </c>
      <c r="M166" s="277">
        <v>0.37253999999999998</v>
      </c>
    </row>
    <row r="167" spans="1:13">
      <c r="A167" s="301">
        <v>158</v>
      </c>
      <c r="B167" s="277" t="s">
        <v>160</v>
      </c>
      <c r="C167" s="277">
        <v>1316.75</v>
      </c>
      <c r="D167" s="279">
        <v>1319.8999999999999</v>
      </c>
      <c r="E167" s="279">
        <v>1295.1499999999996</v>
      </c>
      <c r="F167" s="279">
        <v>1273.5499999999997</v>
      </c>
      <c r="G167" s="279">
        <v>1248.7999999999995</v>
      </c>
      <c r="H167" s="279">
        <v>1341.4999999999998</v>
      </c>
      <c r="I167" s="279">
        <v>1366.2500000000002</v>
      </c>
      <c r="J167" s="279">
        <v>1387.85</v>
      </c>
      <c r="K167" s="277">
        <v>1344.65</v>
      </c>
      <c r="L167" s="277">
        <v>1298.3</v>
      </c>
      <c r="M167" s="277">
        <v>12.68464</v>
      </c>
    </row>
    <row r="168" spans="1:13">
      <c r="A168" s="301">
        <v>159</v>
      </c>
      <c r="B168" s="277" t="s">
        <v>161</v>
      </c>
      <c r="C168" s="277">
        <v>224.7</v>
      </c>
      <c r="D168" s="279">
        <v>224.70000000000002</v>
      </c>
      <c r="E168" s="279">
        <v>222.65000000000003</v>
      </c>
      <c r="F168" s="279">
        <v>220.60000000000002</v>
      </c>
      <c r="G168" s="279">
        <v>218.55000000000004</v>
      </c>
      <c r="H168" s="279">
        <v>226.75000000000003</v>
      </c>
      <c r="I168" s="279">
        <v>228.80000000000004</v>
      </c>
      <c r="J168" s="279">
        <v>230.85000000000002</v>
      </c>
      <c r="K168" s="277">
        <v>226.75</v>
      </c>
      <c r="L168" s="277">
        <v>222.65</v>
      </c>
      <c r="M168" s="277">
        <v>33.324919999999999</v>
      </c>
    </row>
    <row r="169" spans="1:13">
      <c r="A169" s="301">
        <v>160</v>
      </c>
      <c r="B169" s="277" t="s">
        <v>162</v>
      </c>
      <c r="C169" s="277">
        <v>88.4</v>
      </c>
      <c r="D169" s="279">
        <v>88.116666666666674</v>
      </c>
      <c r="E169" s="279">
        <v>87.133333333333354</v>
      </c>
      <c r="F169" s="279">
        <v>85.866666666666674</v>
      </c>
      <c r="G169" s="279">
        <v>84.883333333333354</v>
      </c>
      <c r="H169" s="279">
        <v>89.383333333333354</v>
      </c>
      <c r="I169" s="279">
        <v>90.366666666666674</v>
      </c>
      <c r="J169" s="279">
        <v>91.633333333333354</v>
      </c>
      <c r="K169" s="277">
        <v>89.1</v>
      </c>
      <c r="L169" s="277">
        <v>86.85</v>
      </c>
      <c r="M169" s="277">
        <v>41.732909999999997</v>
      </c>
    </row>
    <row r="170" spans="1:13">
      <c r="A170" s="301">
        <v>161</v>
      </c>
      <c r="B170" s="277" t="s">
        <v>275</v>
      </c>
      <c r="C170" s="277">
        <v>5010.7</v>
      </c>
      <c r="D170" s="279">
        <v>5013.2166666666662</v>
      </c>
      <c r="E170" s="279">
        <v>4977.4833333333327</v>
      </c>
      <c r="F170" s="279">
        <v>4944.2666666666664</v>
      </c>
      <c r="G170" s="279">
        <v>4908.5333333333328</v>
      </c>
      <c r="H170" s="279">
        <v>5046.4333333333325</v>
      </c>
      <c r="I170" s="279">
        <v>5082.1666666666661</v>
      </c>
      <c r="J170" s="279">
        <v>5115.3833333333323</v>
      </c>
      <c r="K170" s="277">
        <v>5048.95</v>
      </c>
      <c r="L170" s="277">
        <v>4980</v>
      </c>
      <c r="M170" s="277">
        <v>0.36136000000000001</v>
      </c>
    </row>
    <row r="171" spans="1:13">
      <c r="A171" s="301">
        <v>162</v>
      </c>
      <c r="B171" s="277" t="s">
        <v>277</v>
      </c>
      <c r="C171" s="277">
        <v>10152.9</v>
      </c>
      <c r="D171" s="279">
        <v>10125.066666666668</v>
      </c>
      <c r="E171" s="279">
        <v>10070.133333333335</v>
      </c>
      <c r="F171" s="279">
        <v>9987.3666666666668</v>
      </c>
      <c r="G171" s="279">
        <v>9932.4333333333343</v>
      </c>
      <c r="H171" s="279">
        <v>10207.833333333336</v>
      </c>
      <c r="I171" s="279">
        <v>10262.766666666666</v>
      </c>
      <c r="J171" s="279">
        <v>10345.533333333336</v>
      </c>
      <c r="K171" s="277">
        <v>10180</v>
      </c>
      <c r="L171" s="277">
        <v>10042.299999999999</v>
      </c>
      <c r="M171" s="277">
        <v>4.9020000000000001E-2</v>
      </c>
    </row>
    <row r="172" spans="1:13">
      <c r="A172" s="301">
        <v>163</v>
      </c>
      <c r="B172" s="277" t="s">
        <v>163</v>
      </c>
      <c r="C172" s="277">
        <v>1496.8</v>
      </c>
      <c r="D172" s="279">
        <v>1507.2666666666664</v>
      </c>
      <c r="E172" s="279">
        <v>1473.6333333333328</v>
      </c>
      <c r="F172" s="279">
        <v>1450.4666666666662</v>
      </c>
      <c r="G172" s="279">
        <v>1416.8333333333326</v>
      </c>
      <c r="H172" s="279">
        <v>1530.4333333333329</v>
      </c>
      <c r="I172" s="279">
        <v>1564.0666666666666</v>
      </c>
      <c r="J172" s="279">
        <v>1587.2333333333331</v>
      </c>
      <c r="K172" s="277">
        <v>1540.9</v>
      </c>
      <c r="L172" s="277">
        <v>1484.1</v>
      </c>
      <c r="M172" s="277">
        <v>9.2870000000000008</v>
      </c>
    </row>
    <row r="173" spans="1:13">
      <c r="A173" s="301">
        <v>164</v>
      </c>
      <c r="B173" s="277" t="s">
        <v>273</v>
      </c>
      <c r="C173" s="277">
        <v>2181.9</v>
      </c>
      <c r="D173" s="279">
        <v>2167.25</v>
      </c>
      <c r="E173" s="279">
        <v>2134.65</v>
      </c>
      <c r="F173" s="279">
        <v>2087.4</v>
      </c>
      <c r="G173" s="279">
        <v>2054.8000000000002</v>
      </c>
      <c r="H173" s="279">
        <v>2214.5</v>
      </c>
      <c r="I173" s="279">
        <v>2247.1000000000004</v>
      </c>
      <c r="J173" s="279">
        <v>2294.35</v>
      </c>
      <c r="K173" s="277">
        <v>2199.85</v>
      </c>
      <c r="L173" s="277">
        <v>2120</v>
      </c>
      <c r="M173" s="277">
        <v>4.7670899999999996</v>
      </c>
    </row>
    <row r="174" spans="1:13">
      <c r="A174" s="301">
        <v>165</v>
      </c>
      <c r="B174" s="277" t="s">
        <v>164</v>
      </c>
      <c r="C174" s="277">
        <v>27.2</v>
      </c>
      <c r="D174" s="279">
        <v>27.349999999999998</v>
      </c>
      <c r="E174" s="279">
        <v>26.899999999999995</v>
      </c>
      <c r="F174" s="279">
        <v>26.599999999999998</v>
      </c>
      <c r="G174" s="279">
        <v>26.149999999999995</v>
      </c>
      <c r="H174" s="279">
        <v>27.649999999999995</v>
      </c>
      <c r="I174" s="279">
        <v>28.099999999999998</v>
      </c>
      <c r="J174" s="279">
        <v>28.399999999999995</v>
      </c>
      <c r="K174" s="277">
        <v>27.8</v>
      </c>
      <c r="L174" s="277">
        <v>27.05</v>
      </c>
      <c r="M174" s="277">
        <v>224.30098000000001</v>
      </c>
    </row>
    <row r="175" spans="1:13">
      <c r="A175" s="301">
        <v>166</v>
      </c>
      <c r="B175" s="277" t="s">
        <v>274</v>
      </c>
      <c r="C175" s="277">
        <v>369.15</v>
      </c>
      <c r="D175" s="279">
        <v>370.81666666666666</v>
      </c>
      <c r="E175" s="279">
        <v>361.13333333333333</v>
      </c>
      <c r="F175" s="279">
        <v>353.11666666666667</v>
      </c>
      <c r="G175" s="279">
        <v>343.43333333333334</v>
      </c>
      <c r="H175" s="279">
        <v>378.83333333333331</v>
      </c>
      <c r="I175" s="279">
        <v>388.51666666666659</v>
      </c>
      <c r="J175" s="279">
        <v>396.5333333333333</v>
      </c>
      <c r="K175" s="277">
        <v>380.5</v>
      </c>
      <c r="L175" s="277">
        <v>362.8</v>
      </c>
      <c r="M175" s="277">
        <v>5.0298999999999996</v>
      </c>
    </row>
    <row r="176" spans="1:13">
      <c r="A176" s="301">
        <v>167</v>
      </c>
      <c r="B176" s="277" t="s">
        <v>491</v>
      </c>
      <c r="C176" s="277">
        <v>825.35</v>
      </c>
      <c r="D176" s="279">
        <v>821.61666666666667</v>
      </c>
      <c r="E176" s="279">
        <v>808.73333333333335</v>
      </c>
      <c r="F176" s="279">
        <v>792.11666666666667</v>
      </c>
      <c r="G176" s="279">
        <v>779.23333333333335</v>
      </c>
      <c r="H176" s="279">
        <v>838.23333333333335</v>
      </c>
      <c r="I176" s="279">
        <v>851.11666666666679</v>
      </c>
      <c r="J176" s="279">
        <v>867.73333333333335</v>
      </c>
      <c r="K176" s="277">
        <v>834.5</v>
      </c>
      <c r="L176" s="277">
        <v>805</v>
      </c>
      <c r="M176" s="277">
        <v>2.8235299999999999</v>
      </c>
    </row>
    <row r="177" spans="1:13">
      <c r="A177" s="301">
        <v>168</v>
      </c>
      <c r="B177" s="277" t="s">
        <v>165</v>
      </c>
      <c r="C177" s="277">
        <v>163.75</v>
      </c>
      <c r="D177" s="279">
        <v>162.38333333333333</v>
      </c>
      <c r="E177" s="279">
        <v>158.61666666666665</v>
      </c>
      <c r="F177" s="279">
        <v>153.48333333333332</v>
      </c>
      <c r="G177" s="279">
        <v>149.71666666666664</v>
      </c>
      <c r="H177" s="279">
        <v>167.51666666666665</v>
      </c>
      <c r="I177" s="279">
        <v>171.2833333333333</v>
      </c>
      <c r="J177" s="279">
        <v>176.41666666666666</v>
      </c>
      <c r="K177" s="277">
        <v>166.15</v>
      </c>
      <c r="L177" s="277">
        <v>157.25</v>
      </c>
      <c r="M177" s="277">
        <v>205.72525999999999</v>
      </c>
    </row>
    <row r="178" spans="1:13">
      <c r="A178" s="301">
        <v>169</v>
      </c>
      <c r="B178" s="277" t="s">
        <v>276</v>
      </c>
      <c r="C178" s="277">
        <v>252.2</v>
      </c>
      <c r="D178" s="279">
        <v>254.01666666666668</v>
      </c>
      <c r="E178" s="279">
        <v>245.53333333333336</v>
      </c>
      <c r="F178" s="279">
        <v>238.86666666666667</v>
      </c>
      <c r="G178" s="279">
        <v>230.38333333333335</v>
      </c>
      <c r="H178" s="279">
        <v>260.68333333333339</v>
      </c>
      <c r="I178" s="279">
        <v>269.16666666666663</v>
      </c>
      <c r="J178" s="279">
        <v>275.83333333333337</v>
      </c>
      <c r="K178" s="277">
        <v>262.5</v>
      </c>
      <c r="L178" s="277">
        <v>247.35</v>
      </c>
      <c r="M178" s="277">
        <v>10.737450000000001</v>
      </c>
    </row>
    <row r="179" spans="1:13">
      <c r="A179" s="301">
        <v>170</v>
      </c>
      <c r="B179" s="277" t="s">
        <v>278</v>
      </c>
      <c r="C179" s="277">
        <v>415.05</v>
      </c>
      <c r="D179" s="279">
        <v>416.2166666666667</v>
      </c>
      <c r="E179" s="279">
        <v>410.83333333333337</v>
      </c>
      <c r="F179" s="279">
        <v>406.61666666666667</v>
      </c>
      <c r="G179" s="279">
        <v>401.23333333333335</v>
      </c>
      <c r="H179" s="279">
        <v>420.43333333333339</v>
      </c>
      <c r="I179" s="279">
        <v>425.81666666666672</v>
      </c>
      <c r="J179" s="279">
        <v>430.03333333333342</v>
      </c>
      <c r="K179" s="277">
        <v>421.6</v>
      </c>
      <c r="L179" s="277">
        <v>412</v>
      </c>
      <c r="M179" s="277">
        <v>0.94042999999999999</v>
      </c>
    </row>
    <row r="180" spans="1:13">
      <c r="A180" s="301">
        <v>171</v>
      </c>
      <c r="B180" s="277" t="s">
        <v>279</v>
      </c>
      <c r="C180" s="277">
        <v>450.3</v>
      </c>
      <c r="D180" s="279">
        <v>450.0333333333333</v>
      </c>
      <c r="E180" s="279">
        <v>446.36666666666662</v>
      </c>
      <c r="F180" s="279">
        <v>442.43333333333334</v>
      </c>
      <c r="G180" s="279">
        <v>438.76666666666665</v>
      </c>
      <c r="H180" s="279">
        <v>453.96666666666658</v>
      </c>
      <c r="I180" s="279">
        <v>457.63333333333333</v>
      </c>
      <c r="J180" s="279">
        <v>461.56666666666655</v>
      </c>
      <c r="K180" s="277">
        <v>453.7</v>
      </c>
      <c r="L180" s="277">
        <v>446.1</v>
      </c>
      <c r="M180" s="277">
        <v>0.56552999999999998</v>
      </c>
    </row>
    <row r="181" spans="1:13">
      <c r="A181" s="301">
        <v>172</v>
      </c>
      <c r="B181" s="277" t="s">
        <v>167</v>
      </c>
      <c r="C181" s="277">
        <v>793.65</v>
      </c>
      <c r="D181" s="279">
        <v>788.35</v>
      </c>
      <c r="E181" s="279">
        <v>777.7</v>
      </c>
      <c r="F181" s="279">
        <v>761.75</v>
      </c>
      <c r="G181" s="279">
        <v>751.1</v>
      </c>
      <c r="H181" s="279">
        <v>804.30000000000007</v>
      </c>
      <c r="I181" s="279">
        <v>814.94999999999993</v>
      </c>
      <c r="J181" s="279">
        <v>830.90000000000009</v>
      </c>
      <c r="K181" s="277">
        <v>799</v>
      </c>
      <c r="L181" s="277">
        <v>772.4</v>
      </c>
      <c r="M181" s="277">
        <v>6.18466</v>
      </c>
    </row>
    <row r="182" spans="1:13">
      <c r="A182" s="301">
        <v>173</v>
      </c>
      <c r="B182" s="277" t="s">
        <v>168</v>
      </c>
      <c r="C182" s="277">
        <v>180.45</v>
      </c>
      <c r="D182" s="279">
        <v>180.75</v>
      </c>
      <c r="E182" s="279">
        <v>175.5</v>
      </c>
      <c r="F182" s="279">
        <v>170.55</v>
      </c>
      <c r="G182" s="279">
        <v>165.3</v>
      </c>
      <c r="H182" s="279">
        <v>185.7</v>
      </c>
      <c r="I182" s="279">
        <v>190.95</v>
      </c>
      <c r="J182" s="279">
        <v>195.89999999999998</v>
      </c>
      <c r="K182" s="277">
        <v>186</v>
      </c>
      <c r="L182" s="277">
        <v>175.8</v>
      </c>
      <c r="M182" s="277">
        <v>206.51383999999999</v>
      </c>
    </row>
    <row r="183" spans="1:13">
      <c r="A183" s="301">
        <v>174</v>
      </c>
      <c r="B183" s="277" t="s">
        <v>169</v>
      </c>
      <c r="C183" s="277">
        <v>99.35</v>
      </c>
      <c r="D183" s="279">
        <v>98.683333333333323</v>
      </c>
      <c r="E183" s="279">
        <v>97.516666666666652</v>
      </c>
      <c r="F183" s="279">
        <v>95.683333333333323</v>
      </c>
      <c r="G183" s="279">
        <v>94.516666666666652</v>
      </c>
      <c r="H183" s="279">
        <v>100.51666666666665</v>
      </c>
      <c r="I183" s="279">
        <v>101.68333333333331</v>
      </c>
      <c r="J183" s="279">
        <v>103.51666666666665</v>
      </c>
      <c r="K183" s="277">
        <v>99.85</v>
      </c>
      <c r="L183" s="277">
        <v>96.85</v>
      </c>
      <c r="M183" s="277">
        <v>54.895539999999997</v>
      </c>
    </row>
    <row r="184" spans="1:13">
      <c r="A184" s="301">
        <v>175</v>
      </c>
      <c r="B184" s="277" t="s">
        <v>170</v>
      </c>
      <c r="C184" s="277">
        <v>2124.6</v>
      </c>
      <c r="D184" s="279">
        <v>2138.1166666666668</v>
      </c>
      <c r="E184" s="279">
        <v>2084.2333333333336</v>
      </c>
      <c r="F184" s="279">
        <v>2043.8666666666668</v>
      </c>
      <c r="G184" s="279">
        <v>1989.9833333333336</v>
      </c>
      <c r="H184" s="279">
        <v>2178.4833333333336</v>
      </c>
      <c r="I184" s="279">
        <v>2232.3666666666668</v>
      </c>
      <c r="J184" s="279">
        <v>2272.7333333333336</v>
      </c>
      <c r="K184" s="277">
        <v>2192</v>
      </c>
      <c r="L184" s="277">
        <v>2097.75</v>
      </c>
      <c r="M184" s="277">
        <v>157.29989</v>
      </c>
    </row>
    <row r="185" spans="1:13">
      <c r="A185" s="301">
        <v>176</v>
      </c>
      <c r="B185" s="277" t="s">
        <v>171</v>
      </c>
      <c r="C185" s="277">
        <v>35.5</v>
      </c>
      <c r="D185" s="279">
        <v>35.31666666666667</v>
      </c>
      <c r="E185" s="279">
        <v>34.733333333333341</v>
      </c>
      <c r="F185" s="279">
        <v>33.966666666666669</v>
      </c>
      <c r="G185" s="279">
        <v>33.38333333333334</v>
      </c>
      <c r="H185" s="279">
        <v>36.083333333333343</v>
      </c>
      <c r="I185" s="279">
        <v>36.666666666666671</v>
      </c>
      <c r="J185" s="279">
        <v>37.433333333333344</v>
      </c>
      <c r="K185" s="277">
        <v>35.9</v>
      </c>
      <c r="L185" s="277">
        <v>34.549999999999997</v>
      </c>
      <c r="M185" s="277">
        <v>188.30942999999999</v>
      </c>
    </row>
    <row r="186" spans="1:13">
      <c r="A186" s="301">
        <v>177</v>
      </c>
      <c r="B186" s="277" t="s">
        <v>3523</v>
      </c>
      <c r="C186" s="277">
        <v>895.3</v>
      </c>
      <c r="D186" s="279">
        <v>894.01666666666677</v>
      </c>
      <c r="E186" s="279">
        <v>879.28333333333353</v>
      </c>
      <c r="F186" s="279">
        <v>863.26666666666677</v>
      </c>
      <c r="G186" s="279">
        <v>848.53333333333353</v>
      </c>
      <c r="H186" s="279">
        <v>910.03333333333353</v>
      </c>
      <c r="I186" s="279">
        <v>924.76666666666688</v>
      </c>
      <c r="J186" s="279">
        <v>940.78333333333353</v>
      </c>
      <c r="K186" s="277">
        <v>908.75</v>
      </c>
      <c r="L186" s="277">
        <v>878</v>
      </c>
      <c r="M186" s="277">
        <v>9.6100200000000005</v>
      </c>
    </row>
    <row r="187" spans="1:13">
      <c r="A187" s="301">
        <v>178</v>
      </c>
      <c r="B187" s="277" t="s">
        <v>280</v>
      </c>
      <c r="C187" s="277">
        <v>785.35</v>
      </c>
      <c r="D187" s="279">
        <v>790.04999999999984</v>
      </c>
      <c r="E187" s="279">
        <v>776.09999999999968</v>
      </c>
      <c r="F187" s="279">
        <v>766.8499999999998</v>
      </c>
      <c r="G187" s="279">
        <v>752.89999999999964</v>
      </c>
      <c r="H187" s="279">
        <v>799.29999999999973</v>
      </c>
      <c r="I187" s="279">
        <v>813.24999999999977</v>
      </c>
      <c r="J187" s="279">
        <v>822.49999999999977</v>
      </c>
      <c r="K187" s="277">
        <v>804</v>
      </c>
      <c r="L187" s="277">
        <v>780.8</v>
      </c>
      <c r="M187" s="277">
        <v>17.63644</v>
      </c>
    </row>
    <row r="188" spans="1:13">
      <c r="A188" s="301">
        <v>179</v>
      </c>
      <c r="B188" s="277" t="s">
        <v>172</v>
      </c>
      <c r="C188" s="277">
        <v>203.75</v>
      </c>
      <c r="D188" s="279">
        <v>203.29999999999998</v>
      </c>
      <c r="E188" s="279">
        <v>199.29999999999995</v>
      </c>
      <c r="F188" s="279">
        <v>194.84999999999997</v>
      </c>
      <c r="G188" s="279">
        <v>190.84999999999994</v>
      </c>
      <c r="H188" s="279">
        <v>207.74999999999997</v>
      </c>
      <c r="I188" s="279">
        <v>211.75000000000003</v>
      </c>
      <c r="J188" s="279">
        <v>216.2</v>
      </c>
      <c r="K188" s="277">
        <v>207.3</v>
      </c>
      <c r="L188" s="277">
        <v>198.85</v>
      </c>
      <c r="M188" s="277">
        <v>545.16481999999996</v>
      </c>
    </row>
    <row r="189" spans="1:13">
      <c r="A189" s="301">
        <v>180</v>
      </c>
      <c r="B189" s="277" t="s">
        <v>173</v>
      </c>
      <c r="C189" s="277">
        <v>21147.5</v>
      </c>
      <c r="D189" s="279">
        <v>21084.866666666665</v>
      </c>
      <c r="E189" s="279">
        <v>20742.783333333329</v>
      </c>
      <c r="F189" s="279">
        <v>20338.066666666666</v>
      </c>
      <c r="G189" s="279">
        <v>19995.98333333333</v>
      </c>
      <c r="H189" s="279">
        <v>21489.583333333328</v>
      </c>
      <c r="I189" s="279">
        <v>21831.666666666664</v>
      </c>
      <c r="J189" s="279">
        <v>22236.383333333328</v>
      </c>
      <c r="K189" s="277">
        <v>21426.95</v>
      </c>
      <c r="L189" s="277">
        <v>20680.150000000001</v>
      </c>
      <c r="M189" s="277">
        <v>0.57076000000000005</v>
      </c>
    </row>
    <row r="190" spans="1:13">
      <c r="A190" s="301">
        <v>181</v>
      </c>
      <c r="B190" s="277" t="s">
        <v>174</v>
      </c>
      <c r="C190" s="277">
        <v>1290.7</v>
      </c>
      <c r="D190" s="279">
        <v>1292.3166666666668</v>
      </c>
      <c r="E190" s="279">
        <v>1279.7333333333336</v>
      </c>
      <c r="F190" s="279">
        <v>1268.7666666666667</v>
      </c>
      <c r="G190" s="279">
        <v>1256.1833333333334</v>
      </c>
      <c r="H190" s="279">
        <v>1303.2833333333338</v>
      </c>
      <c r="I190" s="279">
        <v>1315.8666666666672</v>
      </c>
      <c r="J190" s="279">
        <v>1326.8333333333339</v>
      </c>
      <c r="K190" s="277">
        <v>1304.9000000000001</v>
      </c>
      <c r="L190" s="277">
        <v>1281.3499999999999</v>
      </c>
      <c r="M190" s="277">
        <v>6.2231399999999999</v>
      </c>
    </row>
    <row r="191" spans="1:13">
      <c r="A191" s="301">
        <v>182</v>
      </c>
      <c r="B191" s="277" t="s">
        <v>175</v>
      </c>
      <c r="C191" s="277">
        <v>4438.6499999999996</v>
      </c>
      <c r="D191" s="279">
        <v>4459.9333333333334</v>
      </c>
      <c r="E191" s="279">
        <v>4368.7166666666672</v>
      </c>
      <c r="F191" s="279">
        <v>4298.7833333333338</v>
      </c>
      <c r="G191" s="279">
        <v>4207.5666666666675</v>
      </c>
      <c r="H191" s="279">
        <v>4529.8666666666668</v>
      </c>
      <c r="I191" s="279">
        <v>4621.0833333333321</v>
      </c>
      <c r="J191" s="279">
        <v>4691.0166666666664</v>
      </c>
      <c r="K191" s="277">
        <v>4551.1499999999996</v>
      </c>
      <c r="L191" s="277">
        <v>4390</v>
      </c>
      <c r="M191" s="277">
        <v>2.3131300000000001</v>
      </c>
    </row>
    <row r="192" spans="1:13">
      <c r="A192" s="301">
        <v>183</v>
      </c>
      <c r="B192" s="277" t="s">
        <v>176</v>
      </c>
      <c r="C192" s="277">
        <v>665.95</v>
      </c>
      <c r="D192" s="279">
        <v>665.44999999999993</v>
      </c>
      <c r="E192" s="279">
        <v>647.89999999999986</v>
      </c>
      <c r="F192" s="279">
        <v>629.84999999999991</v>
      </c>
      <c r="G192" s="279">
        <v>612.29999999999984</v>
      </c>
      <c r="H192" s="279">
        <v>683.49999999999989</v>
      </c>
      <c r="I192" s="279">
        <v>701.04999999999984</v>
      </c>
      <c r="J192" s="279">
        <v>719.09999999999991</v>
      </c>
      <c r="K192" s="277">
        <v>683</v>
      </c>
      <c r="L192" s="277">
        <v>647.4</v>
      </c>
      <c r="M192" s="277">
        <v>63.482010000000002</v>
      </c>
    </row>
    <row r="193" spans="1:13">
      <c r="A193" s="301">
        <v>184</v>
      </c>
      <c r="B193" s="277" t="s">
        <v>178</v>
      </c>
      <c r="C193" s="277">
        <v>490.2</v>
      </c>
      <c r="D193" s="279">
        <v>487.9666666666667</v>
      </c>
      <c r="E193" s="279">
        <v>483.73333333333341</v>
      </c>
      <c r="F193" s="279">
        <v>477.26666666666671</v>
      </c>
      <c r="G193" s="279">
        <v>473.03333333333342</v>
      </c>
      <c r="H193" s="279">
        <v>494.43333333333339</v>
      </c>
      <c r="I193" s="279">
        <v>498.66666666666674</v>
      </c>
      <c r="J193" s="279">
        <v>505.13333333333338</v>
      </c>
      <c r="K193" s="277">
        <v>492.2</v>
      </c>
      <c r="L193" s="277">
        <v>481.5</v>
      </c>
      <c r="M193" s="277">
        <v>72.700519999999997</v>
      </c>
    </row>
    <row r="194" spans="1:13">
      <c r="A194" s="301">
        <v>185</v>
      </c>
      <c r="B194" s="277" t="s">
        <v>179</v>
      </c>
      <c r="C194" s="277">
        <v>426.9</v>
      </c>
      <c r="D194" s="279">
        <v>426.89999999999992</v>
      </c>
      <c r="E194" s="279">
        <v>418.89999999999986</v>
      </c>
      <c r="F194" s="279">
        <v>410.89999999999992</v>
      </c>
      <c r="G194" s="279">
        <v>402.89999999999986</v>
      </c>
      <c r="H194" s="279">
        <v>434.89999999999986</v>
      </c>
      <c r="I194" s="279">
        <v>442.9</v>
      </c>
      <c r="J194" s="279">
        <v>450.89999999999986</v>
      </c>
      <c r="K194" s="277">
        <v>434.9</v>
      </c>
      <c r="L194" s="277">
        <v>418.9</v>
      </c>
      <c r="M194" s="277">
        <v>16.947140000000001</v>
      </c>
    </row>
    <row r="195" spans="1:13">
      <c r="A195" s="301">
        <v>186</v>
      </c>
      <c r="B195" s="277" t="s">
        <v>282</v>
      </c>
      <c r="C195" s="277">
        <v>552.20000000000005</v>
      </c>
      <c r="D195" s="279">
        <v>556.33333333333337</v>
      </c>
      <c r="E195" s="279">
        <v>545.86666666666679</v>
      </c>
      <c r="F195" s="279">
        <v>539.53333333333342</v>
      </c>
      <c r="G195" s="279">
        <v>529.06666666666683</v>
      </c>
      <c r="H195" s="279">
        <v>562.66666666666674</v>
      </c>
      <c r="I195" s="279">
        <v>573.13333333333321</v>
      </c>
      <c r="J195" s="279">
        <v>579.4666666666667</v>
      </c>
      <c r="K195" s="277">
        <v>566.79999999999995</v>
      </c>
      <c r="L195" s="277">
        <v>550</v>
      </c>
      <c r="M195" s="277">
        <v>6.1835300000000002</v>
      </c>
    </row>
    <row r="196" spans="1:13">
      <c r="A196" s="301">
        <v>187</v>
      </c>
      <c r="B196" s="277" t="s">
        <v>3464</v>
      </c>
      <c r="C196" s="277">
        <v>465.3</v>
      </c>
      <c r="D196" s="279">
        <v>468.84999999999997</v>
      </c>
      <c r="E196" s="279">
        <v>455.39999999999992</v>
      </c>
      <c r="F196" s="279">
        <v>445.49999999999994</v>
      </c>
      <c r="G196" s="279">
        <v>432.0499999999999</v>
      </c>
      <c r="H196" s="279">
        <v>478.74999999999994</v>
      </c>
      <c r="I196" s="279">
        <v>492.2</v>
      </c>
      <c r="J196" s="279">
        <v>502.09999999999997</v>
      </c>
      <c r="K196" s="277">
        <v>482.3</v>
      </c>
      <c r="L196" s="277">
        <v>458.95</v>
      </c>
      <c r="M196" s="277">
        <v>49.072699999999998</v>
      </c>
    </row>
    <row r="197" spans="1:13">
      <c r="A197" s="301">
        <v>188</v>
      </c>
      <c r="B197" s="268" t="s">
        <v>183</v>
      </c>
      <c r="C197" s="268">
        <v>130.25</v>
      </c>
      <c r="D197" s="308">
        <v>130.55000000000001</v>
      </c>
      <c r="E197" s="308">
        <v>128.00000000000003</v>
      </c>
      <c r="F197" s="308">
        <v>125.75000000000003</v>
      </c>
      <c r="G197" s="308">
        <v>123.20000000000005</v>
      </c>
      <c r="H197" s="308">
        <v>132.80000000000001</v>
      </c>
      <c r="I197" s="308">
        <v>135.34999999999997</v>
      </c>
      <c r="J197" s="308">
        <v>137.6</v>
      </c>
      <c r="K197" s="268">
        <v>133.1</v>
      </c>
      <c r="L197" s="268">
        <v>128.30000000000001</v>
      </c>
      <c r="M197" s="268">
        <v>392.52679999999998</v>
      </c>
    </row>
    <row r="198" spans="1:13">
      <c r="A198" s="301">
        <v>189</v>
      </c>
      <c r="B198" s="268" t="s">
        <v>185</v>
      </c>
      <c r="C198" s="268">
        <v>53.95</v>
      </c>
      <c r="D198" s="308">
        <v>54.166666666666664</v>
      </c>
      <c r="E198" s="308">
        <v>52.983333333333327</v>
      </c>
      <c r="F198" s="308">
        <v>52.016666666666666</v>
      </c>
      <c r="G198" s="308">
        <v>50.833333333333329</v>
      </c>
      <c r="H198" s="308">
        <v>55.133333333333326</v>
      </c>
      <c r="I198" s="308">
        <v>56.316666666666663</v>
      </c>
      <c r="J198" s="308">
        <v>57.283333333333324</v>
      </c>
      <c r="K198" s="268">
        <v>55.35</v>
      </c>
      <c r="L198" s="268">
        <v>53.2</v>
      </c>
      <c r="M198" s="268">
        <v>170.54866999999999</v>
      </c>
    </row>
    <row r="199" spans="1:13">
      <c r="A199" s="301">
        <v>190</v>
      </c>
      <c r="B199" s="268" t="s">
        <v>186</v>
      </c>
      <c r="C199" s="268">
        <v>404.05</v>
      </c>
      <c r="D199" s="308">
        <v>402.13333333333338</v>
      </c>
      <c r="E199" s="308">
        <v>396.26666666666677</v>
      </c>
      <c r="F199" s="308">
        <v>388.48333333333341</v>
      </c>
      <c r="G199" s="308">
        <v>382.61666666666679</v>
      </c>
      <c r="H199" s="308">
        <v>409.91666666666674</v>
      </c>
      <c r="I199" s="308">
        <v>415.78333333333342</v>
      </c>
      <c r="J199" s="308">
        <v>423.56666666666672</v>
      </c>
      <c r="K199" s="268">
        <v>408</v>
      </c>
      <c r="L199" s="268">
        <v>394.35</v>
      </c>
      <c r="M199" s="268">
        <v>263.51958000000002</v>
      </c>
    </row>
    <row r="200" spans="1:13">
      <c r="A200" s="301">
        <v>191</v>
      </c>
      <c r="B200" s="268" t="s">
        <v>187</v>
      </c>
      <c r="C200" s="268">
        <v>2675.4</v>
      </c>
      <c r="D200" s="308">
        <v>2695.8166666666666</v>
      </c>
      <c r="E200" s="308">
        <v>2642.6333333333332</v>
      </c>
      <c r="F200" s="308">
        <v>2609.8666666666668</v>
      </c>
      <c r="G200" s="308">
        <v>2556.6833333333334</v>
      </c>
      <c r="H200" s="308">
        <v>2728.583333333333</v>
      </c>
      <c r="I200" s="308">
        <v>2781.7666666666664</v>
      </c>
      <c r="J200" s="308">
        <v>2814.5333333333328</v>
      </c>
      <c r="K200" s="268">
        <v>2749</v>
      </c>
      <c r="L200" s="268">
        <v>2663.05</v>
      </c>
      <c r="M200" s="268">
        <v>45.701749999999997</v>
      </c>
    </row>
    <row r="201" spans="1:13">
      <c r="A201" s="301">
        <v>192</v>
      </c>
      <c r="B201" s="268" t="s">
        <v>188</v>
      </c>
      <c r="C201" s="268">
        <v>845.9</v>
      </c>
      <c r="D201" s="308">
        <v>845.68333333333339</v>
      </c>
      <c r="E201" s="308">
        <v>834.16666666666674</v>
      </c>
      <c r="F201" s="308">
        <v>822.43333333333339</v>
      </c>
      <c r="G201" s="308">
        <v>810.91666666666674</v>
      </c>
      <c r="H201" s="308">
        <v>857.41666666666674</v>
      </c>
      <c r="I201" s="308">
        <v>868.93333333333339</v>
      </c>
      <c r="J201" s="308">
        <v>880.66666666666674</v>
      </c>
      <c r="K201" s="268">
        <v>857.2</v>
      </c>
      <c r="L201" s="268">
        <v>833.95</v>
      </c>
      <c r="M201" s="268">
        <v>48.184959999999997</v>
      </c>
    </row>
    <row r="202" spans="1:13">
      <c r="A202" s="301">
        <v>193</v>
      </c>
      <c r="B202" s="268" t="s">
        <v>189</v>
      </c>
      <c r="C202" s="268">
        <v>1244.7</v>
      </c>
      <c r="D202" s="308">
        <v>1243.4166666666667</v>
      </c>
      <c r="E202" s="308">
        <v>1230.2833333333335</v>
      </c>
      <c r="F202" s="308">
        <v>1215.8666666666668</v>
      </c>
      <c r="G202" s="308">
        <v>1202.7333333333336</v>
      </c>
      <c r="H202" s="308">
        <v>1257.8333333333335</v>
      </c>
      <c r="I202" s="308">
        <v>1270.9666666666667</v>
      </c>
      <c r="J202" s="308">
        <v>1285.3833333333334</v>
      </c>
      <c r="K202" s="268">
        <v>1256.55</v>
      </c>
      <c r="L202" s="268">
        <v>1229</v>
      </c>
      <c r="M202" s="268">
        <v>26.87528</v>
      </c>
    </row>
    <row r="203" spans="1:13">
      <c r="A203" s="301">
        <v>194</v>
      </c>
      <c r="B203" s="268" t="s">
        <v>190</v>
      </c>
      <c r="C203" s="268">
        <v>2702.9</v>
      </c>
      <c r="D203" s="308">
        <v>2705.4500000000003</v>
      </c>
      <c r="E203" s="308">
        <v>2678.9500000000007</v>
      </c>
      <c r="F203" s="308">
        <v>2655.0000000000005</v>
      </c>
      <c r="G203" s="308">
        <v>2628.5000000000009</v>
      </c>
      <c r="H203" s="308">
        <v>2729.4000000000005</v>
      </c>
      <c r="I203" s="308">
        <v>2755.8999999999996</v>
      </c>
      <c r="J203" s="308">
        <v>2779.8500000000004</v>
      </c>
      <c r="K203" s="268">
        <v>2731.95</v>
      </c>
      <c r="L203" s="268">
        <v>2681.5</v>
      </c>
      <c r="M203" s="268">
        <v>3.2669800000000002</v>
      </c>
    </row>
    <row r="204" spans="1:13">
      <c r="A204" s="301">
        <v>195</v>
      </c>
      <c r="B204" s="268" t="s">
        <v>191</v>
      </c>
      <c r="C204" s="268">
        <v>306.3</v>
      </c>
      <c r="D204" s="308">
        <v>305.61666666666673</v>
      </c>
      <c r="E204" s="308">
        <v>302.63333333333344</v>
      </c>
      <c r="F204" s="308">
        <v>298.9666666666667</v>
      </c>
      <c r="G204" s="308">
        <v>295.98333333333341</v>
      </c>
      <c r="H204" s="308">
        <v>309.28333333333347</v>
      </c>
      <c r="I204" s="308">
        <v>312.26666666666671</v>
      </c>
      <c r="J204" s="308">
        <v>315.93333333333351</v>
      </c>
      <c r="K204" s="268">
        <v>308.60000000000002</v>
      </c>
      <c r="L204" s="268">
        <v>301.95</v>
      </c>
      <c r="M204" s="268">
        <v>5.1366899999999998</v>
      </c>
    </row>
    <row r="205" spans="1:13">
      <c r="A205" s="301">
        <v>196</v>
      </c>
      <c r="B205" s="268" t="s">
        <v>550</v>
      </c>
      <c r="C205" s="268">
        <v>634.79999999999995</v>
      </c>
      <c r="D205" s="308">
        <v>642.85</v>
      </c>
      <c r="E205" s="308">
        <v>623.45000000000005</v>
      </c>
      <c r="F205" s="308">
        <v>612.1</v>
      </c>
      <c r="G205" s="308">
        <v>592.70000000000005</v>
      </c>
      <c r="H205" s="308">
        <v>654.20000000000005</v>
      </c>
      <c r="I205" s="308">
        <v>673.59999999999991</v>
      </c>
      <c r="J205" s="308">
        <v>684.95</v>
      </c>
      <c r="K205" s="268">
        <v>662.25</v>
      </c>
      <c r="L205" s="268">
        <v>631.5</v>
      </c>
      <c r="M205" s="268">
        <v>1.75206</v>
      </c>
    </row>
    <row r="206" spans="1:13">
      <c r="A206" s="301">
        <v>197</v>
      </c>
      <c r="B206" s="268" t="s">
        <v>192</v>
      </c>
      <c r="C206" s="268">
        <v>446.1</v>
      </c>
      <c r="D206" s="308">
        <v>448.88333333333338</v>
      </c>
      <c r="E206" s="308">
        <v>439.81666666666678</v>
      </c>
      <c r="F206" s="308">
        <v>433.53333333333342</v>
      </c>
      <c r="G206" s="308">
        <v>424.46666666666681</v>
      </c>
      <c r="H206" s="308">
        <v>455.16666666666674</v>
      </c>
      <c r="I206" s="308">
        <v>464.23333333333335</v>
      </c>
      <c r="J206" s="308">
        <v>470.51666666666671</v>
      </c>
      <c r="K206" s="268">
        <v>457.95</v>
      </c>
      <c r="L206" s="268">
        <v>442.6</v>
      </c>
      <c r="M206" s="268">
        <v>14.83413</v>
      </c>
    </row>
    <row r="207" spans="1:13">
      <c r="A207" s="301">
        <v>198</v>
      </c>
      <c r="B207" s="268" t="s">
        <v>193</v>
      </c>
      <c r="C207" s="268">
        <v>961.45</v>
      </c>
      <c r="D207" s="308">
        <v>967.85</v>
      </c>
      <c r="E207" s="308">
        <v>949.1</v>
      </c>
      <c r="F207" s="308">
        <v>936.75</v>
      </c>
      <c r="G207" s="308">
        <v>918</v>
      </c>
      <c r="H207" s="308">
        <v>980.2</v>
      </c>
      <c r="I207" s="308">
        <v>998.95</v>
      </c>
      <c r="J207" s="308">
        <v>1011.3000000000001</v>
      </c>
      <c r="K207" s="268">
        <v>986.6</v>
      </c>
      <c r="L207" s="268">
        <v>955.5</v>
      </c>
      <c r="M207" s="268">
        <v>8.0823199999999993</v>
      </c>
    </row>
    <row r="208" spans="1:13">
      <c r="A208" s="301">
        <v>199</v>
      </c>
      <c r="B208" s="268" t="s">
        <v>195</v>
      </c>
      <c r="C208" s="268">
        <v>4629.1000000000004</v>
      </c>
      <c r="D208" s="308">
        <v>4575.7</v>
      </c>
      <c r="E208" s="308">
        <v>4493.3999999999996</v>
      </c>
      <c r="F208" s="308">
        <v>4357.7</v>
      </c>
      <c r="G208" s="308">
        <v>4275.3999999999996</v>
      </c>
      <c r="H208" s="308">
        <v>4711.3999999999996</v>
      </c>
      <c r="I208" s="308">
        <v>4793.7000000000007</v>
      </c>
      <c r="J208" s="308">
        <v>4929.3999999999996</v>
      </c>
      <c r="K208" s="268">
        <v>4658</v>
      </c>
      <c r="L208" s="268">
        <v>4440</v>
      </c>
      <c r="M208" s="268">
        <v>20.326180000000001</v>
      </c>
    </row>
    <row r="209" spans="1:13">
      <c r="A209" s="301">
        <v>200</v>
      </c>
      <c r="B209" s="268" t="s">
        <v>196</v>
      </c>
      <c r="C209" s="268">
        <v>24.4</v>
      </c>
      <c r="D209" s="308">
        <v>24.2</v>
      </c>
      <c r="E209" s="308">
        <v>23.799999999999997</v>
      </c>
      <c r="F209" s="308">
        <v>23.2</v>
      </c>
      <c r="G209" s="308">
        <v>22.799999999999997</v>
      </c>
      <c r="H209" s="308">
        <v>24.799999999999997</v>
      </c>
      <c r="I209" s="308">
        <v>25.199999999999996</v>
      </c>
      <c r="J209" s="308">
        <v>25.799999999999997</v>
      </c>
      <c r="K209" s="268">
        <v>24.6</v>
      </c>
      <c r="L209" s="268">
        <v>23.6</v>
      </c>
      <c r="M209" s="268">
        <v>41.884079999999997</v>
      </c>
    </row>
    <row r="210" spans="1:13">
      <c r="A210" s="301">
        <v>201</v>
      </c>
      <c r="B210" s="268" t="s">
        <v>197</v>
      </c>
      <c r="C210" s="268">
        <v>454.2</v>
      </c>
      <c r="D210" s="308">
        <v>454.81666666666666</v>
      </c>
      <c r="E210" s="308">
        <v>446.13333333333333</v>
      </c>
      <c r="F210" s="308">
        <v>438.06666666666666</v>
      </c>
      <c r="G210" s="308">
        <v>429.38333333333333</v>
      </c>
      <c r="H210" s="308">
        <v>462.88333333333333</v>
      </c>
      <c r="I210" s="308">
        <v>471.56666666666661</v>
      </c>
      <c r="J210" s="308">
        <v>479.63333333333333</v>
      </c>
      <c r="K210" s="268">
        <v>463.5</v>
      </c>
      <c r="L210" s="268">
        <v>446.75</v>
      </c>
      <c r="M210" s="268">
        <v>63.127090000000003</v>
      </c>
    </row>
    <row r="211" spans="1:13">
      <c r="A211" s="301">
        <v>202</v>
      </c>
      <c r="B211" s="268" t="s">
        <v>563</v>
      </c>
      <c r="C211" s="268">
        <v>671</v>
      </c>
      <c r="D211" s="308">
        <v>672.80000000000007</v>
      </c>
      <c r="E211" s="308">
        <v>666.20000000000016</v>
      </c>
      <c r="F211" s="308">
        <v>661.40000000000009</v>
      </c>
      <c r="G211" s="308">
        <v>654.80000000000018</v>
      </c>
      <c r="H211" s="308">
        <v>677.60000000000014</v>
      </c>
      <c r="I211" s="308">
        <v>684.2</v>
      </c>
      <c r="J211" s="308">
        <v>689.00000000000011</v>
      </c>
      <c r="K211" s="268">
        <v>679.4</v>
      </c>
      <c r="L211" s="268">
        <v>668</v>
      </c>
      <c r="M211" s="268">
        <v>0.70372999999999997</v>
      </c>
    </row>
    <row r="212" spans="1:13">
      <c r="A212" s="301">
        <v>203</v>
      </c>
      <c r="B212" s="268" t="s">
        <v>284</v>
      </c>
      <c r="C212" s="268">
        <v>164.65</v>
      </c>
      <c r="D212" s="308">
        <v>164.68333333333334</v>
      </c>
      <c r="E212" s="308">
        <v>163.46666666666667</v>
      </c>
      <c r="F212" s="308">
        <v>162.28333333333333</v>
      </c>
      <c r="G212" s="308">
        <v>161.06666666666666</v>
      </c>
      <c r="H212" s="308">
        <v>165.86666666666667</v>
      </c>
      <c r="I212" s="308">
        <v>167.08333333333337</v>
      </c>
      <c r="J212" s="308">
        <v>168.26666666666668</v>
      </c>
      <c r="K212" s="268">
        <v>165.9</v>
      </c>
      <c r="L212" s="268">
        <v>163.5</v>
      </c>
      <c r="M212" s="268">
        <v>2.45207</v>
      </c>
    </row>
    <row r="213" spans="1:13">
      <c r="A213" s="301">
        <v>204</v>
      </c>
      <c r="B213" s="268" t="s">
        <v>199</v>
      </c>
      <c r="C213" s="268">
        <v>706.4</v>
      </c>
      <c r="D213" s="308">
        <v>704.19999999999993</v>
      </c>
      <c r="E213" s="308">
        <v>697.49999999999989</v>
      </c>
      <c r="F213" s="308">
        <v>688.59999999999991</v>
      </c>
      <c r="G213" s="308">
        <v>681.89999999999986</v>
      </c>
      <c r="H213" s="308">
        <v>713.09999999999991</v>
      </c>
      <c r="I213" s="308">
        <v>719.8</v>
      </c>
      <c r="J213" s="308">
        <v>728.69999999999993</v>
      </c>
      <c r="K213" s="268">
        <v>710.9</v>
      </c>
      <c r="L213" s="268">
        <v>695.3</v>
      </c>
      <c r="M213" s="268">
        <v>22.584029999999998</v>
      </c>
    </row>
    <row r="214" spans="1:13">
      <c r="A214" s="301">
        <v>205</v>
      </c>
      <c r="B214" s="268" t="s">
        <v>569</v>
      </c>
      <c r="C214" s="268">
        <v>2040.75</v>
      </c>
      <c r="D214" s="308">
        <v>2045.7</v>
      </c>
      <c r="E214" s="308">
        <v>2025.0500000000002</v>
      </c>
      <c r="F214" s="308">
        <v>2009.3500000000001</v>
      </c>
      <c r="G214" s="308">
        <v>1988.7000000000003</v>
      </c>
      <c r="H214" s="308">
        <v>2061.4</v>
      </c>
      <c r="I214" s="308">
        <v>2082.0500000000002</v>
      </c>
      <c r="J214" s="308">
        <v>2097.75</v>
      </c>
      <c r="K214" s="268">
        <v>2066.35</v>
      </c>
      <c r="L214" s="268">
        <v>2030</v>
      </c>
      <c r="M214" s="268">
        <v>0.19125</v>
      </c>
    </row>
    <row r="215" spans="1:13">
      <c r="A215" s="301">
        <v>206</v>
      </c>
      <c r="B215" s="268" t="s">
        <v>200</v>
      </c>
      <c r="C215" s="308">
        <v>343.45</v>
      </c>
      <c r="D215" s="308">
        <v>344.2166666666667</v>
      </c>
      <c r="E215" s="308">
        <v>338.33333333333337</v>
      </c>
      <c r="F215" s="308">
        <v>333.2166666666667</v>
      </c>
      <c r="G215" s="308">
        <v>327.33333333333337</v>
      </c>
      <c r="H215" s="308">
        <v>349.33333333333337</v>
      </c>
      <c r="I215" s="308">
        <v>355.2166666666667</v>
      </c>
      <c r="J215" s="308">
        <v>360.33333333333337</v>
      </c>
      <c r="K215" s="308">
        <v>350.1</v>
      </c>
      <c r="L215" s="308">
        <v>339.1</v>
      </c>
      <c r="M215" s="308">
        <v>99.677210000000002</v>
      </c>
    </row>
    <row r="216" spans="1:13">
      <c r="A216" s="301">
        <v>207</v>
      </c>
      <c r="B216" s="268" t="s">
        <v>202</v>
      </c>
      <c r="C216" s="308">
        <v>180.55</v>
      </c>
      <c r="D216" s="308">
        <v>181.93333333333331</v>
      </c>
      <c r="E216" s="308">
        <v>174.66666666666663</v>
      </c>
      <c r="F216" s="308">
        <v>168.78333333333333</v>
      </c>
      <c r="G216" s="308">
        <v>161.51666666666665</v>
      </c>
      <c r="H216" s="308">
        <v>187.81666666666661</v>
      </c>
      <c r="I216" s="308">
        <v>195.08333333333331</v>
      </c>
      <c r="J216" s="308">
        <v>200.96666666666658</v>
      </c>
      <c r="K216" s="308">
        <v>189.2</v>
      </c>
      <c r="L216" s="308">
        <v>176.05</v>
      </c>
      <c r="M216" s="308">
        <v>302.21784000000002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30" sqref="G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1"/>
      <c r="B1" s="57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44126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74"/>
      <c r="L9" s="281"/>
      <c r="M9" s="282"/>
    </row>
    <row r="10" spans="1:15" ht="42.75" customHeight="1">
      <c r="A10" s="563"/>
      <c r="B10" s="565"/>
      <c r="C10" s="570" t="s">
        <v>23</v>
      </c>
      <c r="D10" s="57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18951.7</v>
      </c>
      <c r="D11" s="279">
        <v>18984.566666666666</v>
      </c>
      <c r="E11" s="279">
        <v>18769.133333333331</v>
      </c>
      <c r="F11" s="279">
        <v>18586.566666666666</v>
      </c>
      <c r="G11" s="279">
        <v>18371.133333333331</v>
      </c>
      <c r="H11" s="279">
        <v>19167.133333333331</v>
      </c>
      <c r="I11" s="279">
        <v>19382.566666666666</v>
      </c>
      <c r="J11" s="279">
        <v>19565.133333333331</v>
      </c>
      <c r="K11" s="277">
        <v>19200</v>
      </c>
      <c r="L11" s="277">
        <v>18802</v>
      </c>
      <c r="M11" s="277">
        <v>2.9430000000000001E-2</v>
      </c>
    </row>
    <row r="12" spans="1:15" ht="12" customHeight="1">
      <c r="A12" s="268">
        <v>2</v>
      </c>
      <c r="B12" s="277" t="s">
        <v>802</v>
      </c>
      <c r="C12" s="278">
        <v>984.5</v>
      </c>
      <c r="D12" s="279">
        <v>983.25</v>
      </c>
      <c r="E12" s="279">
        <v>974.65</v>
      </c>
      <c r="F12" s="279">
        <v>964.8</v>
      </c>
      <c r="G12" s="279">
        <v>956.19999999999993</v>
      </c>
      <c r="H12" s="279">
        <v>993.1</v>
      </c>
      <c r="I12" s="279">
        <v>1001.6999999999999</v>
      </c>
      <c r="J12" s="279">
        <v>1011.5500000000001</v>
      </c>
      <c r="K12" s="277">
        <v>991.85</v>
      </c>
      <c r="L12" s="277">
        <v>973.4</v>
      </c>
      <c r="M12" s="277">
        <v>2.6310899999999999</v>
      </c>
    </row>
    <row r="13" spans="1:15" ht="12" customHeight="1">
      <c r="A13" s="268">
        <v>3</v>
      </c>
      <c r="B13" s="277" t="s">
        <v>294</v>
      </c>
      <c r="C13" s="278">
        <v>1482.3</v>
      </c>
      <c r="D13" s="279">
        <v>1489.8</v>
      </c>
      <c r="E13" s="279">
        <v>1455.1</v>
      </c>
      <c r="F13" s="279">
        <v>1427.8999999999999</v>
      </c>
      <c r="G13" s="279">
        <v>1393.1999999999998</v>
      </c>
      <c r="H13" s="279">
        <v>1517</v>
      </c>
      <c r="I13" s="279">
        <v>1551.7000000000003</v>
      </c>
      <c r="J13" s="279">
        <v>1578.9</v>
      </c>
      <c r="K13" s="277">
        <v>1524.5</v>
      </c>
      <c r="L13" s="277">
        <v>1462.6</v>
      </c>
      <c r="M13" s="277">
        <v>1.4348099999999999</v>
      </c>
    </row>
    <row r="14" spans="1:15" ht="12" customHeight="1">
      <c r="A14" s="268">
        <v>4</v>
      </c>
      <c r="B14" s="277" t="s">
        <v>3119</v>
      </c>
      <c r="C14" s="278">
        <v>901.65</v>
      </c>
      <c r="D14" s="279">
        <v>896.05000000000007</v>
      </c>
      <c r="E14" s="279">
        <v>887.60000000000014</v>
      </c>
      <c r="F14" s="279">
        <v>873.55000000000007</v>
      </c>
      <c r="G14" s="279">
        <v>865.10000000000014</v>
      </c>
      <c r="H14" s="279">
        <v>910.10000000000014</v>
      </c>
      <c r="I14" s="279">
        <v>918.55000000000018</v>
      </c>
      <c r="J14" s="279">
        <v>932.60000000000014</v>
      </c>
      <c r="K14" s="277">
        <v>904.5</v>
      </c>
      <c r="L14" s="277">
        <v>882</v>
      </c>
      <c r="M14" s="277">
        <v>1.5082800000000001</v>
      </c>
    </row>
    <row r="15" spans="1:15" ht="12" customHeight="1">
      <c r="A15" s="268">
        <v>5</v>
      </c>
      <c r="B15" s="277" t="s">
        <v>295</v>
      </c>
      <c r="C15" s="278">
        <v>15885.15</v>
      </c>
      <c r="D15" s="279">
        <v>15873.666666666666</v>
      </c>
      <c r="E15" s="279">
        <v>15727.233333333332</v>
      </c>
      <c r="F15" s="279">
        <v>15569.316666666666</v>
      </c>
      <c r="G15" s="279">
        <v>15422.883333333331</v>
      </c>
      <c r="H15" s="279">
        <v>16031.583333333332</v>
      </c>
      <c r="I15" s="279">
        <v>16178.016666666666</v>
      </c>
      <c r="J15" s="279">
        <v>16335.933333333332</v>
      </c>
      <c r="K15" s="277">
        <v>16020.1</v>
      </c>
      <c r="L15" s="277">
        <v>15715.75</v>
      </c>
      <c r="M15" s="277">
        <v>4.6989999999999997E-2</v>
      </c>
    </row>
    <row r="16" spans="1:15" ht="12" customHeight="1">
      <c r="A16" s="268">
        <v>6</v>
      </c>
      <c r="B16" s="277" t="s">
        <v>227</v>
      </c>
      <c r="C16" s="278">
        <v>68.099999999999994</v>
      </c>
      <c r="D16" s="279">
        <v>66.416666666666671</v>
      </c>
      <c r="E16" s="279">
        <v>63.833333333333343</v>
      </c>
      <c r="F16" s="279">
        <v>59.56666666666667</v>
      </c>
      <c r="G16" s="279">
        <v>56.983333333333341</v>
      </c>
      <c r="H16" s="279">
        <v>70.683333333333337</v>
      </c>
      <c r="I16" s="279">
        <v>73.26666666666668</v>
      </c>
      <c r="J16" s="279">
        <v>77.533333333333346</v>
      </c>
      <c r="K16" s="277">
        <v>69</v>
      </c>
      <c r="L16" s="277">
        <v>62.15</v>
      </c>
      <c r="M16" s="277">
        <v>140.57759999999999</v>
      </c>
    </row>
    <row r="17" spans="1:13" ht="12" customHeight="1">
      <c r="A17" s="268">
        <v>7</v>
      </c>
      <c r="B17" s="277" t="s">
        <v>228</v>
      </c>
      <c r="C17" s="278">
        <v>150.80000000000001</v>
      </c>
      <c r="D17" s="279">
        <v>149.65</v>
      </c>
      <c r="E17" s="279">
        <v>145.4</v>
      </c>
      <c r="F17" s="279">
        <v>140</v>
      </c>
      <c r="G17" s="279">
        <v>135.75</v>
      </c>
      <c r="H17" s="279">
        <v>155.05000000000001</v>
      </c>
      <c r="I17" s="279">
        <v>159.30000000000001</v>
      </c>
      <c r="J17" s="279">
        <v>164.70000000000002</v>
      </c>
      <c r="K17" s="277">
        <v>153.9</v>
      </c>
      <c r="L17" s="277">
        <v>144.25</v>
      </c>
      <c r="M17" s="277">
        <v>89.733040000000003</v>
      </c>
    </row>
    <row r="18" spans="1:13" ht="12" customHeight="1">
      <c r="A18" s="268">
        <v>8</v>
      </c>
      <c r="B18" s="277" t="s">
        <v>38</v>
      </c>
      <c r="C18" s="278">
        <v>1620.15</v>
      </c>
      <c r="D18" s="279">
        <v>1608.9333333333334</v>
      </c>
      <c r="E18" s="279">
        <v>1592.2666666666669</v>
      </c>
      <c r="F18" s="279">
        <v>1564.3833333333334</v>
      </c>
      <c r="G18" s="279">
        <v>1547.7166666666669</v>
      </c>
      <c r="H18" s="279">
        <v>1636.8166666666668</v>
      </c>
      <c r="I18" s="279">
        <v>1653.4833333333333</v>
      </c>
      <c r="J18" s="279">
        <v>1681.3666666666668</v>
      </c>
      <c r="K18" s="277">
        <v>1625.6</v>
      </c>
      <c r="L18" s="277">
        <v>1581.05</v>
      </c>
      <c r="M18" s="277">
        <v>24.91967</v>
      </c>
    </row>
    <row r="19" spans="1:13" ht="12" customHeight="1">
      <c r="A19" s="268">
        <v>9</v>
      </c>
      <c r="B19" s="277" t="s">
        <v>296</v>
      </c>
      <c r="C19" s="278">
        <v>192.9</v>
      </c>
      <c r="D19" s="279">
        <v>192.61666666666667</v>
      </c>
      <c r="E19" s="279">
        <v>189.58333333333334</v>
      </c>
      <c r="F19" s="279">
        <v>186.26666666666668</v>
      </c>
      <c r="G19" s="279">
        <v>183.23333333333335</v>
      </c>
      <c r="H19" s="279">
        <v>195.93333333333334</v>
      </c>
      <c r="I19" s="279">
        <v>198.96666666666664</v>
      </c>
      <c r="J19" s="279">
        <v>202.28333333333333</v>
      </c>
      <c r="K19" s="277">
        <v>195.65</v>
      </c>
      <c r="L19" s="277">
        <v>189.3</v>
      </c>
      <c r="M19" s="277">
        <v>12.019590000000001</v>
      </c>
    </row>
    <row r="20" spans="1:13" ht="12" customHeight="1">
      <c r="A20" s="268">
        <v>10</v>
      </c>
      <c r="B20" s="277" t="s">
        <v>297</v>
      </c>
      <c r="C20" s="278">
        <v>692.35</v>
      </c>
      <c r="D20" s="279">
        <v>694.75</v>
      </c>
      <c r="E20" s="279">
        <v>675.6</v>
      </c>
      <c r="F20" s="279">
        <v>658.85</v>
      </c>
      <c r="G20" s="279">
        <v>639.70000000000005</v>
      </c>
      <c r="H20" s="279">
        <v>711.5</v>
      </c>
      <c r="I20" s="279">
        <v>730.65000000000009</v>
      </c>
      <c r="J20" s="279">
        <v>747.4</v>
      </c>
      <c r="K20" s="277">
        <v>713.9</v>
      </c>
      <c r="L20" s="277">
        <v>678</v>
      </c>
      <c r="M20" s="277">
        <v>3.35318</v>
      </c>
    </row>
    <row r="21" spans="1:13" ht="12" customHeight="1">
      <c r="A21" s="268">
        <v>11</v>
      </c>
      <c r="B21" s="277" t="s">
        <v>41</v>
      </c>
      <c r="C21" s="278">
        <v>355.35</v>
      </c>
      <c r="D21" s="279">
        <v>355.01666666666665</v>
      </c>
      <c r="E21" s="279">
        <v>349.88333333333333</v>
      </c>
      <c r="F21" s="279">
        <v>344.41666666666669</v>
      </c>
      <c r="G21" s="279">
        <v>339.28333333333336</v>
      </c>
      <c r="H21" s="279">
        <v>360.48333333333329</v>
      </c>
      <c r="I21" s="279">
        <v>365.61666666666662</v>
      </c>
      <c r="J21" s="279">
        <v>371.08333333333326</v>
      </c>
      <c r="K21" s="277">
        <v>360.15</v>
      </c>
      <c r="L21" s="277">
        <v>349.55</v>
      </c>
      <c r="M21" s="277">
        <v>43.985259999999997</v>
      </c>
    </row>
    <row r="22" spans="1:13" ht="12" customHeight="1">
      <c r="A22" s="268">
        <v>12</v>
      </c>
      <c r="B22" s="277" t="s">
        <v>43</v>
      </c>
      <c r="C22" s="278">
        <v>35.1</v>
      </c>
      <c r="D22" s="279">
        <v>35.216666666666669</v>
      </c>
      <c r="E22" s="279">
        <v>34.733333333333334</v>
      </c>
      <c r="F22" s="279">
        <v>34.366666666666667</v>
      </c>
      <c r="G22" s="279">
        <v>33.883333333333333</v>
      </c>
      <c r="H22" s="279">
        <v>35.583333333333336</v>
      </c>
      <c r="I22" s="279">
        <v>36.06666666666667</v>
      </c>
      <c r="J22" s="279">
        <v>36.433333333333337</v>
      </c>
      <c r="K22" s="277">
        <v>35.700000000000003</v>
      </c>
      <c r="L22" s="277">
        <v>34.85</v>
      </c>
      <c r="M22" s="277">
        <v>9.8305199999999999</v>
      </c>
    </row>
    <row r="23" spans="1:13">
      <c r="A23" s="268">
        <v>13</v>
      </c>
      <c r="B23" s="277" t="s">
        <v>298</v>
      </c>
      <c r="C23" s="278">
        <v>294.05</v>
      </c>
      <c r="D23" s="279">
        <v>293.48333333333335</v>
      </c>
      <c r="E23" s="279">
        <v>288.56666666666672</v>
      </c>
      <c r="F23" s="279">
        <v>283.08333333333337</v>
      </c>
      <c r="G23" s="279">
        <v>278.16666666666674</v>
      </c>
      <c r="H23" s="279">
        <v>298.9666666666667</v>
      </c>
      <c r="I23" s="279">
        <v>303.88333333333333</v>
      </c>
      <c r="J23" s="279">
        <v>309.36666666666667</v>
      </c>
      <c r="K23" s="277">
        <v>298.39999999999998</v>
      </c>
      <c r="L23" s="277">
        <v>288</v>
      </c>
      <c r="M23" s="277">
        <v>4.1393800000000001</v>
      </c>
    </row>
    <row r="24" spans="1:13">
      <c r="A24" s="268">
        <v>14</v>
      </c>
      <c r="B24" s="277" t="s">
        <v>299</v>
      </c>
      <c r="C24" s="278">
        <v>331.65</v>
      </c>
      <c r="D24" s="279">
        <v>330.95</v>
      </c>
      <c r="E24" s="279">
        <v>321.89999999999998</v>
      </c>
      <c r="F24" s="279">
        <v>312.14999999999998</v>
      </c>
      <c r="G24" s="279">
        <v>303.09999999999997</v>
      </c>
      <c r="H24" s="279">
        <v>340.7</v>
      </c>
      <c r="I24" s="279">
        <v>349.75000000000006</v>
      </c>
      <c r="J24" s="279">
        <v>359.5</v>
      </c>
      <c r="K24" s="277">
        <v>340</v>
      </c>
      <c r="L24" s="277">
        <v>321.2</v>
      </c>
      <c r="M24" s="277">
        <v>5.26572</v>
      </c>
    </row>
    <row r="25" spans="1:13">
      <c r="A25" s="268">
        <v>15</v>
      </c>
      <c r="B25" s="277" t="s">
        <v>300</v>
      </c>
      <c r="C25" s="278">
        <v>204.7</v>
      </c>
      <c r="D25" s="279">
        <v>206.5</v>
      </c>
      <c r="E25" s="279">
        <v>199.2</v>
      </c>
      <c r="F25" s="279">
        <v>193.7</v>
      </c>
      <c r="G25" s="279">
        <v>186.39999999999998</v>
      </c>
      <c r="H25" s="279">
        <v>212</v>
      </c>
      <c r="I25" s="279">
        <v>219.3</v>
      </c>
      <c r="J25" s="279">
        <v>224.8</v>
      </c>
      <c r="K25" s="277">
        <v>213.8</v>
      </c>
      <c r="L25" s="277">
        <v>201</v>
      </c>
      <c r="M25" s="277">
        <v>2.4637899999999999</v>
      </c>
    </row>
    <row r="26" spans="1:13">
      <c r="A26" s="268">
        <v>16</v>
      </c>
      <c r="B26" s="277" t="s">
        <v>832</v>
      </c>
      <c r="C26" s="278">
        <v>2722.8</v>
      </c>
      <c r="D26" s="279">
        <v>2717.6</v>
      </c>
      <c r="E26" s="279">
        <v>2685.2</v>
      </c>
      <c r="F26" s="279">
        <v>2647.6</v>
      </c>
      <c r="G26" s="279">
        <v>2615.1999999999998</v>
      </c>
      <c r="H26" s="279">
        <v>2755.2</v>
      </c>
      <c r="I26" s="279">
        <v>2787.6000000000004</v>
      </c>
      <c r="J26" s="279">
        <v>2825.2</v>
      </c>
      <c r="K26" s="277">
        <v>2750</v>
      </c>
      <c r="L26" s="277">
        <v>2680</v>
      </c>
      <c r="M26" s="277">
        <v>0.16861999999999999</v>
      </c>
    </row>
    <row r="27" spans="1:13">
      <c r="A27" s="268">
        <v>17</v>
      </c>
      <c r="B27" s="277" t="s">
        <v>292</v>
      </c>
      <c r="C27" s="278">
        <v>1705.55</v>
      </c>
      <c r="D27" s="279">
        <v>1708.1000000000001</v>
      </c>
      <c r="E27" s="279">
        <v>1689.4500000000003</v>
      </c>
      <c r="F27" s="279">
        <v>1673.3500000000001</v>
      </c>
      <c r="G27" s="279">
        <v>1654.7000000000003</v>
      </c>
      <c r="H27" s="279">
        <v>1724.2000000000003</v>
      </c>
      <c r="I27" s="279">
        <v>1742.8500000000004</v>
      </c>
      <c r="J27" s="279">
        <v>1758.9500000000003</v>
      </c>
      <c r="K27" s="277">
        <v>1726.75</v>
      </c>
      <c r="L27" s="277">
        <v>1692</v>
      </c>
      <c r="M27" s="277">
        <v>8.788E-2</v>
      </c>
    </row>
    <row r="28" spans="1:13">
      <c r="A28" s="268">
        <v>18</v>
      </c>
      <c r="B28" s="277" t="s">
        <v>229</v>
      </c>
      <c r="C28" s="278">
        <v>1603.35</v>
      </c>
      <c r="D28" s="279">
        <v>1596.1166666666668</v>
      </c>
      <c r="E28" s="279">
        <v>1582.2333333333336</v>
      </c>
      <c r="F28" s="279">
        <v>1561.1166666666668</v>
      </c>
      <c r="G28" s="279">
        <v>1547.2333333333336</v>
      </c>
      <c r="H28" s="279">
        <v>1617.2333333333336</v>
      </c>
      <c r="I28" s="279">
        <v>1631.1166666666668</v>
      </c>
      <c r="J28" s="279">
        <v>1652.2333333333336</v>
      </c>
      <c r="K28" s="277">
        <v>1610</v>
      </c>
      <c r="L28" s="277">
        <v>1575</v>
      </c>
      <c r="M28" s="277">
        <v>1.7503200000000001</v>
      </c>
    </row>
    <row r="29" spans="1:13">
      <c r="A29" s="268">
        <v>19</v>
      </c>
      <c r="B29" s="277" t="s">
        <v>301</v>
      </c>
      <c r="C29" s="278">
        <v>2025.45</v>
      </c>
      <c r="D29" s="279">
        <v>2061.5499999999997</v>
      </c>
      <c r="E29" s="279">
        <v>1973.8999999999996</v>
      </c>
      <c r="F29" s="279">
        <v>1922.35</v>
      </c>
      <c r="G29" s="279">
        <v>1834.6999999999998</v>
      </c>
      <c r="H29" s="279">
        <v>2113.0999999999995</v>
      </c>
      <c r="I29" s="279">
        <v>2200.75</v>
      </c>
      <c r="J29" s="279">
        <v>2252.2999999999993</v>
      </c>
      <c r="K29" s="277">
        <v>2149.1999999999998</v>
      </c>
      <c r="L29" s="277">
        <v>2010</v>
      </c>
      <c r="M29" s="277">
        <v>0.16189000000000001</v>
      </c>
    </row>
    <row r="30" spans="1:13">
      <c r="A30" s="268">
        <v>20</v>
      </c>
      <c r="B30" s="277" t="s">
        <v>230</v>
      </c>
      <c r="C30" s="278">
        <v>2650.8</v>
      </c>
      <c r="D30" s="279">
        <v>2655.5666666666671</v>
      </c>
      <c r="E30" s="279">
        <v>2632.233333333334</v>
      </c>
      <c r="F30" s="279">
        <v>2613.666666666667</v>
      </c>
      <c r="G30" s="279">
        <v>2590.3333333333339</v>
      </c>
      <c r="H30" s="279">
        <v>2674.1333333333341</v>
      </c>
      <c r="I30" s="279">
        <v>2697.4666666666672</v>
      </c>
      <c r="J30" s="279">
        <v>2716.0333333333342</v>
      </c>
      <c r="K30" s="277">
        <v>2678.9</v>
      </c>
      <c r="L30" s="277">
        <v>2637</v>
      </c>
      <c r="M30" s="277">
        <v>0.72479000000000005</v>
      </c>
    </row>
    <row r="31" spans="1:13">
      <c r="A31" s="268">
        <v>21</v>
      </c>
      <c r="B31" s="277" t="s">
        <v>870</v>
      </c>
      <c r="C31" s="278">
        <v>3086</v>
      </c>
      <c r="D31" s="279">
        <v>3085.6833333333329</v>
      </c>
      <c r="E31" s="279">
        <v>3050.3166666666657</v>
      </c>
      <c r="F31" s="279">
        <v>3014.6333333333328</v>
      </c>
      <c r="G31" s="279">
        <v>2979.2666666666655</v>
      </c>
      <c r="H31" s="279">
        <v>3121.3666666666659</v>
      </c>
      <c r="I31" s="279">
        <v>3156.7333333333336</v>
      </c>
      <c r="J31" s="279">
        <v>3192.4166666666661</v>
      </c>
      <c r="K31" s="277">
        <v>3121.05</v>
      </c>
      <c r="L31" s="277">
        <v>3050</v>
      </c>
      <c r="M31" s="277">
        <v>0.13575999999999999</v>
      </c>
    </row>
    <row r="32" spans="1:13">
      <c r="A32" s="268">
        <v>22</v>
      </c>
      <c r="B32" s="277" t="s">
        <v>303</v>
      </c>
      <c r="C32" s="278">
        <v>118.25</v>
      </c>
      <c r="D32" s="279">
        <v>118.35000000000001</v>
      </c>
      <c r="E32" s="279">
        <v>117.45000000000002</v>
      </c>
      <c r="F32" s="279">
        <v>116.65</v>
      </c>
      <c r="G32" s="279">
        <v>115.75000000000001</v>
      </c>
      <c r="H32" s="279">
        <v>119.15000000000002</v>
      </c>
      <c r="I32" s="279">
        <v>120.05000000000003</v>
      </c>
      <c r="J32" s="279">
        <v>120.85000000000002</v>
      </c>
      <c r="K32" s="277">
        <v>119.25</v>
      </c>
      <c r="L32" s="277">
        <v>117.55</v>
      </c>
      <c r="M32" s="277">
        <v>1.0444</v>
      </c>
    </row>
    <row r="33" spans="1:13">
      <c r="A33" s="268">
        <v>23</v>
      </c>
      <c r="B33" s="277" t="s">
        <v>45</v>
      </c>
      <c r="C33" s="278">
        <v>734.95</v>
      </c>
      <c r="D33" s="279">
        <v>733.66666666666663</v>
      </c>
      <c r="E33" s="279">
        <v>726.33333333333326</v>
      </c>
      <c r="F33" s="279">
        <v>717.71666666666658</v>
      </c>
      <c r="G33" s="279">
        <v>710.38333333333321</v>
      </c>
      <c r="H33" s="279">
        <v>742.2833333333333</v>
      </c>
      <c r="I33" s="279">
        <v>749.61666666666656</v>
      </c>
      <c r="J33" s="279">
        <v>758.23333333333335</v>
      </c>
      <c r="K33" s="277">
        <v>741</v>
      </c>
      <c r="L33" s="277">
        <v>725.05</v>
      </c>
      <c r="M33" s="277">
        <v>4.3352700000000004</v>
      </c>
    </row>
    <row r="34" spans="1:13">
      <c r="A34" s="268">
        <v>24</v>
      </c>
      <c r="B34" s="277" t="s">
        <v>304</v>
      </c>
      <c r="C34" s="278">
        <v>2252.75</v>
      </c>
      <c r="D34" s="279">
        <v>2329.5166666666669</v>
      </c>
      <c r="E34" s="279">
        <v>2123.2333333333336</v>
      </c>
      <c r="F34" s="279">
        <v>1993.7166666666667</v>
      </c>
      <c r="G34" s="279">
        <v>1787.4333333333334</v>
      </c>
      <c r="H34" s="279">
        <v>2459.0333333333338</v>
      </c>
      <c r="I34" s="279">
        <v>2665.3166666666675</v>
      </c>
      <c r="J34" s="279">
        <v>2794.8333333333339</v>
      </c>
      <c r="K34" s="277">
        <v>2535.8000000000002</v>
      </c>
      <c r="L34" s="277">
        <v>2200</v>
      </c>
      <c r="M34" s="277">
        <v>8.9357000000000006</v>
      </c>
    </row>
    <row r="35" spans="1:13">
      <c r="A35" s="268">
        <v>25</v>
      </c>
      <c r="B35" s="277" t="s">
        <v>46</v>
      </c>
      <c r="C35" s="278">
        <v>253.35</v>
      </c>
      <c r="D35" s="279">
        <v>251.19999999999996</v>
      </c>
      <c r="E35" s="279">
        <v>248.09999999999991</v>
      </c>
      <c r="F35" s="279">
        <v>242.84999999999994</v>
      </c>
      <c r="G35" s="279">
        <v>239.74999999999989</v>
      </c>
      <c r="H35" s="279">
        <v>256.44999999999993</v>
      </c>
      <c r="I35" s="279">
        <v>259.55</v>
      </c>
      <c r="J35" s="279">
        <v>264.79999999999995</v>
      </c>
      <c r="K35" s="277">
        <v>254.3</v>
      </c>
      <c r="L35" s="277">
        <v>245.95</v>
      </c>
      <c r="M35" s="277">
        <v>94.781260000000003</v>
      </c>
    </row>
    <row r="36" spans="1:13">
      <c r="A36" s="268">
        <v>26</v>
      </c>
      <c r="B36" s="277" t="s">
        <v>293</v>
      </c>
      <c r="C36" s="278">
        <v>2917.15</v>
      </c>
      <c r="D36" s="279">
        <v>2868.3833333333332</v>
      </c>
      <c r="E36" s="279">
        <v>2785.7666666666664</v>
      </c>
      <c r="F36" s="279">
        <v>2654.3833333333332</v>
      </c>
      <c r="G36" s="279">
        <v>2571.7666666666664</v>
      </c>
      <c r="H36" s="279">
        <v>2999.7666666666664</v>
      </c>
      <c r="I36" s="279">
        <v>3082.3833333333332</v>
      </c>
      <c r="J36" s="279">
        <v>3213.7666666666664</v>
      </c>
      <c r="K36" s="277">
        <v>2951</v>
      </c>
      <c r="L36" s="277">
        <v>2737</v>
      </c>
      <c r="M36" s="277">
        <v>0.44372</v>
      </c>
    </row>
    <row r="37" spans="1:13">
      <c r="A37" s="268">
        <v>27</v>
      </c>
      <c r="B37" s="277" t="s">
        <v>302</v>
      </c>
      <c r="C37" s="278">
        <v>995.4</v>
      </c>
      <c r="D37" s="279">
        <v>990.80000000000007</v>
      </c>
      <c r="E37" s="279">
        <v>979.60000000000014</v>
      </c>
      <c r="F37" s="279">
        <v>963.80000000000007</v>
      </c>
      <c r="G37" s="279">
        <v>952.60000000000014</v>
      </c>
      <c r="H37" s="279">
        <v>1006.6000000000001</v>
      </c>
      <c r="I37" s="279">
        <v>1017.8000000000002</v>
      </c>
      <c r="J37" s="279">
        <v>1033.6000000000001</v>
      </c>
      <c r="K37" s="277">
        <v>1002</v>
      </c>
      <c r="L37" s="277">
        <v>975</v>
      </c>
      <c r="M37" s="277">
        <v>4.9084300000000001</v>
      </c>
    </row>
    <row r="38" spans="1:13">
      <c r="A38" s="268">
        <v>28</v>
      </c>
      <c r="B38" s="277" t="s">
        <v>47</v>
      </c>
      <c r="C38" s="278">
        <v>2149.5</v>
      </c>
      <c r="D38" s="279">
        <v>2172.2166666666667</v>
      </c>
      <c r="E38" s="279">
        <v>2112.9833333333336</v>
      </c>
      <c r="F38" s="279">
        <v>2076.4666666666667</v>
      </c>
      <c r="G38" s="279">
        <v>2017.2333333333336</v>
      </c>
      <c r="H38" s="279">
        <v>2208.7333333333336</v>
      </c>
      <c r="I38" s="279">
        <v>2267.9666666666662</v>
      </c>
      <c r="J38" s="279">
        <v>2304.4833333333336</v>
      </c>
      <c r="K38" s="277">
        <v>2231.4499999999998</v>
      </c>
      <c r="L38" s="277">
        <v>2135.6999999999998</v>
      </c>
      <c r="M38" s="277">
        <v>14.735239999999999</v>
      </c>
    </row>
    <row r="39" spans="1:13">
      <c r="A39" s="268">
        <v>29</v>
      </c>
      <c r="B39" s="277" t="s">
        <v>48</v>
      </c>
      <c r="C39" s="278">
        <v>140.65</v>
      </c>
      <c r="D39" s="279">
        <v>138.71666666666667</v>
      </c>
      <c r="E39" s="279">
        <v>134.08333333333334</v>
      </c>
      <c r="F39" s="279">
        <v>127.51666666666668</v>
      </c>
      <c r="G39" s="279">
        <v>122.88333333333335</v>
      </c>
      <c r="H39" s="279">
        <v>145.28333333333333</v>
      </c>
      <c r="I39" s="279">
        <v>149.91666666666666</v>
      </c>
      <c r="J39" s="279">
        <v>156.48333333333332</v>
      </c>
      <c r="K39" s="277">
        <v>143.35</v>
      </c>
      <c r="L39" s="277">
        <v>132.15</v>
      </c>
      <c r="M39" s="277">
        <v>175.38130000000001</v>
      </c>
    </row>
    <row r="40" spans="1:13">
      <c r="A40" s="268">
        <v>30</v>
      </c>
      <c r="B40" s="277" t="s">
        <v>305</v>
      </c>
      <c r="C40" s="278">
        <v>125.25</v>
      </c>
      <c r="D40" s="279">
        <v>125.71666666666665</v>
      </c>
      <c r="E40" s="279">
        <v>124.0333333333333</v>
      </c>
      <c r="F40" s="279">
        <v>122.81666666666665</v>
      </c>
      <c r="G40" s="279">
        <v>121.1333333333333</v>
      </c>
      <c r="H40" s="279">
        <v>126.93333333333331</v>
      </c>
      <c r="I40" s="279">
        <v>128.61666666666667</v>
      </c>
      <c r="J40" s="279">
        <v>129.83333333333331</v>
      </c>
      <c r="K40" s="277">
        <v>127.4</v>
      </c>
      <c r="L40" s="277">
        <v>124.5</v>
      </c>
      <c r="M40" s="277">
        <v>1.1264799999999999</v>
      </c>
    </row>
    <row r="41" spans="1:13">
      <c r="A41" s="268">
        <v>31</v>
      </c>
      <c r="B41" s="277" t="s">
        <v>937</v>
      </c>
      <c r="C41" s="278">
        <v>219.15</v>
      </c>
      <c r="D41" s="279">
        <v>219.48333333333335</v>
      </c>
      <c r="E41" s="279">
        <v>215.66666666666669</v>
      </c>
      <c r="F41" s="279">
        <v>212.18333333333334</v>
      </c>
      <c r="G41" s="279">
        <v>208.36666666666667</v>
      </c>
      <c r="H41" s="279">
        <v>222.9666666666667</v>
      </c>
      <c r="I41" s="279">
        <v>226.78333333333336</v>
      </c>
      <c r="J41" s="279">
        <v>230.26666666666671</v>
      </c>
      <c r="K41" s="277">
        <v>223.3</v>
      </c>
      <c r="L41" s="277">
        <v>216</v>
      </c>
      <c r="M41" s="277">
        <v>0.1656</v>
      </c>
    </row>
    <row r="42" spans="1:13">
      <c r="A42" s="268">
        <v>32</v>
      </c>
      <c r="B42" s="277" t="s">
        <v>306</v>
      </c>
      <c r="C42" s="278">
        <v>62.35</v>
      </c>
      <c r="D42" s="279">
        <v>62.25</v>
      </c>
      <c r="E42" s="279">
        <v>61.5</v>
      </c>
      <c r="F42" s="279">
        <v>60.65</v>
      </c>
      <c r="G42" s="279">
        <v>59.9</v>
      </c>
      <c r="H42" s="279">
        <v>63.1</v>
      </c>
      <c r="I42" s="279">
        <v>63.85</v>
      </c>
      <c r="J42" s="279">
        <v>64.7</v>
      </c>
      <c r="K42" s="277">
        <v>63</v>
      </c>
      <c r="L42" s="277">
        <v>61.4</v>
      </c>
      <c r="M42" s="277">
        <v>3.5487099999999998</v>
      </c>
    </row>
    <row r="43" spans="1:13">
      <c r="A43" s="268">
        <v>33</v>
      </c>
      <c r="B43" s="277" t="s">
        <v>49</v>
      </c>
      <c r="C43" s="278">
        <v>75.5</v>
      </c>
      <c r="D43" s="279">
        <v>75.633333333333326</v>
      </c>
      <c r="E43" s="279">
        <v>74.666666666666657</v>
      </c>
      <c r="F43" s="279">
        <v>73.833333333333329</v>
      </c>
      <c r="G43" s="279">
        <v>72.86666666666666</v>
      </c>
      <c r="H43" s="279">
        <v>76.466666666666654</v>
      </c>
      <c r="I43" s="279">
        <v>77.433333333333323</v>
      </c>
      <c r="J43" s="279">
        <v>78.266666666666652</v>
      </c>
      <c r="K43" s="277">
        <v>76.599999999999994</v>
      </c>
      <c r="L43" s="277">
        <v>74.8</v>
      </c>
      <c r="M43" s="277">
        <v>267.64350999999999</v>
      </c>
    </row>
    <row r="44" spans="1:13">
      <c r="A44" s="268">
        <v>34</v>
      </c>
      <c r="B44" s="277" t="s">
        <v>51</v>
      </c>
      <c r="C44" s="278">
        <v>2114.3000000000002</v>
      </c>
      <c r="D44" s="279">
        <v>2113.1333333333332</v>
      </c>
      <c r="E44" s="279">
        <v>2082.4166666666665</v>
      </c>
      <c r="F44" s="279">
        <v>2050.5333333333333</v>
      </c>
      <c r="G44" s="279">
        <v>2019.8166666666666</v>
      </c>
      <c r="H44" s="279">
        <v>2145.0166666666664</v>
      </c>
      <c r="I44" s="279">
        <v>2175.7333333333336</v>
      </c>
      <c r="J44" s="279">
        <v>2207.6166666666663</v>
      </c>
      <c r="K44" s="277">
        <v>2143.85</v>
      </c>
      <c r="L44" s="277">
        <v>2081.25</v>
      </c>
      <c r="M44" s="277">
        <v>28.954419999999999</v>
      </c>
    </row>
    <row r="45" spans="1:13">
      <c r="A45" s="268">
        <v>35</v>
      </c>
      <c r="B45" s="277" t="s">
        <v>307</v>
      </c>
      <c r="C45" s="278">
        <v>137.80000000000001</v>
      </c>
      <c r="D45" s="279">
        <v>137.63333333333333</v>
      </c>
      <c r="E45" s="279">
        <v>136.26666666666665</v>
      </c>
      <c r="F45" s="279">
        <v>134.73333333333332</v>
      </c>
      <c r="G45" s="279">
        <v>133.36666666666665</v>
      </c>
      <c r="H45" s="279">
        <v>139.16666666666666</v>
      </c>
      <c r="I45" s="279">
        <v>140.53333333333333</v>
      </c>
      <c r="J45" s="279">
        <v>142.06666666666666</v>
      </c>
      <c r="K45" s="277">
        <v>139</v>
      </c>
      <c r="L45" s="277">
        <v>136.1</v>
      </c>
      <c r="M45" s="277">
        <v>1.0209999999999999</v>
      </c>
    </row>
    <row r="46" spans="1:13">
      <c r="A46" s="268">
        <v>36</v>
      </c>
      <c r="B46" s="277" t="s">
        <v>309</v>
      </c>
      <c r="C46" s="278">
        <v>1150.2</v>
      </c>
      <c r="D46" s="279">
        <v>1151.6666666666667</v>
      </c>
      <c r="E46" s="279">
        <v>1138.4333333333334</v>
      </c>
      <c r="F46" s="279">
        <v>1126.6666666666667</v>
      </c>
      <c r="G46" s="279">
        <v>1113.4333333333334</v>
      </c>
      <c r="H46" s="279">
        <v>1163.4333333333334</v>
      </c>
      <c r="I46" s="279">
        <v>1176.6666666666665</v>
      </c>
      <c r="J46" s="279">
        <v>1188.4333333333334</v>
      </c>
      <c r="K46" s="277">
        <v>1164.9000000000001</v>
      </c>
      <c r="L46" s="277">
        <v>1139.9000000000001</v>
      </c>
      <c r="M46" s="277">
        <v>1.07091</v>
      </c>
    </row>
    <row r="47" spans="1:13">
      <c r="A47" s="268">
        <v>37</v>
      </c>
      <c r="B47" s="277" t="s">
        <v>308</v>
      </c>
      <c r="C47" s="278">
        <v>4294.25</v>
      </c>
      <c r="D47" s="279">
        <v>4278.9833333333336</v>
      </c>
      <c r="E47" s="279">
        <v>4194.9666666666672</v>
      </c>
      <c r="F47" s="279">
        <v>4095.6833333333334</v>
      </c>
      <c r="G47" s="279">
        <v>4011.666666666667</v>
      </c>
      <c r="H47" s="279">
        <v>4378.2666666666673</v>
      </c>
      <c r="I47" s="279">
        <v>4462.2833333333338</v>
      </c>
      <c r="J47" s="279">
        <v>4561.5666666666675</v>
      </c>
      <c r="K47" s="277">
        <v>4363</v>
      </c>
      <c r="L47" s="277">
        <v>4179.7</v>
      </c>
      <c r="M47" s="277">
        <v>0.24187</v>
      </c>
    </row>
    <row r="48" spans="1:13">
      <c r="A48" s="268">
        <v>38</v>
      </c>
      <c r="B48" s="277" t="s">
        <v>310</v>
      </c>
      <c r="C48" s="278">
        <v>5909.55</v>
      </c>
      <c r="D48" s="279">
        <v>5901.8666666666659</v>
      </c>
      <c r="E48" s="279">
        <v>5809.7333333333318</v>
      </c>
      <c r="F48" s="279">
        <v>5709.9166666666661</v>
      </c>
      <c r="G48" s="279">
        <v>5617.7833333333319</v>
      </c>
      <c r="H48" s="279">
        <v>6001.6833333333316</v>
      </c>
      <c r="I48" s="279">
        <v>6093.8166666666648</v>
      </c>
      <c r="J48" s="279">
        <v>6193.6333333333314</v>
      </c>
      <c r="K48" s="277">
        <v>5994</v>
      </c>
      <c r="L48" s="277">
        <v>5802.05</v>
      </c>
      <c r="M48" s="277">
        <v>0.12841</v>
      </c>
    </row>
    <row r="49" spans="1:13">
      <c r="A49" s="268">
        <v>39</v>
      </c>
      <c r="B49" s="277" t="s">
        <v>226</v>
      </c>
      <c r="C49" s="278">
        <v>773.55</v>
      </c>
      <c r="D49" s="279">
        <v>777.63333333333333</v>
      </c>
      <c r="E49" s="279">
        <v>746.01666666666665</v>
      </c>
      <c r="F49" s="279">
        <v>718.48333333333335</v>
      </c>
      <c r="G49" s="279">
        <v>686.86666666666667</v>
      </c>
      <c r="H49" s="279">
        <v>805.16666666666663</v>
      </c>
      <c r="I49" s="279">
        <v>836.78333333333319</v>
      </c>
      <c r="J49" s="279">
        <v>864.31666666666661</v>
      </c>
      <c r="K49" s="277">
        <v>809.25</v>
      </c>
      <c r="L49" s="277">
        <v>750.1</v>
      </c>
      <c r="M49" s="277">
        <v>17.813600000000001</v>
      </c>
    </row>
    <row r="50" spans="1:13">
      <c r="A50" s="268">
        <v>40</v>
      </c>
      <c r="B50" s="277" t="s">
        <v>53</v>
      </c>
      <c r="C50" s="278">
        <v>806.2</v>
      </c>
      <c r="D50" s="279">
        <v>802.38333333333333</v>
      </c>
      <c r="E50" s="279">
        <v>795.81666666666661</v>
      </c>
      <c r="F50" s="279">
        <v>785.43333333333328</v>
      </c>
      <c r="G50" s="279">
        <v>778.86666666666656</v>
      </c>
      <c r="H50" s="279">
        <v>812.76666666666665</v>
      </c>
      <c r="I50" s="279">
        <v>819.33333333333348</v>
      </c>
      <c r="J50" s="279">
        <v>829.7166666666667</v>
      </c>
      <c r="K50" s="277">
        <v>808.95</v>
      </c>
      <c r="L50" s="277">
        <v>792</v>
      </c>
      <c r="M50" s="277">
        <v>27.888400000000001</v>
      </c>
    </row>
    <row r="51" spans="1:13">
      <c r="A51" s="268">
        <v>41</v>
      </c>
      <c r="B51" s="277" t="s">
        <v>311</v>
      </c>
      <c r="C51" s="278">
        <v>497.4</v>
      </c>
      <c r="D51" s="279">
        <v>498.41666666666669</v>
      </c>
      <c r="E51" s="279">
        <v>489.98333333333335</v>
      </c>
      <c r="F51" s="279">
        <v>482.56666666666666</v>
      </c>
      <c r="G51" s="279">
        <v>474.13333333333333</v>
      </c>
      <c r="H51" s="279">
        <v>505.83333333333337</v>
      </c>
      <c r="I51" s="279">
        <v>514.26666666666665</v>
      </c>
      <c r="J51" s="279">
        <v>521.68333333333339</v>
      </c>
      <c r="K51" s="277">
        <v>506.85</v>
      </c>
      <c r="L51" s="277">
        <v>491</v>
      </c>
      <c r="M51" s="277">
        <v>2.4489200000000002</v>
      </c>
    </row>
    <row r="52" spans="1:13">
      <c r="A52" s="268">
        <v>42</v>
      </c>
      <c r="B52" s="277" t="s">
        <v>55</v>
      </c>
      <c r="C52" s="278">
        <v>501.45</v>
      </c>
      <c r="D52" s="279">
        <v>498.51666666666671</v>
      </c>
      <c r="E52" s="279">
        <v>489.53333333333342</v>
      </c>
      <c r="F52" s="279">
        <v>477.61666666666673</v>
      </c>
      <c r="G52" s="279">
        <v>468.63333333333344</v>
      </c>
      <c r="H52" s="279">
        <v>510.43333333333339</v>
      </c>
      <c r="I52" s="279">
        <v>519.41666666666663</v>
      </c>
      <c r="J52" s="279">
        <v>531.33333333333337</v>
      </c>
      <c r="K52" s="277">
        <v>507.5</v>
      </c>
      <c r="L52" s="277">
        <v>486.6</v>
      </c>
      <c r="M52" s="277">
        <v>270.29707000000002</v>
      </c>
    </row>
    <row r="53" spans="1:13">
      <c r="A53" s="268">
        <v>43</v>
      </c>
      <c r="B53" s="277" t="s">
        <v>56</v>
      </c>
      <c r="C53" s="278">
        <v>3018</v>
      </c>
      <c r="D53" s="279">
        <v>3016.4</v>
      </c>
      <c r="E53" s="279">
        <v>2993.65</v>
      </c>
      <c r="F53" s="279">
        <v>2969.3</v>
      </c>
      <c r="G53" s="279">
        <v>2946.55</v>
      </c>
      <c r="H53" s="279">
        <v>3040.75</v>
      </c>
      <c r="I53" s="279">
        <v>3063.5</v>
      </c>
      <c r="J53" s="279">
        <v>3087.85</v>
      </c>
      <c r="K53" s="277">
        <v>3039.15</v>
      </c>
      <c r="L53" s="277">
        <v>2992.05</v>
      </c>
      <c r="M53" s="277">
        <v>9.8201999999999998</v>
      </c>
    </row>
    <row r="54" spans="1:13">
      <c r="A54" s="268">
        <v>44</v>
      </c>
      <c r="B54" s="277" t="s">
        <v>315</v>
      </c>
      <c r="C54" s="278">
        <v>187.95</v>
      </c>
      <c r="D54" s="279">
        <v>189.06666666666669</v>
      </c>
      <c r="E54" s="279">
        <v>184.48333333333338</v>
      </c>
      <c r="F54" s="279">
        <v>181.01666666666668</v>
      </c>
      <c r="G54" s="279">
        <v>176.43333333333337</v>
      </c>
      <c r="H54" s="279">
        <v>192.53333333333339</v>
      </c>
      <c r="I54" s="279">
        <v>197.1166666666667</v>
      </c>
      <c r="J54" s="279">
        <v>200.5833333333334</v>
      </c>
      <c r="K54" s="277">
        <v>193.65</v>
      </c>
      <c r="L54" s="277">
        <v>185.6</v>
      </c>
      <c r="M54" s="277">
        <v>4.3623599999999998</v>
      </c>
    </row>
    <row r="55" spans="1:13">
      <c r="A55" s="268">
        <v>45</v>
      </c>
      <c r="B55" s="277" t="s">
        <v>316</v>
      </c>
      <c r="C55" s="278">
        <v>514.85</v>
      </c>
      <c r="D55" s="279">
        <v>516.2833333333333</v>
      </c>
      <c r="E55" s="279">
        <v>508.66666666666663</v>
      </c>
      <c r="F55" s="279">
        <v>502.48333333333335</v>
      </c>
      <c r="G55" s="279">
        <v>494.86666666666667</v>
      </c>
      <c r="H55" s="279">
        <v>522.46666666666658</v>
      </c>
      <c r="I55" s="279">
        <v>530.08333333333337</v>
      </c>
      <c r="J55" s="279">
        <v>536.26666666666654</v>
      </c>
      <c r="K55" s="277">
        <v>523.9</v>
      </c>
      <c r="L55" s="277">
        <v>510.1</v>
      </c>
      <c r="M55" s="277">
        <v>4.8986299999999998</v>
      </c>
    </row>
    <row r="56" spans="1:13">
      <c r="A56" s="268">
        <v>46</v>
      </c>
      <c r="B56" s="277" t="s">
        <v>58</v>
      </c>
      <c r="C56" s="278">
        <v>5904.15</v>
      </c>
      <c r="D56" s="279">
        <v>5883.083333333333</v>
      </c>
      <c r="E56" s="279">
        <v>5756.1666666666661</v>
      </c>
      <c r="F56" s="279">
        <v>5608.1833333333334</v>
      </c>
      <c r="G56" s="279">
        <v>5481.2666666666664</v>
      </c>
      <c r="H56" s="279">
        <v>6031.0666666666657</v>
      </c>
      <c r="I56" s="279">
        <v>6157.9833333333318</v>
      </c>
      <c r="J56" s="279">
        <v>6305.9666666666653</v>
      </c>
      <c r="K56" s="277">
        <v>6010</v>
      </c>
      <c r="L56" s="277">
        <v>5735.1</v>
      </c>
      <c r="M56" s="277">
        <v>6.0556099999999997</v>
      </c>
    </row>
    <row r="57" spans="1:13">
      <c r="A57" s="268">
        <v>47</v>
      </c>
      <c r="B57" s="277" t="s">
        <v>232</v>
      </c>
      <c r="C57" s="278">
        <v>2348.9499999999998</v>
      </c>
      <c r="D57" s="279">
        <v>2353.5</v>
      </c>
      <c r="E57" s="279">
        <v>2327.1</v>
      </c>
      <c r="F57" s="279">
        <v>2305.25</v>
      </c>
      <c r="G57" s="279">
        <v>2278.85</v>
      </c>
      <c r="H57" s="279">
        <v>2375.35</v>
      </c>
      <c r="I57" s="279">
        <v>2401.7499999999995</v>
      </c>
      <c r="J57" s="279">
        <v>2423.6</v>
      </c>
      <c r="K57" s="277">
        <v>2379.9</v>
      </c>
      <c r="L57" s="277">
        <v>2331.65</v>
      </c>
      <c r="M57" s="277">
        <v>0.85550999999999999</v>
      </c>
    </row>
    <row r="58" spans="1:13">
      <c r="A58" s="268">
        <v>48</v>
      </c>
      <c r="B58" s="277" t="s">
        <v>59</v>
      </c>
      <c r="C58" s="278">
        <v>3232.85</v>
      </c>
      <c r="D58" s="279">
        <v>3209.7333333333336</v>
      </c>
      <c r="E58" s="279">
        <v>3124.4666666666672</v>
      </c>
      <c r="F58" s="279">
        <v>3016.0833333333335</v>
      </c>
      <c r="G58" s="279">
        <v>2930.8166666666671</v>
      </c>
      <c r="H58" s="279">
        <v>3318.1166666666672</v>
      </c>
      <c r="I58" s="279">
        <v>3403.3833333333337</v>
      </c>
      <c r="J58" s="279">
        <v>3511.7666666666673</v>
      </c>
      <c r="K58" s="277">
        <v>3295</v>
      </c>
      <c r="L58" s="277">
        <v>3101.35</v>
      </c>
      <c r="M58" s="277">
        <v>75.364599999999996</v>
      </c>
    </row>
    <row r="59" spans="1:13">
      <c r="A59" s="268">
        <v>49</v>
      </c>
      <c r="B59" s="277" t="s">
        <v>60</v>
      </c>
      <c r="C59" s="278">
        <v>1389.2</v>
      </c>
      <c r="D59" s="279">
        <v>1389.2</v>
      </c>
      <c r="E59" s="279">
        <v>1368.5</v>
      </c>
      <c r="F59" s="279">
        <v>1347.8</v>
      </c>
      <c r="G59" s="279">
        <v>1327.1</v>
      </c>
      <c r="H59" s="279">
        <v>1409.9</v>
      </c>
      <c r="I59" s="279">
        <v>1430.6000000000004</v>
      </c>
      <c r="J59" s="279">
        <v>1451.3000000000002</v>
      </c>
      <c r="K59" s="277">
        <v>1409.9</v>
      </c>
      <c r="L59" s="277">
        <v>1368.5</v>
      </c>
      <c r="M59" s="277">
        <v>7.3833700000000002</v>
      </c>
    </row>
    <row r="60" spans="1:13" ht="12" customHeight="1">
      <c r="A60" s="268">
        <v>50</v>
      </c>
      <c r="B60" s="277" t="s">
        <v>317</v>
      </c>
      <c r="C60" s="278">
        <v>103</v>
      </c>
      <c r="D60" s="279">
        <v>103.88333333333333</v>
      </c>
      <c r="E60" s="279">
        <v>101.11666666666665</v>
      </c>
      <c r="F60" s="279">
        <v>99.23333333333332</v>
      </c>
      <c r="G60" s="279">
        <v>96.46666666666664</v>
      </c>
      <c r="H60" s="279">
        <v>105.76666666666665</v>
      </c>
      <c r="I60" s="279">
        <v>108.53333333333333</v>
      </c>
      <c r="J60" s="279">
        <v>110.41666666666666</v>
      </c>
      <c r="K60" s="277">
        <v>106.65</v>
      </c>
      <c r="L60" s="277">
        <v>102</v>
      </c>
      <c r="M60" s="277">
        <v>1.22888</v>
      </c>
    </row>
    <row r="61" spans="1:13">
      <c r="A61" s="268">
        <v>51</v>
      </c>
      <c r="B61" s="277" t="s">
        <v>318</v>
      </c>
      <c r="C61" s="278">
        <v>158.19999999999999</v>
      </c>
      <c r="D61" s="279">
        <v>160.01666666666665</v>
      </c>
      <c r="E61" s="279">
        <v>155.5333333333333</v>
      </c>
      <c r="F61" s="279">
        <v>152.86666666666665</v>
      </c>
      <c r="G61" s="279">
        <v>148.3833333333333</v>
      </c>
      <c r="H61" s="279">
        <v>162.68333333333331</v>
      </c>
      <c r="I61" s="279">
        <v>167.16666666666666</v>
      </c>
      <c r="J61" s="279">
        <v>169.83333333333331</v>
      </c>
      <c r="K61" s="277">
        <v>164.5</v>
      </c>
      <c r="L61" s="277">
        <v>157.35</v>
      </c>
      <c r="M61" s="277">
        <v>7.63171</v>
      </c>
    </row>
    <row r="62" spans="1:13">
      <c r="A62" s="268">
        <v>52</v>
      </c>
      <c r="B62" s="277" t="s">
        <v>233</v>
      </c>
      <c r="C62" s="278">
        <v>316.05</v>
      </c>
      <c r="D62" s="279">
        <v>318.16666666666669</v>
      </c>
      <c r="E62" s="279">
        <v>309.38333333333338</v>
      </c>
      <c r="F62" s="279">
        <v>302.7166666666667</v>
      </c>
      <c r="G62" s="279">
        <v>293.93333333333339</v>
      </c>
      <c r="H62" s="279">
        <v>324.83333333333337</v>
      </c>
      <c r="I62" s="279">
        <v>333.61666666666667</v>
      </c>
      <c r="J62" s="279">
        <v>340.28333333333336</v>
      </c>
      <c r="K62" s="277">
        <v>326.95</v>
      </c>
      <c r="L62" s="277">
        <v>311.5</v>
      </c>
      <c r="M62" s="277">
        <v>109.33535999999999</v>
      </c>
    </row>
    <row r="63" spans="1:13">
      <c r="A63" s="268">
        <v>53</v>
      </c>
      <c r="B63" s="277" t="s">
        <v>61</v>
      </c>
      <c r="C63" s="278">
        <v>42.55</v>
      </c>
      <c r="D63" s="279">
        <v>42.5</v>
      </c>
      <c r="E63" s="279">
        <v>41.7</v>
      </c>
      <c r="F63" s="279">
        <v>40.85</v>
      </c>
      <c r="G63" s="279">
        <v>40.050000000000004</v>
      </c>
      <c r="H63" s="279">
        <v>43.35</v>
      </c>
      <c r="I63" s="279">
        <v>44.15</v>
      </c>
      <c r="J63" s="279">
        <v>45</v>
      </c>
      <c r="K63" s="277">
        <v>43.3</v>
      </c>
      <c r="L63" s="277">
        <v>41.65</v>
      </c>
      <c r="M63" s="277">
        <v>305.55633</v>
      </c>
    </row>
    <row r="64" spans="1:13">
      <c r="A64" s="268">
        <v>54</v>
      </c>
      <c r="B64" s="277" t="s">
        <v>62</v>
      </c>
      <c r="C64" s="278">
        <v>40.200000000000003</v>
      </c>
      <c r="D64" s="279">
        <v>40.333333333333336</v>
      </c>
      <c r="E64" s="279">
        <v>39.666666666666671</v>
      </c>
      <c r="F64" s="279">
        <v>39.133333333333333</v>
      </c>
      <c r="G64" s="279">
        <v>38.466666666666669</v>
      </c>
      <c r="H64" s="279">
        <v>40.866666666666674</v>
      </c>
      <c r="I64" s="279">
        <v>41.533333333333346</v>
      </c>
      <c r="J64" s="279">
        <v>42.066666666666677</v>
      </c>
      <c r="K64" s="277">
        <v>41</v>
      </c>
      <c r="L64" s="277">
        <v>39.799999999999997</v>
      </c>
      <c r="M64" s="277">
        <v>14.582710000000001</v>
      </c>
    </row>
    <row r="65" spans="1:13">
      <c r="A65" s="268">
        <v>55</v>
      </c>
      <c r="B65" s="277" t="s">
        <v>312</v>
      </c>
      <c r="C65" s="278">
        <v>1404.6</v>
      </c>
      <c r="D65" s="279">
        <v>1405.8</v>
      </c>
      <c r="E65" s="279">
        <v>1387.8</v>
      </c>
      <c r="F65" s="279">
        <v>1371</v>
      </c>
      <c r="G65" s="279">
        <v>1353</v>
      </c>
      <c r="H65" s="279">
        <v>1422.6</v>
      </c>
      <c r="I65" s="279">
        <v>1440.6</v>
      </c>
      <c r="J65" s="279">
        <v>1457.3999999999999</v>
      </c>
      <c r="K65" s="277">
        <v>1423.8</v>
      </c>
      <c r="L65" s="277">
        <v>1389</v>
      </c>
      <c r="M65" s="277">
        <v>0.1137</v>
      </c>
    </row>
    <row r="66" spans="1:13">
      <c r="A66" s="268">
        <v>56</v>
      </c>
      <c r="B66" s="277" t="s">
        <v>63</v>
      </c>
      <c r="C66" s="278">
        <v>1361.65</v>
      </c>
      <c r="D66" s="279">
        <v>1362.6166666666668</v>
      </c>
      <c r="E66" s="279">
        <v>1344.0833333333335</v>
      </c>
      <c r="F66" s="279">
        <v>1326.5166666666667</v>
      </c>
      <c r="G66" s="279">
        <v>1307.9833333333333</v>
      </c>
      <c r="H66" s="279">
        <v>1380.1833333333336</v>
      </c>
      <c r="I66" s="279">
        <v>1398.7166666666669</v>
      </c>
      <c r="J66" s="279">
        <v>1416.2833333333338</v>
      </c>
      <c r="K66" s="277">
        <v>1381.15</v>
      </c>
      <c r="L66" s="277">
        <v>1345.05</v>
      </c>
      <c r="M66" s="277">
        <v>7.3373799999999996</v>
      </c>
    </row>
    <row r="67" spans="1:13">
      <c r="A67" s="268">
        <v>57</v>
      </c>
      <c r="B67" s="277" t="s">
        <v>320</v>
      </c>
      <c r="C67" s="278">
        <v>5393.3</v>
      </c>
      <c r="D67" s="279">
        <v>5409.9333333333334</v>
      </c>
      <c r="E67" s="279">
        <v>5309.8666666666668</v>
      </c>
      <c r="F67" s="279">
        <v>5226.4333333333334</v>
      </c>
      <c r="G67" s="279">
        <v>5126.3666666666668</v>
      </c>
      <c r="H67" s="279">
        <v>5493.3666666666668</v>
      </c>
      <c r="I67" s="279">
        <v>5593.4333333333343</v>
      </c>
      <c r="J67" s="279">
        <v>5676.8666666666668</v>
      </c>
      <c r="K67" s="277">
        <v>5510</v>
      </c>
      <c r="L67" s="277">
        <v>5326.5</v>
      </c>
      <c r="M67" s="277">
        <v>0.25403999999999999</v>
      </c>
    </row>
    <row r="68" spans="1:13">
      <c r="A68" s="268">
        <v>58</v>
      </c>
      <c r="B68" s="277" t="s">
        <v>234</v>
      </c>
      <c r="C68" s="278">
        <v>1188.8</v>
      </c>
      <c r="D68" s="279">
        <v>1193.6000000000001</v>
      </c>
      <c r="E68" s="279">
        <v>1167.2500000000002</v>
      </c>
      <c r="F68" s="279">
        <v>1145.7</v>
      </c>
      <c r="G68" s="279">
        <v>1119.3500000000001</v>
      </c>
      <c r="H68" s="279">
        <v>1215.1500000000003</v>
      </c>
      <c r="I68" s="279">
        <v>1241.5000000000002</v>
      </c>
      <c r="J68" s="279">
        <v>1263.0500000000004</v>
      </c>
      <c r="K68" s="277">
        <v>1219.95</v>
      </c>
      <c r="L68" s="277">
        <v>1172.05</v>
      </c>
      <c r="M68" s="277">
        <v>0.72189999999999999</v>
      </c>
    </row>
    <row r="69" spans="1:13">
      <c r="A69" s="268">
        <v>59</v>
      </c>
      <c r="B69" s="277" t="s">
        <v>321</v>
      </c>
      <c r="C69" s="278">
        <v>292.89999999999998</v>
      </c>
      <c r="D69" s="279">
        <v>293.3</v>
      </c>
      <c r="E69" s="279">
        <v>290.60000000000002</v>
      </c>
      <c r="F69" s="279">
        <v>288.3</v>
      </c>
      <c r="G69" s="279">
        <v>285.60000000000002</v>
      </c>
      <c r="H69" s="279">
        <v>295.60000000000002</v>
      </c>
      <c r="I69" s="279">
        <v>298.29999999999995</v>
      </c>
      <c r="J69" s="279">
        <v>300.60000000000002</v>
      </c>
      <c r="K69" s="277">
        <v>296</v>
      </c>
      <c r="L69" s="277">
        <v>291</v>
      </c>
      <c r="M69" s="277">
        <v>1.46004</v>
      </c>
    </row>
    <row r="70" spans="1:13">
      <c r="A70" s="268">
        <v>60</v>
      </c>
      <c r="B70" s="277" t="s">
        <v>65</v>
      </c>
      <c r="C70" s="278">
        <v>92.4</v>
      </c>
      <c r="D70" s="279">
        <v>91.45</v>
      </c>
      <c r="E70" s="279">
        <v>90.100000000000009</v>
      </c>
      <c r="F70" s="279">
        <v>87.800000000000011</v>
      </c>
      <c r="G70" s="279">
        <v>86.450000000000017</v>
      </c>
      <c r="H70" s="279">
        <v>93.75</v>
      </c>
      <c r="I70" s="279">
        <v>95.1</v>
      </c>
      <c r="J70" s="279">
        <v>97.399999999999991</v>
      </c>
      <c r="K70" s="277">
        <v>92.8</v>
      </c>
      <c r="L70" s="277">
        <v>89.15</v>
      </c>
      <c r="M70" s="277">
        <v>96.507739999999998</v>
      </c>
    </row>
    <row r="71" spans="1:13">
      <c r="A71" s="268">
        <v>61</v>
      </c>
      <c r="B71" s="277" t="s">
        <v>313</v>
      </c>
      <c r="C71" s="278">
        <v>615.9</v>
      </c>
      <c r="D71" s="279">
        <v>617.4</v>
      </c>
      <c r="E71" s="279">
        <v>605</v>
      </c>
      <c r="F71" s="279">
        <v>594.1</v>
      </c>
      <c r="G71" s="279">
        <v>581.70000000000005</v>
      </c>
      <c r="H71" s="279">
        <v>628.29999999999995</v>
      </c>
      <c r="I71" s="279">
        <v>640.69999999999982</v>
      </c>
      <c r="J71" s="279">
        <v>651.59999999999991</v>
      </c>
      <c r="K71" s="277">
        <v>629.79999999999995</v>
      </c>
      <c r="L71" s="277">
        <v>606.5</v>
      </c>
      <c r="M71" s="277">
        <v>2.89547</v>
      </c>
    </row>
    <row r="72" spans="1:13">
      <c r="A72" s="268">
        <v>62</v>
      </c>
      <c r="B72" s="277" t="s">
        <v>66</v>
      </c>
      <c r="C72" s="278">
        <v>605.9</v>
      </c>
      <c r="D72" s="279">
        <v>609.76666666666677</v>
      </c>
      <c r="E72" s="279">
        <v>596.53333333333353</v>
      </c>
      <c r="F72" s="279">
        <v>587.16666666666674</v>
      </c>
      <c r="G72" s="279">
        <v>573.93333333333351</v>
      </c>
      <c r="H72" s="279">
        <v>619.13333333333355</v>
      </c>
      <c r="I72" s="279">
        <v>632.3666666666669</v>
      </c>
      <c r="J72" s="279">
        <v>641.73333333333358</v>
      </c>
      <c r="K72" s="277">
        <v>623</v>
      </c>
      <c r="L72" s="277">
        <v>600.4</v>
      </c>
      <c r="M72" s="277">
        <v>13.22983</v>
      </c>
    </row>
    <row r="73" spans="1:13">
      <c r="A73" s="268">
        <v>63</v>
      </c>
      <c r="B73" s="277" t="s">
        <v>67</v>
      </c>
      <c r="C73" s="278">
        <v>457.45</v>
      </c>
      <c r="D73" s="279">
        <v>459.45</v>
      </c>
      <c r="E73" s="279">
        <v>450.29999999999995</v>
      </c>
      <c r="F73" s="279">
        <v>443.15</v>
      </c>
      <c r="G73" s="279">
        <v>433.99999999999994</v>
      </c>
      <c r="H73" s="279">
        <v>466.59999999999997</v>
      </c>
      <c r="I73" s="279">
        <v>475.74999999999994</v>
      </c>
      <c r="J73" s="279">
        <v>482.9</v>
      </c>
      <c r="K73" s="277">
        <v>468.6</v>
      </c>
      <c r="L73" s="277">
        <v>452.3</v>
      </c>
      <c r="M73" s="277">
        <v>20.769310000000001</v>
      </c>
    </row>
    <row r="74" spans="1:13">
      <c r="A74" s="268">
        <v>64</v>
      </c>
      <c r="B74" s="277" t="s">
        <v>1045</v>
      </c>
      <c r="C74" s="278">
        <v>8904.65</v>
      </c>
      <c r="D74" s="279">
        <v>8808.2166666666672</v>
      </c>
      <c r="E74" s="279">
        <v>8671.4333333333343</v>
      </c>
      <c r="F74" s="279">
        <v>8438.2166666666672</v>
      </c>
      <c r="G74" s="279">
        <v>8301.4333333333343</v>
      </c>
      <c r="H74" s="279">
        <v>9041.4333333333343</v>
      </c>
      <c r="I74" s="279">
        <v>9178.2166666666672</v>
      </c>
      <c r="J74" s="279">
        <v>9411.4333333333343</v>
      </c>
      <c r="K74" s="277">
        <v>8945</v>
      </c>
      <c r="L74" s="277">
        <v>8575</v>
      </c>
      <c r="M74" s="277">
        <v>5.3469999999999997E-2</v>
      </c>
    </row>
    <row r="75" spans="1:13">
      <c r="A75" s="268">
        <v>65</v>
      </c>
      <c r="B75" s="277" t="s">
        <v>69</v>
      </c>
      <c r="C75" s="278">
        <v>419</v>
      </c>
      <c r="D75" s="279">
        <v>414.25</v>
      </c>
      <c r="E75" s="279">
        <v>408.3</v>
      </c>
      <c r="F75" s="279">
        <v>397.6</v>
      </c>
      <c r="G75" s="279">
        <v>391.65000000000003</v>
      </c>
      <c r="H75" s="279">
        <v>424.95</v>
      </c>
      <c r="I75" s="279">
        <v>430.90000000000003</v>
      </c>
      <c r="J75" s="279">
        <v>441.59999999999997</v>
      </c>
      <c r="K75" s="277">
        <v>420.2</v>
      </c>
      <c r="L75" s="277">
        <v>403.55</v>
      </c>
      <c r="M75" s="277">
        <v>234.88238000000001</v>
      </c>
    </row>
    <row r="76" spans="1:13" s="16" customFormat="1">
      <c r="A76" s="268">
        <v>66</v>
      </c>
      <c r="B76" s="277" t="s">
        <v>70</v>
      </c>
      <c r="C76" s="278">
        <v>28.45</v>
      </c>
      <c r="D76" s="279">
        <v>28.533333333333331</v>
      </c>
      <c r="E76" s="279">
        <v>27.966666666666661</v>
      </c>
      <c r="F76" s="279">
        <v>27.483333333333331</v>
      </c>
      <c r="G76" s="279">
        <v>26.916666666666661</v>
      </c>
      <c r="H76" s="279">
        <v>29.016666666666662</v>
      </c>
      <c r="I76" s="279">
        <v>29.583333333333332</v>
      </c>
      <c r="J76" s="279">
        <v>30.066666666666663</v>
      </c>
      <c r="K76" s="277">
        <v>29.1</v>
      </c>
      <c r="L76" s="277">
        <v>28.05</v>
      </c>
      <c r="M76" s="277">
        <v>124.48260000000001</v>
      </c>
    </row>
    <row r="77" spans="1:13" s="16" customFormat="1">
      <c r="A77" s="268">
        <v>67</v>
      </c>
      <c r="B77" s="277" t="s">
        <v>71</v>
      </c>
      <c r="C77" s="278">
        <v>439.6</v>
      </c>
      <c r="D77" s="279">
        <v>438.5333333333333</v>
      </c>
      <c r="E77" s="279">
        <v>433.56666666666661</v>
      </c>
      <c r="F77" s="279">
        <v>427.5333333333333</v>
      </c>
      <c r="G77" s="279">
        <v>422.56666666666661</v>
      </c>
      <c r="H77" s="279">
        <v>444.56666666666661</v>
      </c>
      <c r="I77" s="279">
        <v>449.5333333333333</v>
      </c>
      <c r="J77" s="279">
        <v>455.56666666666661</v>
      </c>
      <c r="K77" s="277">
        <v>443.5</v>
      </c>
      <c r="L77" s="277">
        <v>432.5</v>
      </c>
      <c r="M77" s="277">
        <v>23.93158</v>
      </c>
    </row>
    <row r="78" spans="1:13" s="16" customFormat="1">
      <c r="A78" s="268">
        <v>68</v>
      </c>
      <c r="B78" s="277" t="s">
        <v>322</v>
      </c>
      <c r="C78" s="278">
        <v>635.45000000000005</v>
      </c>
      <c r="D78" s="279">
        <v>633.19999999999993</v>
      </c>
      <c r="E78" s="279">
        <v>622.34999999999991</v>
      </c>
      <c r="F78" s="279">
        <v>609.25</v>
      </c>
      <c r="G78" s="279">
        <v>598.4</v>
      </c>
      <c r="H78" s="279">
        <v>646.29999999999984</v>
      </c>
      <c r="I78" s="279">
        <v>657.15</v>
      </c>
      <c r="J78" s="279">
        <v>670.24999999999977</v>
      </c>
      <c r="K78" s="277">
        <v>644.04999999999995</v>
      </c>
      <c r="L78" s="277">
        <v>620.1</v>
      </c>
      <c r="M78" s="277">
        <v>1.3474999999999999</v>
      </c>
    </row>
    <row r="79" spans="1:13" s="16" customFormat="1">
      <c r="A79" s="268">
        <v>69</v>
      </c>
      <c r="B79" s="277" t="s">
        <v>324</v>
      </c>
      <c r="C79" s="278">
        <v>174.5</v>
      </c>
      <c r="D79" s="279">
        <v>174.23333333333335</v>
      </c>
      <c r="E79" s="279">
        <v>173.26666666666671</v>
      </c>
      <c r="F79" s="279">
        <v>172.03333333333336</v>
      </c>
      <c r="G79" s="279">
        <v>171.06666666666672</v>
      </c>
      <c r="H79" s="279">
        <v>175.4666666666667</v>
      </c>
      <c r="I79" s="279">
        <v>176.43333333333334</v>
      </c>
      <c r="J79" s="279">
        <v>177.66666666666669</v>
      </c>
      <c r="K79" s="277">
        <v>175.2</v>
      </c>
      <c r="L79" s="277">
        <v>173</v>
      </c>
      <c r="M79" s="277">
        <v>3.81724</v>
      </c>
    </row>
    <row r="80" spans="1:13" s="16" customFormat="1">
      <c r="A80" s="268">
        <v>70</v>
      </c>
      <c r="B80" s="277" t="s">
        <v>325</v>
      </c>
      <c r="C80" s="278">
        <v>3106</v>
      </c>
      <c r="D80" s="279">
        <v>3054.3666666666668</v>
      </c>
      <c r="E80" s="279">
        <v>2954.7333333333336</v>
      </c>
      <c r="F80" s="279">
        <v>2803.4666666666667</v>
      </c>
      <c r="G80" s="279">
        <v>2703.8333333333335</v>
      </c>
      <c r="H80" s="279">
        <v>3205.6333333333337</v>
      </c>
      <c r="I80" s="279">
        <v>3305.2666666666669</v>
      </c>
      <c r="J80" s="279">
        <v>3456.5333333333338</v>
      </c>
      <c r="K80" s="277">
        <v>3154</v>
      </c>
      <c r="L80" s="277">
        <v>2903.1</v>
      </c>
      <c r="M80" s="277">
        <v>0.13483000000000001</v>
      </c>
    </row>
    <row r="81" spans="1:13" s="16" customFormat="1">
      <c r="A81" s="268">
        <v>71</v>
      </c>
      <c r="B81" s="277" t="s">
        <v>326</v>
      </c>
      <c r="C81" s="278">
        <v>616.95000000000005</v>
      </c>
      <c r="D81" s="279">
        <v>619.63333333333333</v>
      </c>
      <c r="E81" s="279">
        <v>605.31666666666661</v>
      </c>
      <c r="F81" s="279">
        <v>593.68333333333328</v>
      </c>
      <c r="G81" s="279">
        <v>579.36666666666656</v>
      </c>
      <c r="H81" s="279">
        <v>631.26666666666665</v>
      </c>
      <c r="I81" s="279">
        <v>645.58333333333348</v>
      </c>
      <c r="J81" s="279">
        <v>657.2166666666667</v>
      </c>
      <c r="K81" s="277">
        <v>633.95000000000005</v>
      </c>
      <c r="L81" s="277">
        <v>608</v>
      </c>
      <c r="M81" s="277">
        <v>0.82901000000000002</v>
      </c>
    </row>
    <row r="82" spans="1:13" s="16" customFormat="1">
      <c r="A82" s="268">
        <v>72</v>
      </c>
      <c r="B82" s="277" t="s">
        <v>327</v>
      </c>
      <c r="C82" s="278">
        <v>63.2</v>
      </c>
      <c r="D82" s="279">
        <v>63.15</v>
      </c>
      <c r="E82" s="279">
        <v>62.55</v>
      </c>
      <c r="F82" s="279">
        <v>61.9</v>
      </c>
      <c r="G82" s="279">
        <v>61.3</v>
      </c>
      <c r="H82" s="279">
        <v>63.8</v>
      </c>
      <c r="I82" s="279">
        <v>64.400000000000006</v>
      </c>
      <c r="J82" s="279">
        <v>65.05</v>
      </c>
      <c r="K82" s="277">
        <v>63.75</v>
      </c>
      <c r="L82" s="277">
        <v>62.5</v>
      </c>
      <c r="M82" s="277">
        <v>15.54894</v>
      </c>
    </row>
    <row r="83" spans="1:13" s="16" customFormat="1">
      <c r="A83" s="268">
        <v>73</v>
      </c>
      <c r="B83" s="277" t="s">
        <v>72</v>
      </c>
      <c r="C83" s="278">
        <v>11748.6</v>
      </c>
      <c r="D83" s="279">
        <v>11824.166666666666</v>
      </c>
      <c r="E83" s="279">
        <v>11578.833333333332</v>
      </c>
      <c r="F83" s="279">
        <v>11409.066666666666</v>
      </c>
      <c r="G83" s="279">
        <v>11163.733333333332</v>
      </c>
      <c r="H83" s="279">
        <v>11993.933333333332</v>
      </c>
      <c r="I83" s="279">
        <v>12239.266666666665</v>
      </c>
      <c r="J83" s="279">
        <v>12409.033333333333</v>
      </c>
      <c r="K83" s="277">
        <v>12069.5</v>
      </c>
      <c r="L83" s="277">
        <v>11654.4</v>
      </c>
      <c r="M83" s="277">
        <v>0.50224000000000002</v>
      </c>
    </row>
    <row r="84" spans="1:13" s="16" customFormat="1">
      <c r="A84" s="268">
        <v>74</v>
      </c>
      <c r="B84" s="277" t="s">
        <v>74</v>
      </c>
      <c r="C84" s="278">
        <v>349.55</v>
      </c>
      <c r="D84" s="279">
        <v>352.56666666666666</v>
      </c>
      <c r="E84" s="279">
        <v>342.08333333333331</v>
      </c>
      <c r="F84" s="279">
        <v>334.61666666666667</v>
      </c>
      <c r="G84" s="279">
        <v>324.13333333333333</v>
      </c>
      <c r="H84" s="279">
        <v>360.0333333333333</v>
      </c>
      <c r="I84" s="279">
        <v>370.51666666666665</v>
      </c>
      <c r="J84" s="279">
        <v>377.98333333333329</v>
      </c>
      <c r="K84" s="277">
        <v>363.05</v>
      </c>
      <c r="L84" s="277">
        <v>345.1</v>
      </c>
      <c r="M84" s="277">
        <v>170.57232999999999</v>
      </c>
    </row>
    <row r="85" spans="1:13" s="16" customFormat="1">
      <c r="A85" s="268">
        <v>75</v>
      </c>
      <c r="B85" s="277" t="s">
        <v>328</v>
      </c>
      <c r="C85" s="278">
        <v>180.95</v>
      </c>
      <c r="D85" s="279">
        <v>179.75</v>
      </c>
      <c r="E85" s="279">
        <v>169.5</v>
      </c>
      <c r="F85" s="279">
        <v>158.05000000000001</v>
      </c>
      <c r="G85" s="279">
        <v>147.80000000000001</v>
      </c>
      <c r="H85" s="279">
        <v>191.2</v>
      </c>
      <c r="I85" s="279">
        <v>201.45</v>
      </c>
      <c r="J85" s="279">
        <v>212.89999999999998</v>
      </c>
      <c r="K85" s="277">
        <v>190</v>
      </c>
      <c r="L85" s="277">
        <v>168.3</v>
      </c>
      <c r="M85" s="277">
        <v>13.47024</v>
      </c>
    </row>
    <row r="86" spans="1:13" s="16" customFormat="1">
      <c r="A86" s="268">
        <v>76</v>
      </c>
      <c r="B86" s="277" t="s">
        <v>75</v>
      </c>
      <c r="C86" s="278">
        <v>3397.25</v>
      </c>
      <c r="D86" s="279">
        <v>3453.0833333333335</v>
      </c>
      <c r="E86" s="279">
        <v>3326.166666666667</v>
      </c>
      <c r="F86" s="279">
        <v>3255.0833333333335</v>
      </c>
      <c r="G86" s="279">
        <v>3128.166666666667</v>
      </c>
      <c r="H86" s="279">
        <v>3524.166666666667</v>
      </c>
      <c r="I86" s="279">
        <v>3651.0833333333339</v>
      </c>
      <c r="J86" s="279">
        <v>3722.166666666667</v>
      </c>
      <c r="K86" s="277">
        <v>3580</v>
      </c>
      <c r="L86" s="277">
        <v>3382</v>
      </c>
      <c r="M86" s="277">
        <v>35.387239999999998</v>
      </c>
    </row>
    <row r="87" spans="1:13" s="16" customFormat="1">
      <c r="A87" s="268">
        <v>77</v>
      </c>
      <c r="B87" s="277" t="s">
        <v>314</v>
      </c>
      <c r="C87" s="278">
        <v>511.2</v>
      </c>
      <c r="D87" s="279">
        <v>514.7833333333333</v>
      </c>
      <c r="E87" s="279">
        <v>505.16666666666663</v>
      </c>
      <c r="F87" s="279">
        <v>499.13333333333333</v>
      </c>
      <c r="G87" s="279">
        <v>489.51666666666665</v>
      </c>
      <c r="H87" s="279">
        <v>520.81666666666661</v>
      </c>
      <c r="I87" s="279">
        <v>530.43333333333339</v>
      </c>
      <c r="J87" s="279">
        <v>536.46666666666658</v>
      </c>
      <c r="K87" s="277">
        <v>524.4</v>
      </c>
      <c r="L87" s="277">
        <v>508.75</v>
      </c>
      <c r="M87" s="277">
        <v>2.6993800000000001</v>
      </c>
    </row>
    <row r="88" spans="1:13" s="16" customFormat="1">
      <c r="A88" s="268">
        <v>78</v>
      </c>
      <c r="B88" s="277" t="s">
        <v>323</v>
      </c>
      <c r="C88" s="278">
        <v>195.2</v>
      </c>
      <c r="D88" s="279">
        <v>193.65</v>
      </c>
      <c r="E88" s="279">
        <v>190.55</v>
      </c>
      <c r="F88" s="279">
        <v>185.9</v>
      </c>
      <c r="G88" s="279">
        <v>182.8</v>
      </c>
      <c r="H88" s="279">
        <v>198.3</v>
      </c>
      <c r="I88" s="279">
        <v>201.39999999999998</v>
      </c>
      <c r="J88" s="279">
        <v>206.05</v>
      </c>
      <c r="K88" s="277">
        <v>196.75</v>
      </c>
      <c r="L88" s="277">
        <v>189</v>
      </c>
      <c r="M88" s="277">
        <v>6.3186600000000004</v>
      </c>
    </row>
    <row r="89" spans="1:13" s="16" customFormat="1">
      <c r="A89" s="268">
        <v>79</v>
      </c>
      <c r="B89" s="277" t="s">
        <v>76</v>
      </c>
      <c r="C89" s="278">
        <v>426.35</v>
      </c>
      <c r="D89" s="279">
        <v>425.63333333333338</v>
      </c>
      <c r="E89" s="279">
        <v>418.81666666666678</v>
      </c>
      <c r="F89" s="279">
        <v>411.28333333333342</v>
      </c>
      <c r="G89" s="279">
        <v>404.46666666666681</v>
      </c>
      <c r="H89" s="279">
        <v>433.16666666666674</v>
      </c>
      <c r="I89" s="279">
        <v>439.98333333333335</v>
      </c>
      <c r="J89" s="279">
        <v>447.51666666666671</v>
      </c>
      <c r="K89" s="277">
        <v>432.45</v>
      </c>
      <c r="L89" s="277">
        <v>418.1</v>
      </c>
      <c r="M89" s="277">
        <v>35.624969999999998</v>
      </c>
    </row>
    <row r="90" spans="1:13" s="16" customFormat="1">
      <c r="A90" s="268">
        <v>80</v>
      </c>
      <c r="B90" s="277" t="s">
        <v>77</v>
      </c>
      <c r="C90" s="278">
        <v>88.8</v>
      </c>
      <c r="D90" s="279">
        <v>89.033333333333317</v>
      </c>
      <c r="E90" s="279">
        <v>87.46666666666664</v>
      </c>
      <c r="F90" s="279">
        <v>86.133333333333326</v>
      </c>
      <c r="G90" s="279">
        <v>84.566666666666649</v>
      </c>
      <c r="H90" s="279">
        <v>90.366666666666632</v>
      </c>
      <c r="I90" s="279">
        <v>91.933333333333323</v>
      </c>
      <c r="J90" s="279">
        <v>93.266666666666623</v>
      </c>
      <c r="K90" s="277">
        <v>90.6</v>
      </c>
      <c r="L90" s="277">
        <v>87.7</v>
      </c>
      <c r="M90" s="277">
        <v>42.840069999999997</v>
      </c>
    </row>
    <row r="91" spans="1:13" s="16" customFormat="1">
      <c r="A91" s="268">
        <v>81</v>
      </c>
      <c r="B91" s="277" t="s">
        <v>332</v>
      </c>
      <c r="C91" s="278">
        <v>468.5</v>
      </c>
      <c r="D91" s="279">
        <v>470.2833333333333</v>
      </c>
      <c r="E91" s="279">
        <v>456.21666666666658</v>
      </c>
      <c r="F91" s="279">
        <v>443.93333333333328</v>
      </c>
      <c r="G91" s="279">
        <v>429.86666666666656</v>
      </c>
      <c r="H91" s="279">
        <v>482.56666666666661</v>
      </c>
      <c r="I91" s="279">
        <v>496.63333333333333</v>
      </c>
      <c r="J91" s="279">
        <v>508.91666666666663</v>
      </c>
      <c r="K91" s="277">
        <v>484.35</v>
      </c>
      <c r="L91" s="277">
        <v>458</v>
      </c>
      <c r="M91" s="277">
        <v>5.7793900000000002</v>
      </c>
    </row>
    <row r="92" spans="1:13" s="16" customFormat="1">
      <c r="A92" s="268">
        <v>82</v>
      </c>
      <c r="B92" s="277" t="s">
        <v>333</v>
      </c>
      <c r="C92" s="278">
        <v>522.29999999999995</v>
      </c>
      <c r="D92" s="279">
        <v>525.66666666666663</v>
      </c>
      <c r="E92" s="279">
        <v>516.63333333333321</v>
      </c>
      <c r="F92" s="279">
        <v>510.96666666666658</v>
      </c>
      <c r="G92" s="279">
        <v>501.93333333333317</v>
      </c>
      <c r="H92" s="279">
        <v>531.33333333333326</v>
      </c>
      <c r="I92" s="279">
        <v>540.36666666666679</v>
      </c>
      <c r="J92" s="279">
        <v>546.0333333333333</v>
      </c>
      <c r="K92" s="277">
        <v>534.70000000000005</v>
      </c>
      <c r="L92" s="277">
        <v>520</v>
      </c>
      <c r="M92" s="277">
        <v>1.28508</v>
      </c>
    </row>
    <row r="93" spans="1:13" s="16" customFormat="1">
      <c r="A93" s="268">
        <v>83</v>
      </c>
      <c r="B93" s="277" t="s">
        <v>335</v>
      </c>
      <c r="C93" s="278">
        <v>238.55</v>
      </c>
      <c r="D93" s="279">
        <v>240.83333333333334</v>
      </c>
      <c r="E93" s="279">
        <v>235.01666666666668</v>
      </c>
      <c r="F93" s="279">
        <v>231.48333333333335</v>
      </c>
      <c r="G93" s="279">
        <v>225.66666666666669</v>
      </c>
      <c r="H93" s="279">
        <v>244.36666666666667</v>
      </c>
      <c r="I93" s="279">
        <v>250.18333333333334</v>
      </c>
      <c r="J93" s="279">
        <v>253.71666666666667</v>
      </c>
      <c r="K93" s="277">
        <v>246.65</v>
      </c>
      <c r="L93" s="277">
        <v>237.3</v>
      </c>
      <c r="M93" s="277">
        <v>2.8129300000000002</v>
      </c>
    </row>
    <row r="94" spans="1:13" s="16" customFormat="1">
      <c r="A94" s="268">
        <v>84</v>
      </c>
      <c r="B94" s="277" t="s">
        <v>329</v>
      </c>
      <c r="C94" s="278">
        <v>309.75</v>
      </c>
      <c r="D94" s="279">
        <v>312.2833333333333</v>
      </c>
      <c r="E94" s="279">
        <v>304.66666666666663</v>
      </c>
      <c r="F94" s="279">
        <v>299.58333333333331</v>
      </c>
      <c r="G94" s="279">
        <v>291.96666666666664</v>
      </c>
      <c r="H94" s="279">
        <v>317.36666666666662</v>
      </c>
      <c r="I94" s="279">
        <v>324.98333333333329</v>
      </c>
      <c r="J94" s="279">
        <v>330.06666666666661</v>
      </c>
      <c r="K94" s="277">
        <v>319.89999999999998</v>
      </c>
      <c r="L94" s="277">
        <v>307.2</v>
      </c>
      <c r="M94" s="277">
        <v>1.6056699999999999</v>
      </c>
    </row>
    <row r="95" spans="1:13" s="16" customFormat="1">
      <c r="A95" s="268">
        <v>85</v>
      </c>
      <c r="B95" s="277" t="s">
        <v>78</v>
      </c>
      <c r="C95" s="278">
        <v>111.95</v>
      </c>
      <c r="D95" s="279">
        <v>112.08333333333333</v>
      </c>
      <c r="E95" s="279">
        <v>111.31666666666666</v>
      </c>
      <c r="F95" s="279">
        <v>110.68333333333334</v>
      </c>
      <c r="G95" s="279">
        <v>109.91666666666667</v>
      </c>
      <c r="H95" s="279">
        <v>112.71666666666665</v>
      </c>
      <c r="I95" s="279">
        <v>113.48333333333333</v>
      </c>
      <c r="J95" s="279">
        <v>114.11666666666665</v>
      </c>
      <c r="K95" s="277">
        <v>112.85</v>
      </c>
      <c r="L95" s="277">
        <v>111.45</v>
      </c>
      <c r="M95" s="277">
        <v>5.5492600000000003</v>
      </c>
    </row>
    <row r="96" spans="1:13" s="16" customFormat="1">
      <c r="A96" s="268">
        <v>86</v>
      </c>
      <c r="B96" s="277" t="s">
        <v>330</v>
      </c>
      <c r="C96" s="278">
        <v>244.65</v>
      </c>
      <c r="D96" s="279">
        <v>249.18333333333331</v>
      </c>
      <c r="E96" s="279">
        <v>238.46666666666664</v>
      </c>
      <c r="F96" s="279">
        <v>232.28333333333333</v>
      </c>
      <c r="G96" s="279">
        <v>221.56666666666666</v>
      </c>
      <c r="H96" s="279">
        <v>255.36666666666662</v>
      </c>
      <c r="I96" s="279">
        <v>266.08333333333326</v>
      </c>
      <c r="J96" s="279">
        <v>272.26666666666659</v>
      </c>
      <c r="K96" s="277">
        <v>259.89999999999998</v>
      </c>
      <c r="L96" s="277">
        <v>243</v>
      </c>
      <c r="M96" s="277">
        <v>5.2884700000000002</v>
      </c>
    </row>
    <row r="97" spans="1:13" s="16" customFormat="1">
      <c r="A97" s="268">
        <v>87</v>
      </c>
      <c r="B97" s="277" t="s">
        <v>338</v>
      </c>
      <c r="C97" s="278">
        <v>466.35</v>
      </c>
      <c r="D97" s="279">
        <v>466.01666666666671</v>
      </c>
      <c r="E97" s="279">
        <v>454.23333333333341</v>
      </c>
      <c r="F97" s="279">
        <v>442.11666666666667</v>
      </c>
      <c r="G97" s="279">
        <v>430.33333333333337</v>
      </c>
      <c r="H97" s="279">
        <v>478.13333333333344</v>
      </c>
      <c r="I97" s="279">
        <v>489.91666666666674</v>
      </c>
      <c r="J97" s="279">
        <v>502.03333333333347</v>
      </c>
      <c r="K97" s="277">
        <v>477.8</v>
      </c>
      <c r="L97" s="277">
        <v>453.9</v>
      </c>
      <c r="M97" s="277">
        <v>22.14912</v>
      </c>
    </row>
    <row r="98" spans="1:13" s="16" customFormat="1">
      <c r="A98" s="268">
        <v>88</v>
      </c>
      <c r="B98" s="277" t="s">
        <v>336</v>
      </c>
      <c r="C98" s="278">
        <v>1059.0999999999999</v>
      </c>
      <c r="D98" s="279">
        <v>1053.6166666666666</v>
      </c>
      <c r="E98" s="279">
        <v>1029.4833333333331</v>
      </c>
      <c r="F98" s="279">
        <v>999.86666666666656</v>
      </c>
      <c r="G98" s="279">
        <v>975.73333333333312</v>
      </c>
      <c r="H98" s="279">
        <v>1083.2333333333331</v>
      </c>
      <c r="I98" s="279">
        <v>1107.3666666666668</v>
      </c>
      <c r="J98" s="279">
        <v>1136.9833333333331</v>
      </c>
      <c r="K98" s="277">
        <v>1077.75</v>
      </c>
      <c r="L98" s="277">
        <v>1024</v>
      </c>
      <c r="M98" s="277">
        <v>3.4401000000000002</v>
      </c>
    </row>
    <row r="99" spans="1:13" s="16" customFormat="1">
      <c r="A99" s="268">
        <v>89</v>
      </c>
      <c r="B99" s="277" t="s">
        <v>337</v>
      </c>
      <c r="C99" s="278">
        <v>10.75</v>
      </c>
      <c r="D99" s="279">
        <v>10.85</v>
      </c>
      <c r="E99" s="279">
        <v>10.6</v>
      </c>
      <c r="F99" s="279">
        <v>10.45</v>
      </c>
      <c r="G99" s="279">
        <v>10.199999999999999</v>
      </c>
      <c r="H99" s="279">
        <v>11</v>
      </c>
      <c r="I99" s="279">
        <v>11.25</v>
      </c>
      <c r="J99" s="279">
        <v>11.4</v>
      </c>
      <c r="K99" s="277">
        <v>11.1</v>
      </c>
      <c r="L99" s="277">
        <v>10.7</v>
      </c>
      <c r="M99" s="277">
        <v>52.316549999999999</v>
      </c>
    </row>
    <row r="100" spans="1:13" s="16" customFormat="1">
      <c r="A100" s="268">
        <v>90</v>
      </c>
      <c r="B100" s="277" t="s">
        <v>339</v>
      </c>
      <c r="C100" s="278">
        <v>180.3</v>
      </c>
      <c r="D100" s="279">
        <v>178.36666666666667</v>
      </c>
      <c r="E100" s="279">
        <v>174.18333333333334</v>
      </c>
      <c r="F100" s="279">
        <v>168.06666666666666</v>
      </c>
      <c r="G100" s="279">
        <v>163.88333333333333</v>
      </c>
      <c r="H100" s="279">
        <v>184.48333333333335</v>
      </c>
      <c r="I100" s="279">
        <v>188.66666666666669</v>
      </c>
      <c r="J100" s="279">
        <v>194.78333333333336</v>
      </c>
      <c r="K100" s="277">
        <v>182.55</v>
      </c>
      <c r="L100" s="277">
        <v>172.25</v>
      </c>
      <c r="M100" s="277">
        <v>5.3169899999999997</v>
      </c>
    </row>
    <row r="101" spans="1:13">
      <c r="A101" s="268">
        <v>91</v>
      </c>
      <c r="B101" s="277" t="s">
        <v>80</v>
      </c>
      <c r="C101" s="278">
        <v>319.5</v>
      </c>
      <c r="D101" s="279">
        <v>319.91666666666669</v>
      </c>
      <c r="E101" s="279">
        <v>314.58333333333337</v>
      </c>
      <c r="F101" s="279">
        <v>309.66666666666669</v>
      </c>
      <c r="G101" s="279">
        <v>304.33333333333337</v>
      </c>
      <c r="H101" s="279">
        <v>324.83333333333337</v>
      </c>
      <c r="I101" s="279">
        <v>330.16666666666674</v>
      </c>
      <c r="J101" s="279">
        <v>335.08333333333337</v>
      </c>
      <c r="K101" s="277">
        <v>325.25</v>
      </c>
      <c r="L101" s="277">
        <v>315</v>
      </c>
      <c r="M101" s="277">
        <v>5.1920700000000002</v>
      </c>
    </row>
    <row r="102" spans="1:13">
      <c r="A102" s="268">
        <v>92</v>
      </c>
      <c r="B102" s="277" t="s">
        <v>340</v>
      </c>
      <c r="C102" s="278">
        <v>2627.9</v>
      </c>
      <c r="D102" s="279">
        <v>2617.6333333333332</v>
      </c>
      <c r="E102" s="279">
        <v>2555.2666666666664</v>
      </c>
      <c r="F102" s="279">
        <v>2482.6333333333332</v>
      </c>
      <c r="G102" s="279">
        <v>2420.2666666666664</v>
      </c>
      <c r="H102" s="279">
        <v>2690.2666666666664</v>
      </c>
      <c r="I102" s="279">
        <v>2752.6333333333332</v>
      </c>
      <c r="J102" s="279">
        <v>2825.2666666666664</v>
      </c>
      <c r="K102" s="277">
        <v>2680</v>
      </c>
      <c r="L102" s="277">
        <v>2545</v>
      </c>
      <c r="M102" s="277">
        <v>9.9019999999999997E-2</v>
      </c>
    </row>
    <row r="103" spans="1:13">
      <c r="A103" s="268">
        <v>93</v>
      </c>
      <c r="B103" s="277" t="s">
        <v>81</v>
      </c>
      <c r="C103" s="278">
        <v>570.6</v>
      </c>
      <c r="D103" s="279">
        <v>574.94999999999993</v>
      </c>
      <c r="E103" s="279">
        <v>562.64999999999986</v>
      </c>
      <c r="F103" s="279">
        <v>554.69999999999993</v>
      </c>
      <c r="G103" s="279">
        <v>542.39999999999986</v>
      </c>
      <c r="H103" s="279">
        <v>582.89999999999986</v>
      </c>
      <c r="I103" s="279">
        <v>595.19999999999982</v>
      </c>
      <c r="J103" s="279">
        <v>603.14999999999986</v>
      </c>
      <c r="K103" s="277">
        <v>587.25</v>
      </c>
      <c r="L103" s="277">
        <v>567</v>
      </c>
      <c r="M103" s="277">
        <v>2.1856100000000001</v>
      </c>
    </row>
    <row r="104" spans="1:13">
      <c r="A104" s="268">
        <v>94</v>
      </c>
      <c r="B104" s="277" t="s">
        <v>334</v>
      </c>
      <c r="C104" s="278">
        <v>240.2</v>
      </c>
      <c r="D104" s="279">
        <v>240.65</v>
      </c>
      <c r="E104" s="279">
        <v>236.3</v>
      </c>
      <c r="F104" s="279">
        <v>232.4</v>
      </c>
      <c r="G104" s="279">
        <v>228.05</v>
      </c>
      <c r="H104" s="279">
        <v>244.55</v>
      </c>
      <c r="I104" s="279">
        <v>248.89999999999998</v>
      </c>
      <c r="J104" s="279">
        <v>252.8</v>
      </c>
      <c r="K104" s="277">
        <v>245</v>
      </c>
      <c r="L104" s="277">
        <v>236.75</v>
      </c>
      <c r="M104" s="277">
        <v>2.5518000000000001</v>
      </c>
    </row>
    <row r="105" spans="1:13">
      <c r="A105" s="268">
        <v>95</v>
      </c>
      <c r="B105" s="277" t="s">
        <v>342</v>
      </c>
      <c r="C105" s="278">
        <v>166.35</v>
      </c>
      <c r="D105" s="279">
        <v>165.9</v>
      </c>
      <c r="E105" s="279">
        <v>164.8</v>
      </c>
      <c r="F105" s="279">
        <v>163.25</v>
      </c>
      <c r="G105" s="279">
        <v>162.15</v>
      </c>
      <c r="H105" s="279">
        <v>167.45000000000002</v>
      </c>
      <c r="I105" s="279">
        <v>168.54999999999998</v>
      </c>
      <c r="J105" s="279">
        <v>170.10000000000002</v>
      </c>
      <c r="K105" s="277">
        <v>167</v>
      </c>
      <c r="L105" s="277">
        <v>164.35</v>
      </c>
      <c r="M105" s="277">
        <v>3.5364499999999999</v>
      </c>
    </row>
    <row r="106" spans="1:13">
      <c r="A106" s="268">
        <v>96</v>
      </c>
      <c r="B106" s="277" t="s">
        <v>343</v>
      </c>
      <c r="C106" s="278">
        <v>67.75</v>
      </c>
      <c r="D106" s="279">
        <v>67.649999999999991</v>
      </c>
      <c r="E106" s="279">
        <v>65.09999999999998</v>
      </c>
      <c r="F106" s="279">
        <v>62.449999999999989</v>
      </c>
      <c r="G106" s="279">
        <v>59.899999999999977</v>
      </c>
      <c r="H106" s="279">
        <v>70.299999999999983</v>
      </c>
      <c r="I106" s="279">
        <v>72.849999999999994</v>
      </c>
      <c r="J106" s="279">
        <v>75.499999999999986</v>
      </c>
      <c r="K106" s="277">
        <v>70.2</v>
      </c>
      <c r="L106" s="277">
        <v>65</v>
      </c>
      <c r="M106" s="277">
        <v>17.28143</v>
      </c>
    </row>
    <row r="107" spans="1:13">
      <c r="A107" s="268">
        <v>97</v>
      </c>
      <c r="B107" s="277" t="s">
        <v>82</v>
      </c>
      <c r="C107" s="278">
        <v>242.55</v>
      </c>
      <c r="D107" s="279">
        <v>242.45000000000002</v>
      </c>
      <c r="E107" s="279">
        <v>236.75000000000003</v>
      </c>
      <c r="F107" s="279">
        <v>230.95000000000002</v>
      </c>
      <c r="G107" s="279">
        <v>225.25000000000003</v>
      </c>
      <c r="H107" s="279">
        <v>248.25000000000003</v>
      </c>
      <c r="I107" s="279">
        <v>253.95000000000002</v>
      </c>
      <c r="J107" s="279">
        <v>259.75</v>
      </c>
      <c r="K107" s="277">
        <v>248.15</v>
      </c>
      <c r="L107" s="277">
        <v>236.65</v>
      </c>
      <c r="M107" s="277">
        <v>52.037430000000001</v>
      </c>
    </row>
    <row r="108" spans="1:13">
      <c r="A108" s="268">
        <v>98</v>
      </c>
      <c r="B108" s="285" t="s">
        <v>344</v>
      </c>
      <c r="C108" s="278">
        <v>376.75</v>
      </c>
      <c r="D108" s="279">
        <v>377.58333333333331</v>
      </c>
      <c r="E108" s="279">
        <v>370.26666666666665</v>
      </c>
      <c r="F108" s="279">
        <v>363.78333333333336</v>
      </c>
      <c r="G108" s="279">
        <v>356.4666666666667</v>
      </c>
      <c r="H108" s="279">
        <v>384.06666666666661</v>
      </c>
      <c r="I108" s="279">
        <v>391.38333333333333</v>
      </c>
      <c r="J108" s="279">
        <v>397.86666666666656</v>
      </c>
      <c r="K108" s="277">
        <v>384.9</v>
      </c>
      <c r="L108" s="277">
        <v>371.1</v>
      </c>
      <c r="M108" s="277">
        <v>1.2262500000000001</v>
      </c>
    </row>
    <row r="109" spans="1:13">
      <c r="A109" s="268">
        <v>99</v>
      </c>
      <c r="B109" s="277" t="s">
        <v>83</v>
      </c>
      <c r="C109" s="278">
        <v>767.1</v>
      </c>
      <c r="D109" s="279">
        <v>765.13333333333333</v>
      </c>
      <c r="E109" s="279">
        <v>758.4666666666667</v>
      </c>
      <c r="F109" s="279">
        <v>749.83333333333337</v>
      </c>
      <c r="G109" s="279">
        <v>743.16666666666674</v>
      </c>
      <c r="H109" s="279">
        <v>773.76666666666665</v>
      </c>
      <c r="I109" s="279">
        <v>780.43333333333339</v>
      </c>
      <c r="J109" s="279">
        <v>789.06666666666661</v>
      </c>
      <c r="K109" s="277">
        <v>771.8</v>
      </c>
      <c r="L109" s="277">
        <v>756.5</v>
      </c>
      <c r="M109" s="277">
        <v>69.325379999999996</v>
      </c>
    </row>
    <row r="110" spans="1:13">
      <c r="A110" s="268">
        <v>100</v>
      </c>
      <c r="B110" s="277" t="s">
        <v>84</v>
      </c>
      <c r="C110" s="278">
        <v>115.1</v>
      </c>
      <c r="D110" s="279">
        <v>115.18333333333334</v>
      </c>
      <c r="E110" s="279">
        <v>113.46666666666667</v>
      </c>
      <c r="F110" s="279">
        <v>111.83333333333333</v>
      </c>
      <c r="G110" s="279">
        <v>110.11666666666666</v>
      </c>
      <c r="H110" s="279">
        <v>116.81666666666668</v>
      </c>
      <c r="I110" s="279">
        <v>118.53333333333335</v>
      </c>
      <c r="J110" s="279">
        <v>120.16666666666669</v>
      </c>
      <c r="K110" s="277">
        <v>116.9</v>
      </c>
      <c r="L110" s="277">
        <v>113.55</v>
      </c>
      <c r="M110" s="277">
        <v>204.21825999999999</v>
      </c>
    </row>
    <row r="111" spans="1:13">
      <c r="A111" s="268">
        <v>101</v>
      </c>
      <c r="B111" s="277" t="s">
        <v>345</v>
      </c>
      <c r="C111" s="278">
        <v>326.89999999999998</v>
      </c>
      <c r="D111" s="279">
        <v>324.93333333333334</v>
      </c>
      <c r="E111" s="279">
        <v>320.4666666666667</v>
      </c>
      <c r="F111" s="279">
        <v>314.03333333333336</v>
      </c>
      <c r="G111" s="279">
        <v>309.56666666666672</v>
      </c>
      <c r="H111" s="279">
        <v>331.36666666666667</v>
      </c>
      <c r="I111" s="279">
        <v>335.83333333333326</v>
      </c>
      <c r="J111" s="279">
        <v>342.26666666666665</v>
      </c>
      <c r="K111" s="277">
        <v>329.4</v>
      </c>
      <c r="L111" s="277">
        <v>318.5</v>
      </c>
      <c r="M111" s="277">
        <v>2.1295199999999999</v>
      </c>
    </row>
    <row r="112" spans="1:13">
      <c r="A112" s="268">
        <v>102</v>
      </c>
      <c r="B112" s="277" t="s">
        <v>3634</v>
      </c>
      <c r="C112" s="278">
        <v>2511.6</v>
      </c>
      <c r="D112" s="279">
        <v>2536.8833333333337</v>
      </c>
      <c r="E112" s="279">
        <v>2455.2666666666673</v>
      </c>
      <c r="F112" s="279">
        <v>2398.9333333333338</v>
      </c>
      <c r="G112" s="279">
        <v>2317.3166666666675</v>
      </c>
      <c r="H112" s="279">
        <v>2593.2166666666672</v>
      </c>
      <c r="I112" s="279">
        <v>2674.833333333333</v>
      </c>
      <c r="J112" s="279">
        <v>2731.166666666667</v>
      </c>
      <c r="K112" s="277">
        <v>2618.5</v>
      </c>
      <c r="L112" s="277">
        <v>2480.5500000000002</v>
      </c>
      <c r="M112" s="277">
        <v>6.4008900000000004</v>
      </c>
    </row>
    <row r="113" spans="1:13">
      <c r="A113" s="268">
        <v>103</v>
      </c>
      <c r="B113" s="277" t="s">
        <v>85</v>
      </c>
      <c r="C113" s="278">
        <v>1426.8</v>
      </c>
      <c r="D113" s="279">
        <v>1437.4333333333332</v>
      </c>
      <c r="E113" s="279">
        <v>1394.9666666666662</v>
      </c>
      <c r="F113" s="279">
        <v>1363.133333333333</v>
      </c>
      <c r="G113" s="279">
        <v>1320.6666666666661</v>
      </c>
      <c r="H113" s="279">
        <v>1469.2666666666664</v>
      </c>
      <c r="I113" s="279">
        <v>1511.7333333333331</v>
      </c>
      <c r="J113" s="279">
        <v>1543.5666666666666</v>
      </c>
      <c r="K113" s="277">
        <v>1479.9</v>
      </c>
      <c r="L113" s="277">
        <v>1405.6</v>
      </c>
      <c r="M113" s="277">
        <v>13.509869999999999</v>
      </c>
    </row>
    <row r="114" spans="1:13">
      <c r="A114" s="268">
        <v>104</v>
      </c>
      <c r="B114" s="277" t="s">
        <v>86</v>
      </c>
      <c r="C114" s="278">
        <v>391.75</v>
      </c>
      <c r="D114" s="279">
        <v>389.40000000000003</v>
      </c>
      <c r="E114" s="279">
        <v>385.40000000000009</v>
      </c>
      <c r="F114" s="279">
        <v>379.05000000000007</v>
      </c>
      <c r="G114" s="279">
        <v>375.05000000000013</v>
      </c>
      <c r="H114" s="279">
        <v>395.75000000000006</v>
      </c>
      <c r="I114" s="279">
        <v>399.74999999999994</v>
      </c>
      <c r="J114" s="279">
        <v>406.1</v>
      </c>
      <c r="K114" s="277">
        <v>393.4</v>
      </c>
      <c r="L114" s="277">
        <v>383.05</v>
      </c>
      <c r="M114" s="277">
        <v>15.34183</v>
      </c>
    </row>
    <row r="115" spans="1:13">
      <c r="A115" s="268">
        <v>105</v>
      </c>
      <c r="B115" s="277" t="s">
        <v>236</v>
      </c>
      <c r="C115" s="278">
        <v>713.35</v>
      </c>
      <c r="D115" s="279">
        <v>708.7833333333333</v>
      </c>
      <c r="E115" s="279">
        <v>697.56666666666661</v>
      </c>
      <c r="F115" s="279">
        <v>681.7833333333333</v>
      </c>
      <c r="G115" s="279">
        <v>670.56666666666661</v>
      </c>
      <c r="H115" s="279">
        <v>724.56666666666661</v>
      </c>
      <c r="I115" s="279">
        <v>735.7833333333333</v>
      </c>
      <c r="J115" s="279">
        <v>751.56666666666661</v>
      </c>
      <c r="K115" s="277">
        <v>720</v>
      </c>
      <c r="L115" s="277">
        <v>693</v>
      </c>
      <c r="M115" s="277">
        <v>6.6360799999999998</v>
      </c>
    </row>
    <row r="116" spans="1:13">
      <c r="A116" s="268">
        <v>106</v>
      </c>
      <c r="B116" s="277" t="s">
        <v>346</v>
      </c>
      <c r="C116" s="278">
        <v>635</v>
      </c>
      <c r="D116" s="279">
        <v>639.94999999999993</v>
      </c>
      <c r="E116" s="279">
        <v>627.19999999999982</v>
      </c>
      <c r="F116" s="279">
        <v>619.39999999999986</v>
      </c>
      <c r="G116" s="279">
        <v>606.64999999999975</v>
      </c>
      <c r="H116" s="279">
        <v>647.74999999999989</v>
      </c>
      <c r="I116" s="279">
        <v>660.50000000000011</v>
      </c>
      <c r="J116" s="279">
        <v>668.3</v>
      </c>
      <c r="K116" s="277">
        <v>652.70000000000005</v>
      </c>
      <c r="L116" s="277">
        <v>632.15</v>
      </c>
      <c r="M116" s="277">
        <v>1.39533</v>
      </c>
    </row>
    <row r="117" spans="1:13">
      <c r="A117" s="268">
        <v>107</v>
      </c>
      <c r="B117" s="277" t="s">
        <v>331</v>
      </c>
      <c r="C117" s="278">
        <v>1834.85</v>
      </c>
      <c r="D117" s="279">
        <v>1844.8</v>
      </c>
      <c r="E117" s="279">
        <v>1809.6499999999999</v>
      </c>
      <c r="F117" s="279">
        <v>1784.4499999999998</v>
      </c>
      <c r="G117" s="279">
        <v>1749.2999999999997</v>
      </c>
      <c r="H117" s="279">
        <v>1870</v>
      </c>
      <c r="I117" s="279">
        <v>1905.15</v>
      </c>
      <c r="J117" s="279">
        <v>1930.3500000000001</v>
      </c>
      <c r="K117" s="277">
        <v>1879.95</v>
      </c>
      <c r="L117" s="277">
        <v>1819.6</v>
      </c>
      <c r="M117" s="277">
        <v>0.56530000000000002</v>
      </c>
    </row>
    <row r="118" spans="1:13">
      <c r="A118" s="268">
        <v>108</v>
      </c>
      <c r="B118" s="277" t="s">
        <v>237</v>
      </c>
      <c r="C118" s="278">
        <v>284.05</v>
      </c>
      <c r="D118" s="279">
        <v>287.11666666666673</v>
      </c>
      <c r="E118" s="279">
        <v>279.13333333333344</v>
      </c>
      <c r="F118" s="279">
        <v>274.2166666666667</v>
      </c>
      <c r="G118" s="279">
        <v>266.23333333333341</v>
      </c>
      <c r="H118" s="279">
        <v>292.03333333333347</v>
      </c>
      <c r="I118" s="279">
        <v>300.01666666666671</v>
      </c>
      <c r="J118" s="279">
        <v>304.93333333333351</v>
      </c>
      <c r="K118" s="277">
        <v>295.10000000000002</v>
      </c>
      <c r="L118" s="277">
        <v>282.2</v>
      </c>
      <c r="M118" s="277">
        <v>8.7958800000000004</v>
      </c>
    </row>
    <row r="119" spans="1:13">
      <c r="A119" s="268">
        <v>109</v>
      </c>
      <c r="B119" s="277" t="s">
        <v>2995</v>
      </c>
      <c r="C119" s="278">
        <v>228.75</v>
      </c>
      <c r="D119" s="279">
        <v>229.79999999999998</v>
      </c>
      <c r="E119" s="279">
        <v>224.54999999999995</v>
      </c>
      <c r="F119" s="279">
        <v>220.34999999999997</v>
      </c>
      <c r="G119" s="279">
        <v>215.09999999999994</v>
      </c>
      <c r="H119" s="279">
        <v>233.99999999999997</v>
      </c>
      <c r="I119" s="279">
        <v>239.25000000000003</v>
      </c>
      <c r="J119" s="279">
        <v>243.45</v>
      </c>
      <c r="K119" s="277">
        <v>235.05</v>
      </c>
      <c r="L119" s="277">
        <v>225.6</v>
      </c>
      <c r="M119" s="277">
        <v>1.48211</v>
      </c>
    </row>
    <row r="120" spans="1:13">
      <c r="A120" s="268">
        <v>110</v>
      </c>
      <c r="B120" s="277" t="s">
        <v>235</v>
      </c>
      <c r="C120" s="278">
        <v>147.75</v>
      </c>
      <c r="D120" s="279">
        <v>148.66666666666666</v>
      </c>
      <c r="E120" s="279">
        <v>145.58333333333331</v>
      </c>
      <c r="F120" s="279">
        <v>143.41666666666666</v>
      </c>
      <c r="G120" s="279">
        <v>140.33333333333331</v>
      </c>
      <c r="H120" s="279">
        <v>150.83333333333331</v>
      </c>
      <c r="I120" s="279">
        <v>153.91666666666663</v>
      </c>
      <c r="J120" s="279">
        <v>156.08333333333331</v>
      </c>
      <c r="K120" s="277">
        <v>151.75</v>
      </c>
      <c r="L120" s="277">
        <v>146.5</v>
      </c>
      <c r="M120" s="277">
        <v>16.70675</v>
      </c>
    </row>
    <row r="121" spans="1:13">
      <c r="A121" s="268">
        <v>111</v>
      </c>
      <c r="B121" s="277" t="s">
        <v>87</v>
      </c>
      <c r="C121" s="278">
        <v>464.4</v>
      </c>
      <c r="D121" s="279">
        <v>467.58333333333331</v>
      </c>
      <c r="E121" s="279">
        <v>459.16666666666663</v>
      </c>
      <c r="F121" s="279">
        <v>453.93333333333334</v>
      </c>
      <c r="G121" s="279">
        <v>445.51666666666665</v>
      </c>
      <c r="H121" s="279">
        <v>472.81666666666661</v>
      </c>
      <c r="I121" s="279">
        <v>481.23333333333323</v>
      </c>
      <c r="J121" s="279">
        <v>486.46666666666658</v>
      </c>
      <c r="K121" s="277">
        <v>476</v>
      </c>
      <c r="L121" s="277">
        <v>462.35</v>
      </c>
      <c r="M121" s="277">
        <v>9.4457400000000007</v>
      </c>
    </row>
    <row r="122" spans="1:13">
      <c r="A122" s="268">
        <v>112</v>
      </c>
      <c r="B122" s="277" t="s">
        <v>347</v>
      </c>
      <c r="C122" s="278">
        <v>409.1</v>
      </c>
      <c r="D122" s="279">
        <v>404.45</v>
      </c>
      <c r="E122" s="279">
        <v>397.5</v>
      </c>
      <c r="F122" s="279">
        <v>385.90000000000003</v>
      </c>
      <c r="G122" s="279">
        <v>378.95000000000005</v>
      </c>
      <c r="H122" s="279">
        <v>416.04999999999995</v>
      </c>
      <c r="I122" s="279">
        <v>422.99999999999989</v>
      </c>
      <c r="J122" s="279">
        <v>434.59999999999991</v>
      </c>
      <c r="K122" s="277">
        <v>411.4</v>
      </c>
      <c r="L122" s="277">
        <v>392.85</v>
      </c>
      <c r="M122" s="277">
        <v>13.104810000000001</v>
      </c>
    </row>
    <row r="123" spans="1:13">
      <c r="A123" s="268">
        <v>113</v>
      </c>
      <c r="B123" s="277" t="s">
        <v>88</v>
      </c>
      <c r="C123" s="278">
        <v>515.85</v>
      </c>
      <c r="D123" s="279">
        <v>518.98333333333323</v>
      </c>
      <c r="E123" s="279">
        <v>504.96666666666647</v>
      </c>
      <c r="F123" s="279">
        <v>494.08333333333326</v>
      </c>
      <c r="G123" s="279">
        <v>480.06666666666649</v>
      </c>
      <c r="H123" s="279">
        <v>529.86666666666645</v>
      </c>
      <c r="I123" s="279">
        <v>543.8833333333331</v>
      </c>
      <c r="J123" s="279">
        <v>554.76666666666642</v>
      </c>
      <c r="K123" s="277">
        <v>533</v>
      </c>
      <c r="L123" s="277">
        <v>508.1</v>
      </c>
      <c r="M123" s="277">
        <v>56.032760000000003</v>
      </c>
    </row>
    <row r="124" spans="1:13">
      <c r="A124" s="268">
        <v>114</v>
      </c>
      <c r="B124" s="277" t="s">
        <v>238</v>
      </c>
      <c r="C124" s="278">
        <v>814.5</v>
      </c>
      <c r="D124" s="279">
        <v>813.83333333333337</v>
      </c>
      <c r="E124" s="279">
        <v>801.66666666666674</v>
      </c>
      <c r="F124" s="279">
        <v>788.83333333333337</v>
      </c>
      <c r="G124" s="279">
        <v>776.66666666666674</v>
      </c>
      <c r="H124" s="279">
        <v>826.66666666666674</v>
      </c>
      <c r="I124" s="279">
        <v>838.83333333333348</v>
      </c>
      <c r="J124" s="279">
        <v>851.66666666666674</v>
      </c>
      <c r="K124" s="277">
        <v>826</v>
      </c>
      <c r="L124" s="277">
        <v>801</v>
      </c>
      <c r="M124" s="277">
        <v>1.17693</v>
      </c>
    </row>
    <row r="125" spans="1:13">
      <c r="A125" s="268">
        <v>115</v>
      </c>
      <c r="B125" s="277" t="s">
        <v>348</v>
      </c>
      <c r="C125" s="278">
        <v>75.05</v>
      </c>
      <c r="D125" s="279">
        <v>75.849999999999994</v>
      </c>
      <c r="E125" s="279">
        <v>73.299999999999983</v>
      </c>
      <c r="F125" s="279">
        <v>71.549999999999983</v>
      </c>
      <c r="G125" s="279">
        <v>68.999999999999972</v>
      </c>
      <c r="H125" s="279">
        <v>77.599999999999994</v>
      </c>
      <c r="I125" s="279">
        <v>80.150000000000006</v>
      </c>
      <c r="J125" s="279">
        <v>81.900000000000006</v>
      </c>
      <c r="K125" s="277">
        <v>78.400000000000006</v>
      </c>
      <c r="L125" s="277">
        <v>74.099999999999994</v>
      </c>
      <c r="M125" s="277">
        <v>4.78681</v>
      </c>
    </row>
    <row r="126" spans="1:13">
      <c r="A126" s="268">
        <v>116</v>
      </c>
      <c r="B126" s="277" t="s">
        <v>355</v>
      </c>
      <c r="C126" s="278">
        <v>335.4</v>
      </c>
      <c r="D126" s="279">
        <v>333.13333333333333</v>
      </c>
      <c r="E126" s="279">
        <v>328.26666666666665</v>
      </c>
      <c r="F126" s="279">
        <v>321.13333333333333</v>
      </c>
      <c r="G126" s="279">
        <v>316.26666666666665</v>
      </c>
      <c r="H126" s="279">
        <v>340.26666666666665</v>
      </c>
      <c r="I126" s="279">
        <v>345.13333333333333</v>
      </c>
      <c r="J126" s="279">
        <v>352.26666666666665</v>
      </c>
      <c r="K126" s="277">
        <v>338</v>
      </c>
      <c r="L126" s="277">
        <v>326</v>
      </c>
      <c r="M126" s="277">
        <v>1.56806</v>
      </c>
    </row>
    <row r="127" spans="1:13">
      <c r="A127" s="268">
        <v>117</v>
      </c>
      <c r="B127" s="277" t="s">
        <v>356</v>
      </c>
      <c r="C127" s="278">
        <v>157.80000000000001</v>
      </c>
      <c r="D127" s="279">
        <v>159.20000000000002</v>
      </c>
      <c r="E127" s="279">
        <v>155.40000000000003</v>
      </c>
      <c r="F127" s="279">
        <v>153.00000000000003</v>
      </c>
      <c r="G127" s="279">
        <v>149.20000000000005</v>
      </c>
      <c r="H127" s="279">
        <v>161.60000000000002</v>
      </c>
      <c r="I127" s="279">
        <v>165.40000000000003</v>
      </c>
      <c r="J127" s="279">
        <v>167.8</v>
      </c>
      <c r="K127" s="277">
        <v>163</v>
      </c>
      <c r="L127" s="277">
        <v>156.80000000000001</v>
      </c>
      <c r="M127" s="277">
        <v>2.0484100000000001</v>
      </c>
    </row>
    <row r="128" spans="1:13">
      <c r="A128" s="268">
        <v>118</v>
      </c>
      <c r="B128" s="277" t="s">
        <v>349</v>
      </c>
      <c r="C128" s="278">
        <v>80.7</v>
      </c>
      <c r="D128" s="279">
        <v>80.983333333333334</v>
      </c>
      <c r="E128" s="279">
        <v>79.366666666666674</v>
      </c>
      <c r="F128" s="279">
        <v>78.033333333333346</v>
      </c>
      <c r="G128" s="279">
        <v>76.416666666666686</v>
      </c>
      <c r="H128" s="279">
        <v>82.316666666666663</v>
      </c>
      <c r="I128" s="279">
        <v>83.933333333333309</v>
      </c>
      <c r="J128" s="279">
        <v>85.266666666666652</v>
      </c>
      <c r="K128" s="277">
        <v>82.6</v>
      </c>
      <c r="L128" s="277">
        <v>79.650000000000006</v>
      </c>
      <c r="M128" s="277">
        <v>11.328430000000001</v>
      </c>
    </row>
    <row r="129" spans="1:13">
      <c r="A129" s="268">
        <v>119</v>
      </c>
      <c r="B129" s="277" t="s">
        <v>350</v>
      </c>
      <c r="C129" s="278">
        <v>333.1</v>
      </c>
      <c r="D129" s="279">
        <v>334.75000000000006</v>
      </c>
      <c r="E129" s="279">
        <v>321.4500000000001</v>
      </c>
      <c r="F129" s="279">
        <v>309.80000000000007</v>
      </c>
      <c r="G129" s="279">
        <v>296.50000000000011</v>
      </c>
      <c r="H129" s="279">
        <v>346.40000000000009</v>
      </c>
      <c r="I129" s="279">
        <v>359.70000000000005</v>
      </c>
      <c r="J129" s="279">
        <v>371.35000000000008</v>
      </c>
      <c r="K129" s="277">
        <v>348.05</v>
      </c>
      <c r="L129" s="277">
        <v>323.10000000000002</v>
      </c>
      <c r="M129" s="277">
        <v>1.7952699999999999</v>
      </c>
    </row>
    <row r="130" spans="1:13">
      <c r="A130" s="268">
        <v>120</v>
      </c>
      <c r="B130" s="277" t="s">
        <v>351</v>
      </c>
      <c r="C130" s="278">
        <v>720.8</v>
      </c>
      <c r="D130" s="279">
        <v>716.86666666666667</v>
      </c>
      <c r="E130" s="279">
        <v>708.93333333333339</v>
      </c>
      <c r="F130" s="279">
        <v>697.06666666666672</v>
      </c>
      <c r="G130" s="279">
        <v>689.13333333333344</v>
      </c>
      <c r="H130" s="279">
        <v>728.73333333333335</v>
      </c>
      <c r="I130" s="279">
        <v>736.66666666666652</v>
      </c>
      <c r="J130" s="279">
        <v>748.5333333333333</v>
      </c>
      <c r="K130" s="277">
        <v>724.8</v>
      </c>
      <c r="L130" s="277">
        <v>705</v>
      </c>
      <c r="M130" s="277">
        <v>7.2909600000000001</v>
      </c>
    </row>
    <row r="131" spans="1:13">
      <c r="A131" s="268">
        <v>121</v>
      </c>
      <c r="B131" s="277" t="s">
        <v>352</v>
      </c>
      <c r="C131" s="278">
        <v>112.55</v>
      </c>
      <c r="D131" s="279">
        <v>112.23333333333333</v>
      </c>
      <c r="E131" s="279">
        <v>109.51666666666667</v>
      </c>
      <c r="F131" s="279">
        <v>106.48333333333333</v>
      </c>
      <c r="G131" s="279">
        <v>103.76666666666667</v>
      </c>
      <c r="H131" s="279">
        <v>115.26666666666667</v>
      </c>
      <c r="I131" s="279">
        <v>117.98333333333333</v>
      </c>
      <c r="J131" s="279">
        <v>121.01666666666667</v>
      </c>
      <c r="K131" s="277">
        <v>114.95</v>
      </c>
      <c r="L131" s="277">
        <v>109.2</v>
      </c>
      <c r="M131" s="277">
        <v>18.899429999999999</v>
      </c>
    </row>
    <row r="132" spans="1:13">
      <c r="A132" s="268">
        <v>122</v>
      </c>
      <c r="B132" s="277" t="s">
        <v>1220</v>
      </c>
      <c r="C132" s="278">
        <v>721.2</v>
      </c>
      <c r="D132" s="279">
        <v>715.1</v>
      </c>
      <c r="E132" s="279">
        <v>700.2</v>
      </c>
      <c r="F132" s="279">
        <v>679.2</v>
      </c>
      <c r="G132" s="279">
        <v>664.30000000000007</v>
      </c>
      <c r="H132" s="279">
        <v>736.1</v>
      </c>
      <c r="I132" s="279">
        <v>750.99999999999989</v>
      </c>
      <c r="J132" s="279">
        <v>772</v>
      </c>
      <c r="K132" s="277">
        <v>730</v>
      </c>
      <c r="L132" s="277">
        <v>694.1</v>
      </c>
      <c r="M132" s="277">
        <v>1.51535</v>
      </c>
    </row>
    <row r="133" spans="1:13">
      <c r="A133" s="268">
        <v>123</v>
      </c>
      <c r="B133" s="277" t="s">
        <v>90</v>
      </c>
      <c r="C133" s="278">
        <v>12.4</v>
      </c>
      <c r="D133" s="279">
        <v>12.483333333333334</v>
      </c>
      <c r="E133" s="279">
        <v>12.216666666666669</v>
      </c>
      <c r="F133" s="279">
        <v>12.033333333333335</v>
      </c>
      <c r="G133" s="279">
        <v>11.766666666666669</v>
      </c>
      <c r="H133" s="279">
        <v>12.666666666666668</v>
      </c>
      <c r="I133" s="279">
        <v>12.933333333333334</v>
      </c>
      <c r="J133" s="279">
        <v>13.116666666666667</v>
      </c>
      <c r="K133" s="277">
        <v>12.75</v>
      </c>
      <c r="L133" s="277">
        <v>12.3</v>
      </c>
      <c r="M133" s="277">
        <v>21.723050000000001</v>
      </c>
    </row>
    <row r="134" spans="1:13">
      <c r="A134" s="268">
        <v>124</v>
      </c>
      <c r="B134" s="277" t="s">
        <v>91</v>
      </c>
      <c r="C134" s="278">
        <v>3078.95</v>
      </c>
      <c r="D134" s="279">
        <v>3072.9833333333336</v>
      </c>
      <c r="E134" s="279">
        <v>3020.9666666666672</v>
      </c>
      <c r="F134" s="279">
        <v>2962.9833333333336</v>
      </c>
      <c r="G134" s="279">
        <v>2910.9666666666672</v>
      </c>
      <c r="H134" s="279">
        <v>3130.9666666666672</v>
      </c>
      <c r="I134" s="279">
        <v>3182.9833333333336</v>
      </c>
      <c r="J134" s="279">
        <v>3240.9666666666672</v>
      </c>
      <c r="K134" s="277">
        <v>3125</v>
      </c>
      <c r="L134" s="277">
        <v>3015</v>
      </c>
      <c r="M134" s="277">
        <v>12.34215</v>
      </c>
    </row>
    <row r="135" spans="1:13">
      <c r="A135" s="268">
        <v>125</v>
      </c>
      <c r="B135" s="277" t="s">
        <v>357</v>
      </c>
      <c r="C135" s="278">
        <v>9364.15</v>
      </c>
      <c r="D135" s="279">
        <v>9428.1666666666661</v>
      </c>
      <c r="E135" s="279">
        <v>9206.3333333333321</v>
      </c>
      <c r="F135" s="279">
        <v>9048.5166666666664</v>
      </c>
      <c r="G135" s="279">
        <v>8826.6833333333325</v>
      </c>
      <c r="H135" s="279">
        <v>9585.9833333333318</v>
      </c>
      <c r="I135" s="279">
        <v>9807.8166666666639</v>
      </c>
      <c r="J135" s="279">
        <v>9965.6333333333314</v>
      </c>
      <c r="K135" s="277">
        <v>9650</v>
      </c>
      <c r="L135" s="277">
        <v>9270.35</v>
      </c>
      <c r="M135" s="277">
        <v>0.39217999999999997</v>
      </c>
    </row>
    <row r="136" spans="1:13">
      <c r="A136" s="268">
        <v>126</v>
      </c>
      <c r="B136" s="277" t="s">
        <v>93</v>
      </c>
      <c r="C136" s="278">
        <v>172.1</v>
      </c>
      <c r="D136" s="279">
        <v>170.45</v>
      </c>
      <c r="E136" s="279">
        <v>166.7</v>
      </c>
      <c r="F136" s="279">
        <v>161.30000000000001</v>
      </c>
      <c r="G136" s="279">
        <v>157.55000000000001</v>
      </c>
      <c r="H136" s="279">
        <v>175.84999999999997</v>
      </c>
      <c r="I136" s="279">
        <v>179.59999999999997</v>
      </c>
      <c r="J136" s="279">
        <v>184.99999999999994</v>
      </c>
      <c r="K136" s="277">
        <v>174.2</v>
      </c>
      <c r="L136" s="277">
        <v>165.05</v>
      </c>
      <c r="M136" s="277">
        <v>187.18295000000001</v>
      </c>
    </row>
    <row r="137" spans="1:13">
      <c r="A137" s="268">
        <v>127</v>
      </c>
      <c r="B137" s="277" t="s">
        <v>231</v>
      </c>
      <c r="C137" s="278">
        <v>2081.35</v>
      </c>
      <c r="D137" s="279">
        <v>2104.1333333333337</v>
      </c>
      <c r="E137" s="279">
        <v>2038.2666666666673</v>
      </c>
      <c r="F137" s="279">
        <v>1995.1833333333338</v>
      </c>
      <c r="G137" s="279">
        <v>1929.3166666666675</v>
      </c>
      <c r="H137" s="279">
        <v>2147.2166666666672</v>
      </c>
      <c r="I137" s="279">
        <v>2213.083333333333</v>
      </c>
      <c r="J137" s="279">
        <v>2256.166666666667</v>
      </c>
      <c r="K137" s="277">
        <v>2170</v>
      </c>
      <c r="L137" s="277">
        <v>2061.0500000000002</v>
      </c>
      <c r="M137" s="277">
        <v>8.9287500000000009</v>
      </c>
    </row>
    <row r="138" spans="1:13">
      <c r="A138" s="268">
        <v>128</v>
      </c>
      <c r="B138" s="277" t="s">
        <v>94</v>
      </c>
      <c r="C138" s="278">
        <v>5046.75</v>
      </c>
      <c r="D138" s="279">
        <v>5016.6166666666659</v>
      </c>
      <c r="E138" s="279">
        <v>4936.6833333333316</v>
      </c>
      <c r="F138" s="279">
        <v>4826.6166666666659</v>
      </c>
      <c r="G138" s="279">
        <v>4746.6833333333316</v>
      </c>
      <c r="H138" s="279">
        <v>5126.6833333333316</v>
      </c>
      <c r="I138" s="279">
        <v>5206.6166666666659</v>
      </c>
      <c r="J138" s="279">
        <v>5316.6833333333316</v>
      </c>
      <c r="K138" s="277">
        <v>5096.55</v>
      </c>
      <c r="L138" s="277">
        <v>4906.55</v>
      </c>
      <c r="M138" s="277">
        <v>16.01491</v>
      </c>
    </row>
    <row r="139" spans="1:13">
      <c r="A139" s="268">
        <v>129</v>
      </c>
      <c r="B139" s="277" t="s">
        <v>1263</v>
      </c>
      <c r="C139" s="278">
        <v>715.45</v>
      </c>
      <c r="D139" s="279">
        <v>718.56666666666661</v>
      </c>
      <c r="E139" s="279">
        <v>707.88333333333321</v>
      </c>
      <c r="F139" s="279">
        <v>700.31666666666661</v>
      </c>
      <c r="G139" s="279">
        <v>689.63333333333321</v>
      </c>
      <c r="H139" s="279">
        <v>726.13333333333321</v>
      </c>
      <c r="I139" s="279">
        <v>736.81666666666661</v>
      </c>
      <c r="J139" s="279">
        <v>744.38333333333321</v>
      </c>
      <c r="K139" s="277">
        <v>729.25</v>
      </c>
      <c r="L139" s="277">
        <v>711</v>
      </c>
      <c r="M139" s="277">
        <v>0.93415999999999999</v>
      </c>
    </row>
    <row r="140" spans="1:13">
      <c r="A140" s="268">
        <v>130</v>
      </c>
      <c r="B140" s="277" t="s">
        <v>239</v>
      </c>
      <c r="C140" s="278">
        <v>57.55</v>
      </c>
      <c r="D140" s="279">
        <v>58.1</v>
      </c>
      <c r="E140" s="279">
        <v>56.45</v>
      </c>
      <c r="F140" s="279">
        <v>55.35</v>
      </c>
      <c r="G140" s="279">
        <v>53.7</v>
      </c>
      <c r="H140" s="279">
        <v>59.2</v>
      </c>
      <c r="I140" s="279">
        <v>60.849999999999994</v>
      </c>
      <c r="J140" s="279">
        <v>61.95</v>
      </c>
      <c r="K140" s="277">
        <v>59.75</v>
      </c>
      <c r="L140" s="277">
        <v>57</v>
      </c>
      <c r="M140" s="277">
        <v>13.50262</v>
      </c>
    </row>
    <row r="141" spans="1:13">
      <c r="A141" s="268">
        <v>131</v>
      </c>
      <c r="B141" s="277" t="s">
        <v>95</v>
      </c>
      <c r="C141" s="278">
        <v>2181.35</v>
      </c>
      <c r="D141" s="279">
        <v>2182.3166666666671</v>
      </c>
      <c r="E141" s="279">
        <v>2142.1333333333341</v>
      </c>
      <c r="F141" s="279">
        <v>2102.916666666667</v>
      </c>
      <c r="G141" s="279">
        <v>2062.733333333334</v>
      </c>
      <c r="H141" s="279">
        <v>2221.5333333333342</v>
      </c>
      <c r="I141" s="279">
        <v>2261.7166666666676</v>
      </c>
      <c r="J141" s="279">
        <v>2300.9333333333343</v>
      </c>
      <c r="K141" s="277">
        <v>2222.5</v>
      </c>
      <c r="L141" s="277">
        <v>2143.1</v>
      </c>
      <c r="M141" s="277">
        <v>13.082990000000001</v>
      </c>
    </row>
    <row r="142" spans="1:13">
      <c r="A142" s="268">
        <v>132</v>
      </c>
      <c r="B142" s="277" t="s">
        <v>359</v>
      </c>
      <c r="C142" s="278">
        <v>283.3</v>
      </c>
      <c r="D142" s="279">
        <v>279.76666666666665</v>
      </c>
      <c r="E142" s="279">
        <v>274.5333333333333</v>
      </c>
      <c r="F142" s="279">
        <v>265.76666666666665</v>
      </c>
      <c r="G142" s="279">
        <v>260.5333333333333</v>
      </c>
      <c r="H142" s="279">
        <v>288.5333333333333</v>
      </c>
      <c r="I142" s="279">
        <v>293.76666666666665</v>
      </c>
      <c r="J142" s="279">
        <v>302.5333333333333</v>
      </c>
      <c r="K142" s="277">
        <v>285</v>
      </c>
      <c r="L142" s="277">
        <v>271</v>
      </c>
      <c r="M142" s="277">
        <v>3.2449499999999998</v>
      </c>
    </row>
    <row r="143" spans="1:13">
      <c r="A143" s="268">
        <v>133</v>
      </c>
      <c r="B143" s="277" t="s">
        <v>360</v>
      </c>
      <c r="C143" s="278">
        <v>76.349999999999994</v>
      </c>
      <c r="D143" s="279">
        <v>76.25</v>
      </c>
      <c r="E143" s="279">
        <v>75.55</v>
      </c>
      <c r="F143" s="279">
        <v>74.75</v>
      </c>
      <c r="G143" s="279">
        <v>74.05</v>
      </c>
      <c r="H143" s="279">
        <v>77.05</v>
      </c>
      <c r="I143" s="279">
        <v>77.749999999999986</v>
      </c>
      <c r="J143" s="279">
        <v>78.55</v>
      </c>
      <c r="K143" s="277">
        <v>76.95</v>
      </c>
      <c r="L143" s="277">
        <v>75.45</v>
      </c>
      <c r="M143" s="277">
        <v>2.6107300000000002</v>
      </c>
    </row>
    <row r="144" spans="1:13">
      <c r="A144" s="268">
        <v>134</v>
      </c>
      <c r="B144" s="277" t="s">
        <v>361</v>
      </c>
      <c r="C144" s="278">
        <v>111.6</v>
      </c>
      <c r="D144" s="279">
        <v>111.41666666666667</v>
      </c>
      <c r="E144" s="279">
        <v>110.48333333333335</v>
      </c>
      <c r="F144" s="279">
        <v>109.36666666666667</v>
      </c>
      <c r="G144" s="279">
        <v>108.43333333333335</v>
      </c>
      <c r="H144" s="279">
        <v>112.53333333333335</v>
      </c>
      <c r="I144" s="279">
        <v>113.46666666666665</v>
      </c>
      <c r="J144" s="279">
        <v>114.58333333333334</v>
      </c>
      <c r="K144" s="277">
        <v>112.35</v>
      </c>
      <c r="L144" s="277">
        <v>110.3</v>
      </c>
      <c r="M144" s="277">
        <v>1.9447300000000001</v>
      </c>
    </row>
    <row r="145" spans="1:13">
      <c r="A145" s="268">
        <v>135</v>
      </c>
      <c r="B145" s="277" t="s">
        <v>240</v>
      </c>
      <c r="C145" s="278">
        <v>362.15</v>
      </c>
      <c r="D145" s="279">
        <v>361.75</v>
      </c>
      <c r="E145" s="279">
        <v>358.5</v>
      </c>
      <c r="F145" s="279">
        <v>354.85</v>
      </c>
      <c r="G145" s="279">
        <v>351.6</v>
      </c>
      <c r="H145" s="279">
        <v>365.4</v>
      </c>
      <c r="I145" s="279">
        <v>368.65</v>
      </c>
      <c r="J145" s="279">
        <v>372.29999999999995</v>
      </c>
      <c r="K145" s="277">
        <v>365</v>
      </c>
      <c r="L145" s="277">
        <v>358.1</v>
      </c>
      <c r="M145" s="277">
        <v>8.8742099999999997</v>
      </c>
    </row>
    <row r="146" spans="1:13">
      <c r="A146" s="268">
        <v>136</v>
      </c>
      <c r="B146" s="277" t="s">
        <v>241</v>
      </c>
      <c r="C146" s="278">
        <v>1063.3</v>
      </c>
      <c r="D146" s="279">
        <v>1065.5</v>
      </c>
      <c r="E146" s="279">
        <v>1044.8</v>
      </c>
      <c r="F146" s="279">
        <v>1026.3</v>
      </c>
      <c r="G146" s="279">
        <v>1005.5999999999999</v>
      </c>
      <c r="H146" s="279">
        <v>1084</v>
      </c>
      <c r="I146" s="279">
        <v>1104.6999999999998</v>
      </c>
      <c r="J146" s="279">
        <v>1123.2</v>
      </c>
      <c r="K146" s="277">
        <v>1086.2</v>
      </c>
      <c r="L146" s="277">
        <v>1047</v>
      </c>
      <c r="M146" s="277">
        <v>1.99132</v>
      </c>
    </row>
    <row r="147" spans="1:13">
      <c r="A147" s="268">
        <v>137</v>
      </c>
      <c r="B147" s="277" t="s">
        <v>242</v>
      </c>
      <c r="C147" s="278">
        <v>65.3</v>
      </c>
      <c r="D147" s="279">
        <v>65.333333333333329</v>
      </c>
      <c r="E147" s="279">
        <v>64.466666666666654</v>
      </c>
      <c r="F147" s="279">
        <v>63.633333333333326</v>
      </c>
      <c r="G147" s="279">
        <v>62.766666666666652</v>
      </c>
      <c r="H147" s="279">
        <v>66.166666666666657</v>
      </c>
      <c r="I147" s="279">
        <v>67.033333333333331</v>
      </c>
      <c r="J147" s="279">
        <v>67.86666666666666</v>
      </c>
      <c r="K147" s="277">
        <v>66.2</v>
      </c>
      <c r="L147" s="277">
        <v>64.5</v>
      </c>
      <c r="M147" s="277">
        <v>13.096719999999999</v>
      </c>
    </row>
    <row r="148" spans="1:13">
      <c r="A148" s="268">
        <v>138</v>
      </c>
      <c r="B148" s="277" t="s">
        <v>96</v>
      </c>
      <c r="C148" s="278">
        <v>48.5</v>
      </c>
      <c r="D148" s="279">
        <v>48.916666666666664</v>
      </c>
      <c r="E148" s="279">
        <v>47.583333333333329</v>
      </c>
      <c r="F148" s="279">
        <v>46.666666666666664</v>
      </c>
      <c r="G148" s="279">
        <v>45.333333333333329</v>
      </c>
      <c r="H148" s="279">
        <v>49.833333333333329</v>
      </c>
      <c r="I148" s="279">
        <v>51.166666666666657</v>
      </c>
      <c r="J148" s="279">
        <v>52.083333333333329</v>
      </c>
      <c r="K148" s="277">
        <v>50.25</v>
      </c>
      <c r="L148" s="277">
        <v>48</v>
      </c>
      <c r="M148" s="277">
        <v>69.771100000000004</v>
      </c>
    </row>
    <row r="149" spans="1:13">
      <c r="A149" s="268">
        <v>139</v>
      </c>
      <c r="B149" s="277" t="s">
        <v>362</v>
      </c>
      <c r="C149" s="278">
        <v>491.35</v>
      </c>
      <c r="D149" s="279">
        <v>491.73333333333335</v>
      </c>
      <c r="E149" s="279">
        <v>485.61666666666667</v>
      </c>
      <c r="F149" s="279">
        <v>479.88333333333333</v>
      </c>
      <c r="G149" s="279">
        <v>473.76666666666665</v>
      </c>
      <c r="H149" s="279">
        <v>497.4666666666667</v>
      </c>
      <c r="I149" s="279">
        <v>503.58333333333337</v>
      </c>
      <c r="J149" s="279">
        <v>509.31666666666672</v>
      </c>
      <c r="K149" s="277">
        <v>497.85</v>
      </c>
      <c r="L149" s="277">
        <v>486</v>
      </c>
      <c r="M149" s="277">
        <v>0.47525000000000001</v>
      </c>
    </row>
    <row r="150" spans="1:13">
      <c r="A150" s="268">
        <v>140</v>
      </c>
      <c r="B150" s="277" t="s">
        <v>1297</v>
      </c>
      <c r="C150" s="278">
        <v>1338.95</v>
      </c>
      <c r="D150" s="279">
        <v>1337.2833333333335</v>
      </c>
      <c r="E150" s="279">
        <v>1319.666666666667</v>
      </c>
      <c r="F150" s="279">
        <v>1300.3833333333334</v>
      </c>
      <c r="G150" s="279">
        <v>1282.7666666666669</v>
      </c>
      <c r="H150" s="279">
        <v>1356.5666666666671</v>
      </c>
      <c r="I150" s="279">
        <v>1374.1833333333334</v>
      </c>
      <c r="J150" s="279">
        <v>1393.4666666666672</v>
      </c>
      <c r="K150" s="277">
        <v>1354.9</v>
      </c>
      <c r="L150" s="277">
        <v>1318</v>
      </c>
      <c r="M150" s="277">
        <v>1.9539999999999998E-2</v>
      </c>
    </row>
    <row r="151" spans="1:13">
      <c r="A151" s="268">
        <v>141</v>
      </c>
      <c r="B151" s="277" t="s">
        <v>97</v>
      </c>
      <c r="C151" s="278">
        <v>1199.9000000000001</v>
      </c>
      <c r="D151" s="279">
        <v>1205.8</v>
      </c>
      <c r="E151" s="279">
        <v>1164.0999999999999</v>
      </c>
      <c r="F151" s="279">
        <v>1128.3</v>
      </c>
      <c r="G151" s="279">
        <v>1086.5999999999999</v>
      </c>
      <c r="H151" s="279">
        <v>1241.5999999999999</v>
      </c>
      <c r="I151" s="279">
        <v>1283.3000000000002</v>
      </c>
      <c r="J151" s="279">
        <v>1319.1</v>
      </c>
      <c r="K151" s="277">
        <v>1247.5</v>
      </c>
      <c r="L151" s="277">
        <v>1170</v>
      </c>
      <c r="M151" s="277">
        <v>30.51906</v>
      </c>
    </row>
    <row r="152" spans="1:13">
      <c r="A152" s="268">
        <v>142</v>
      </c>
      <c r="B152" s="277" t="s">
        <v>363</v>
      </c>
      <c r="C152" s="278" t="e">
        <v>#N/A</v>
      </c>
      <c r="D152" s="279" t="e">
        <v>#N/A</v>
      </c>
      <c r="E152" s="279" t="e">
        <v>#N/A</v>
      </c>
      <c r="F152" s="279" t="e">
        <v>#N/A</v>
      </c>
      <c r="G152" s="279" t="e">
        <v>#N/A</v>
      </c>
      <c r="H152" s="279" t="e">
        <v>#N/A</v>
      </c>
      <c r="I152" s="279" t="e">
        <v>#N/A</v>
      </c>
      <c r="J152" s="279" t="e">
        <v>#N/A</v>
      </c>
      <c r="K152" s="277" t="e">
        <v>#N/A</v>
      </c>
      <c r="L152" s="277" t="e">
        <v>#N/A</v>
      </c>
      <c r="M152" s="277" t="e">
        <v>#N/A</v>
      </c>
    </row>
    <row r="153" spans="1:13">
      <c r="A153" s="268">
        <v>143</v>
      </c>
      <c r="B153" s="277" t="s">
        <v>98</v>
      </c>
      <c r="C153" s="278">
        <v>157.4</v>
      </c>
      <c r="D153" s="279">
        <v>157.85</v>
      </c>
      <c r="E153" s="279">
        <v>155.69999999999999</v>
      </c>
      <c r="F153" s="279">
        <v>154</v>
      </c>
      <c r="G153" s="279">
        <v>151.85</v>
      </c>
      <c r="H153" s="279">
        <v>159.54999999999998</v>
      </c>
      <c r="I153" s="279">
        <v>161.70000000000002</v>
      </c>
      <c r="J153" s="279">
        <v>163.39999999999998</v>
      </c>
      <c r="K153" s="277">
        <v>160</v>
      </c>
      <c r="L153" s="277">
        <v>156.15</v>
      </c>
      <c r="M153" s="277">
        <v>21.48075</v>
      </c>
    </row>
    <row r="154" spans="1:13">
      <c r="A154" s="268">
        <v>144</v>
      </c>
      <c r="B154" s="277" t="s">
        <v>243</v>
      </c>
      <c r="C154" s="278">
        <v>7.15</v>
      </c>
      <c r="D154" s="279">
        <v>7.0666666666666673</v>
      </c>
      <c r="E154" s="279">
        <v>6.9833333333333343</v>
      </c>
      <c r="F154" s="279">
        <v>6.8166666666666673</v>
      </c>
      <c r="G154" s="279">
        <v>6.7333333333333343</v>
      </c>
      <c r="H154" s="279">
        <v>7.2333333333333343</v>
      </c>
      <c r="I154" s="279">
        <v>7.3166666666666682</v>
      </c>
      <c r="J154" s="279">
        <v>7.4833333333333343</v>
      </c>
      <c r="K154" s="277">
        <v>7.15</v>
      </c>
      <c r="L154" s="277">
        <v>6.9</v>
      </c>
      <c r="M154" s="277">
        <v>85.535089999999997</v>
      </c>
    </row>
    <row r="155" spans="1:13">
      <c r="A155" s="268">
        <v>145</v>
      </c>
      <c r="B155" s="277" t="s">
        <v>364</v>
      </c>
      <c r="C155" s="278">
        <v>347.1</v>
      </c>
      <c r="D155" s="279">
        <v>348.36666666666662</v>
      </c>
      <c r="E155" s="279">
        <v>342.03333333333325</v>
      </c>
      <c r="F155" s="279">
        <v>336.96666666666664</v>
      </c>
      <c r="G155" s="279">
        <v>330.63333333333327</v>
      </c>
      <c r="H155" s="279">
        <v>353.43333333333322</v>
      </c>
      <c r="I155" s="279">
        <v>359.76666666666659</v>
      </c>
      <c r="J155" s="279">
        <v>364.8333333333332</v>
      </c>
      <c r="K155" s="277">
        <v>354.7</v>
      </c>
      <c r="L155" s="277">
        <v>343.3</v>
      </c>
      <c r="M155" s="277">
        <v>1.0389299999999999</v>
      </c>
    </row>
    <row r="156" spans="1:13">
      <c r="A156" s="268">
        <v>146</v>
      </c>
      <c r="B156" s="277" t="s">
        <v>99</v>
      </c>
      <c r="C156" s="278">
        <v>57</v>
      </c>
      <c r="D156" s="279">
        <v>57.183333333333337</v>
      </c>
      <c r="E156" s="279">
        <v>55.566666666666677</v>
      </c>
      <c r="F156" s="279">
        <v>54.13333333333334</v>
      </c>
      <c r="G156" s="279">
        <v>52.51666666666668</v>
      </c>
      <c r="H156" s="279">
        <v>58.616666666666674</v>
      </c>
      <c r="I156" s="279">
        <v>60.233333333333334</v>
      </c>
      <c r="J156" s="279">
        <v>61.666666666666671</v>
      </c>
      <c r="K156" s="277">
        <v>58.8</v>
      </c>
      <c r="L156" s="277">
        <v>55.75</v>
      </c>
      <c r="M156" s="277">
        <v>547.65746000000001</v>
      </c>
    </row>
    <row r="157" spans="1:13">
      <c r="A157" s="268">
        <v>147</v>
      </c>
      <c r="B157" s="277" t="s">
        <v>367</v>
      </c>
      <c r="C157" s="278">
        <v>272.14999999999998</v>
      </c>
      <c r="D157" s="279">
        <v>272.58333333333331</v>
      </c>
      <c r="E157" s="279">
        <v>269.56666666666661</v>
      </c>
      <c r="F157" s="279">
        <v>266.98333333333329</v>
      </c>
      <c r="G157" s="279">
        <v>263.96666666666658</v>
      </c>
      <c r="H157" s="279">
        <v>275.16666666666663</v>
      </c>
      <c r="I157" s="279">
        <v>278.18333333333339</v>
      </c>
      <c r="J157" s="279">
        <v>280.76666666666665</v>
      </c>
      <c r="K157" s="277">
        <v>275.60000000000002</v>
      </c>
      <c r="L157" s="277">
        <v>270</v>
      </c>
      <c r="M157" s="277">
        <v>0.41805999999999999</v>
      </c>
    </row>
    <row r="158" spans="1:13">
      <c r="A158" s="268">
        <v>148</v>
      </c>
      <c r="B158" s="277" t="s">
        <v>366</v>
      </c>
      <c r="C158" s="278">
        <v>2698.2</v>
      </c>
      <c r="D158" s="279">
        <v>2726.9666666666667</v>
      </c>
      <c r="E158" s="279">
        <v>2646.2333333333336</v>
      </c>
      <c r="F158" s="279">
        <v>2594.2666666666669</v>
      </c>
      <c r="G158" s="279">
        <v>2513.5333333333338</v>
      </c>
      <c r="H158" s="279">
        <v>2778.9333333333334</v>
      </c>
      <c r="I158" s="279">
        <v>2859.6666666666661</v>
      </c>
      <c r="J158" s="279">
        <v>2911.6333333333332</v>
      </c>
      <c r="K158" s="277">
        <v>2807.7</v>
      </c>
      <c r="L158" s="277">
        <v>2675</v>
      </c>
      <c r="M158" s="277">
        <v>0.42164000000000001</v>
      </c>
    </row>
    <row r="159" spans="1:13">
      <c r="A159" s="268">
        <v>149</v>
      </c>
      <c r="B159" s="277" t="s">
        <v>368</v>
      </c>
      <c r="C159" s="278">
        <v>500.05</v>
      </c>
      <c r="D159" s="279">
        <v>502.33333333333331</v>
      </c>
      <c r="E159" s="279">
        <v>495.71666666666664</v>
      </c>
      <c r="F159" s="279">
        <v>491.38333333333333</v>
      </c>
      <c r="G159" s="279">
        <v>484.76666666666665</v>
      </c>
      <c r="H159" s="279">
        <v>506.66666666666663</v>
      </c>
      <c r="I159" s="279">
        <v>513.2833333333333</v>
      </c>
      <c r="J159" s="279">
        <v>517.61666666666656</v>
      </c>
      <c r="K159" s="277">
        <v>508.95</v>
      </c>
      <c r="L159" s="277">
        <v>498</v>
      </c>
      <c r="M159" s="277">
        <v>0.20757</v>
      </c>
    </row>
    <row r="160" spans="1:13">
      <c r="A160" s="268">
        <v>150</v>
      </c>
      <c r="B160" s="277" t="s">
        <v>2940</v>
      </c>
      <c r="C160" s="278">
        <v>511.25</v>
      </c>
      <c r="D160" s="279">
        <v>509.35000000000008</v>
      </c>
      <c r="E160" s="279">
        <v>504.05000000000018</v>
      </c>
      <c r="F160" s="279">
        <v>496.85000000000008</v>
      </c>
      <c r="G160" s="279">
        <v>491.55000000000018</v>
      </c>
      <c r="H160" s="279">
        <v>516.55000000000018</v>
      </c>
      <c r="I160" s="279">
        <v>521.85</v>
      </c>
      <c r="J160" s="279">
        <v>529.05000000000018</v>
      </c>
      <c r="K160" s="277">
        <v>514.65</v>
      </c>
      <c r="L160" s="277">
        <v>502.15</v>
      </c>
      <c r="M160" s="277">
        <v>0.50802999999999998</v>
      </c>
    </row>
    <row r="161" spans="1:13">
      <c r="A161" s="268">
        <v>151</v>
      </c>
      <c r="B161" s="277" t="s">
        <v>370</v>
      </c>
      <c r="C161" s="278">
        <v>126.9</v>
      </c>
      <c r="D161" s="279">
        <v>126.78333333333335</v>
      </c>
      <c r="E161" s="279">
        <v>125.66666666666669</v>
      </c>
      <c r="F161" s="279">
        <v>124.43333333333334</v>
      </c>
      <c r="G161" s="279">
        <v>123.31666666666668</v>
      </c>
      <c r="H161" s="279">
        <v>128.01666666666671</v>
      </c>
      <c r="I161" s="279">
        <v>129.13333333333333</v>
      </c>
      <c r="J161" s="279">
        <v>130.3666666666667</v>
      </c>
      <c r="K161" s="277">
        <v>127.9</v>
      </c>
      <c r="L161" s="277">
        <v>125.55</v>
      </c>
      <c r="M161" s="277">
        <v>15.546760000000001</v>
      </c>
    </row>
    <row r="162" spans="1:13">
      <c r="A162" s="268">
        <v>152</v>
      </c>
      <c r="B162" s="277" t="s">
        <v>244</v>
      </c>
      <c r="C162" s="278">
        <v>74.75</v>
      </c>
      <c r="D162" s="279">
        <v>74.466666666666669</v>
      </c>
      <c r="E162" s="279">
        <v>73.433333333333337</v>
      </c>
      <c r="F162" s="279">
        <v>72.116666666666674</v>
      </c>
      <c r="G162" s="279">
        <v>71.083333333333343</v>
      </c>
      <c r="H162" s="279">
        <v>75.783333333333331</v>
      </c>
      <c r="I162" s="279">
        <v>76.816666666666663</v>
      </c>
      <c r="J162" s="279">
        <v>78.133333333333326</v>
      </c>
      <c r="K162" s="277">
        <v>75.5</v>
      </c>
      <c r="L162" s="277">
        <v>73.150000000000006</v>
      </c>
      <c r="M162" s="277">
        <v>40.035789999999999</v>
      </c>
    </row>
    <row r="163" spans="1:13">
      <c r="A163" s="268">
        <v>153</v>
      </c>
      <c r="B163" s="277" t="s">
        <v>369</v>
      </c>
      <c r="C163" s="278">
        <v>72.849999999999994</v>
      </c>
      <c r="D163" s="279">
        <v>72.166666666666671</v>
      </c>
      <c r="E163" s="279">
        <v>70.983333333333348</v>
      </c>
      <c r="F163" s="279">
        <v>69.116666666666674</v>
      </c>
      <c r="G163" s="279">
        <v>67.933333333333351</v>
      </c>
      <c r="H163" s="279">
        <v>74.033333333333346</v>
      </c>
      <c r="I163" s="279">
        <v>75.216666666666654</v>
      </c>
      <c r="J163" s="279">
        <v>77.083333333333343</v>
      </c>
      <c r="K163" s="277">
        <v>73.349999999999994</v>
      </c>
      <c r="L163" s="277">
        <v>70.3</v>
      </c>
      <c r="M163" s="277">
        <v>32.251739999999998</v>
      </c>
    </row>
    <row r="164" spans="1:13">
      <c r="A164" s="268">
        <v>154</v>
      </c>
      <c r="B164" s="277" t="s">
        <v>100</v>
      </c>
      <c r="C164" s="278">
        <v>87.65</v>
      </c>
      <c r="D164" s="279">
        <v>87.216666666666654</v>
      </c>
      <c r="E164" s="279">
        <v>86.183333333333309</v>
      </c>
      <c r="F164" s="279">
        <v>84.716666666666654</v>
      </c>
      <c r="G164" s="279">
        <v>83.683333333333309</v>
      </c>
      <c r="H164" s="279">
        <v>88.683333333333309</v>
      </c>
      <c r="I164" s="279">
        <v>89.71666666666664</v>
      </c>
      <c r="J164" s="279">
        <v>91.183333333333309</v>
      </c>
      <c r="K164" s="277">
        <v>88.25</v>
      </c>
      <c r="L164" s="277">
        <v>85.75</v>
      </c>
      <c r="M164" s="277">
        <v>158.09047000000001</v>
      </c>
    </row>
    <row r="165" spans="1:13">
      <c r="A165" s="268">
        <v>155</v>
      </c>
      <c r="B165" s="277" t="s">
        <v>375</v>
      </c>
      <c r="C165" s="278">
        <v>1656.7</v>
      </c>
      <c r="D165" s="279">
        <v>1671.45</v>
      </c>
      <c r="E165" s="279">
        <v>1625.25</v>
      </c>
      <c r="F165" s="279">
        <v>1593.8</v>
      </c>
      <c r="G165" s="279">
        <v>1547.6</v>
      </c>
      <c r="H165" s="279">
        <v>1702.9</v>
      </c>
      <c r="I165" s="279">
        <v>1749.1000000000004</v>
      </c>
      <c r="J165" s="279">
        <v>1780.5500000000002</v>
      </c>
      <c r="K165" s="277">
        <v>1717.65</v>
      </c>
      <c r="L165" s="277">
        <v>1640</v>
      </c>
      <c r="M165" s="277">
        <v>0.37830000000000003</v>
      </c>
    </row>
    <row r="166" spans="1:13">
      <c r="A166" s="268">
        <v>156</v>
      </c>
      <c r="B166" s="277" t="s">
        <v>376</v>
      </c>
      <c r="C166" s="278">
        <v>1990.1</v>
      </c>
      <c r="D166" s="279">
        <v>1979.2666666666667</v>
      </c>
      <c r="E166" s="279">
        <v>1962.8333333333333</v>
      </c>
      <c r="F166" s="279">
        <v>1935.5666666666666</v>
      </c>
      <c r="G166" s="279">
        <v>1919.1333333333332</v>
      </c>
      <c r="H166" s="279">
        <v>2006.5333333333333</v>
      </c>
      <c r="I166" s="279">
        <v>2022.9666666666667</v>
      </c>
      <c r="J166" s="279">
        <v>2050.2333333333336</v>
      </c>
      <c r="K166" s="277">
        <v>1995.7</v>
      </c>
      <c r="L166" s="277">
        <v>1952</v>
      </c>
      <c r="M166" s="277">
        <v>0.10574</v>
      </c>
    </row>
    <row r="167" spans="1:13">
      <c r="A167" s="268">
        <v>157</v>
      </c>
      <c r="B167" s="277" t="s">
        <v>372</v>
      </c>
      <c r="C167" s="278">
        <v>383.2</v>
      </c>
      <c r="D167" s="279">
        <v>382.41666666666669</v>
      </c>
      <c r="E167" s="279">
        <v>379.83333333333337</v>
      </c>
      <c r="F167" s="279">
        <v>376.4666666666667</v>
      </c>
      <c r="G167" s="279">
        <v>373.88333333333338</v>
      </c>
      <c r="H167" s="279">
        <v>385.78333333333336</v>
      </c>
      <c r="I167" s="279">
        <v>388.36666666666673</v>
      </c>
      <c r="J167" s="279">
        <v>391.73333333333335</v>
      </c>
      <c r="K167" s="277">
        <v>385</v>
      </c>
      <c r="L167" s="277">
        <v>379.05</v>
      </c>
      <c r="M167" s="277">
        <v>9.7320000000000004E-2</v>
      </c>
    </row>
    <row r="168" spans="1:13">
      <c r="A168" s="268">
        <v>158</v>
      </c>
      <c r="B168" s="277" t="s">
        <v>382</v>
      </c>
      <c r="C168" s="278">
        <v>219.1</v>
      </c>
      <c r="D168" s="279">
        <v>220.01666666666665</v>
      </c>
      <c r="E168" s="279">
        <v>215.18333333333331</v>
      </c>
      <c r="F168" s="279">
        <v>211.26666666666665</v>
      </c>
      <c r="G168" s="279">
        <v>206.43333333333331</v>
      </c>
      <c r="H168" s="279">
        <v>223.93333333333331</v>
      </c>
      <c r="I168" s="279">
        <v>228.76666666666668</v>
      </c>
      <c r="J168" s="279">
        <v>232.68333333333331</v>
      </c>
      <c r="K168" s="277">
        <v>224.85</v>
      </c>
      <c r="L168" s="277">
        <v>216.1</v>
      </c>
      <c r="M168" s="277">
        <v>1.7324200000000001</v>
      </c>
    </row>
    <row r="169" spans="1:13">
      <c r="A169" s="268">
        <v>159</v>
      </c>
      <c r="B169" s="277" t="s">
        <v>373</v>
      </c>
      <c r="C169" s="278">
        <v>87.05</v>
      </c>
      <c r="D169" s="279">
        <v>87.466666666666654</v>
      </c>
      <c r="E169" s="279">
        <v>85.983333333333306</v>
      </c>
      <c r="F169" s="279">
        <v>84.916666666666657</v>
      </c>
      <c r="G169" s="279">
        <v>83.433333333333309</v>
      </c>
      <c r="H169" s="279">
        <v>88.533333333333303</v>
      </c>
      <c r="I169" s="279">
        <v>90.016666666666652</v>
      </c>
      <c r="J169" s="279">
        <v>91.0833333333333</v>
      </c>
      <c r="K169" s="277">
        <v>88.95</v>
      </c>
      <c r="L169" s="277">
        <v>86.4</v>
      </c>
      <c r="M169" s="277">
        <v>0.16067999999999999</v>
      </c>
    </row>
    <row r="170" spans="1:13">
      <c r="A170" s="268">
        <v>160</v>
      </c>
      <c r="B170" s="277" t="s">
        <v>374</v>
      </c>
      <c r="C170" s="278">
        <v>151.44999999999999</v>
      </c>
      <c r="D170" s="279">
        <v>151.16666666666666</v>
      </c>
      <c r="E170" s="279">
        <v>148.5333333333333</v>
      </c>
      <c r="F170" s="279">
        <v>145.61666666666665</v>
      </c>
      <c r="G170" s="279">
        <v>142.98333333333329</v>
      </c>
      <c r="H170" s="279">
        <v>154.08333333333331</v>
      </c>
      <c r="I170" s="279">
        <v>156.7166666666667</v>
      </c>
      <c r="J170" s="279">
        <v>159.63333333333333</v>
      </c>
      <c r="K170" s="277">
        <v>153.80000000000001</v>
      </c>
      <c r="L170" s="277">
        <v>148.25</v>
      </c>
      <c r="M170" s="277">
        <v>0.63558999999999999</v>
      </c>
    </row>
    <row r="171" spans="1:13">
      <c r="A171" s="268">
        <v>161</v>
      </c>
      <c r="B171" s="277" t="s">
        <v>245</v>
      </c>
      <c r="C171" s="278">
        <v>122.05</v>
      </c>
      <c r="D171" s="279">
        <v>122.53333333333335</v>
      </c>
      <c r="E171" s="279">
        <v>120.66666666666669</v>
      </c>
      <c r="F171" s="279">
        <v>119.28333333333335</v>
      </c>
      <c r="G171" s="279">
        <v>117.41666666666669</v>
      </c>
      <c r="H171" s="279">
        <v>123.91666666666669</v>
      </c>
      <c r="I171" s="279">
        <v>125.78333333333333</v>
      </c>
      <c r="J171" s="279">
        <v>127.16666666666669</v>
      </c>
      <c r="K171" s="277">
        <v>124.4</v>
      </c>
      <c r="L171" s="277">
        <v>121.15</v>
      </c>
      <c r="M171" s="277">
        <v>1.0504</v>
      </c>
    </row>
    <row r="172" spans="1:13">
      <c r="A172" s="268">
        <v>162</v>
      </c>
      <c r="B172" s="277" t="s">
        <v>378</v>
      </c>
      <c r="C172" s="278">
        <v>5297.6</v>
      </c>
      <c r="D172" s="279">
        <v>5304.9666666666672</v>
      </c>
      <c r="E172" s="279">
        <v>5270.6333333333341</v>
      </c>
      <c r="F172" s="279">
        <v>5243.666666666667</v>
      </c>
      <c r="G172" s="279">
        <v>5209.3333333333339</v>
      </c>
      <c r="H172" s="279">
        <v>5331.9333333333343</v>
      </c>
      <c r="I172" s="279">
        <v>5366.2666666666664</v>
      </c>
      <c r="J172" s="279">
        <v>5393.2333333333345</v>
      </c>
      <c r="K172" s="277">
        <v>5339.3</v>
      </c>
      <c r="L172" s="277">
        <v>5278</v>
      </c>
      <c r="M172" s="277">
        <v>1.602E-2</v>
      </c>
    </row>
    <row r="173" spans="1:13">
      <c r="A173" s="268">
        <v>163</v>
      </c>
      <c r="B173" s="277" t="s">
        <v>379</v>
      </c>
      <c r="C173" s="278">
        <v>1515.5</v>
      </c>
      <c r="D173" s="279">
        <v>1524.2166666666665</v>
      </c>
      <c r="E173" s="279">
        <v>1498.883333333333</v>
      </c>
      <c r="F173" s="279">
        <v>1482.2666666666664</v>
      </c>
      <c r="G173" s="279">
        <v>1456.9333333333329</v>
      </c>
      <c r="H173" s="279">
        <v>1540.833333333333</v>
      </c>
      <c r="I173" s="279">
        <v>1566.1666666666665</v>
      </c>
      <c r="J173" s="279">
        <v>1582.7833333333331</v>
      </c>
      <c r="K173" s="277">
        <v>1549.55</v>
      </c>
      <c r="L173" s="277">
        <v>1507.6</v>
      </c>
      <c r="M173" s="277">
        <v>0.27938000000000002</v>
      </c>
    </row>
    <row r="174" spans="1:13">
      <c r="A174" s="268">
        <v>164</v>
      </c>
      <c r="B174" s="277" t="s">
        <v>101</v>
      </c>
      <c r="C174" s="278">
        <v>489.5</v>
      </c>
      <c r="D174" s="279">
        <v>487.5</v>
      </c>
      <c r="E174" s="279">
        <v>481</v>
      </c>
      <c r="F174" s="279">
        <v>472.5</v>
      </c>
      <c r="G174" s="279">
        <v>466</v>
      </c>
      <c r="H174" s="279">
        <v>496</v>
      </c>
      <c r="I174" s="279">
        <v>502.5</v>
      </c>
      <c r="J174" s="279">
        <v>511</v>
      </c>
      <c r="K174" s="277">
        <v>494</v>
      </c>
      <c r="L174" s="277">
        <v>479</v>
      </c>
      <c r="M174" s="277">
        <v>23.296589999999998</v>
      </c>
    </row>
    <row r="175" spans="1:13">
      <c r="A175" s="268">
        <v>165</v>
      </c>
      <c r="B175" s="277" t="s">
        <v>387</v>
      </c>
      <c r="C175" s="278">
        <v>43.6</v>
      </c>
      <c r="D175" s="279">
        <v>43.85</v>
      </c>
      <c r="E175" s="279">
        <v>43.2</v>
      </c>
      <c r="F175" s="279">
        <v>42.800000000000004</v>
      </c>
      <c r="G175" s="279">
        <v>42.150000000000006</v>
      </c>
      <c r="H175" s="279">
        <v>44.25</v>
      </c>
      <c r="I175" s="279">
        <v>44.899999999999991</v>
      </c>
      <c r="J175" s="279">
        <v>45.3</v>
      </c>
      <c r="K175" s="277">
        <v>44.5</v>
      </c>
      <c r="L175" s="277">
        <v>43.45</v>
      </c>
      <c r="M175" s="277">
        <v>3.42788</v>
      </c>
    </row>
    <row r="176" spans="1:13">
      <c r="A176" s="268">
        <v>166</v>
      </c>
      <c r="B176" s="277" t="s">
        <v>1396</v>
      </c>
      <c r="C176" s="278">
        <v>3588.3</v>
      </c>
      <c r="D176" s="279">
        <v>3596.2000000000003</v>
      </c>
      <c r="E176" s="279">
        <v>3542.4000000000005</v>
      </c>
      <c r="F176" s="279">
        <v>3496.5000000000005</v>
      </c>
      <c r="G176" s="279">
        <v>3442.7000000000007</v>
      </c>
      <c r="H176" s="279">
        <v>3642.1000000000004</v>
      </c>
      <c r="I176" s="279">
        <v>3695.9000000000005</v>
      </c>
      <c r="J176" s="279">
        <v>3741.8</v>
      </c>
      <c r="K176" s="277">
        <v>3650</v>
      </c>
      <c r="L176" s="277">
        <v>3550.3</v>
      </c>
      <c r="M176" s="277">
        <v>0.40616999999999998</v>
      </c>
    </row>
    <row r="177" spans="1:13">
      <c r="A177" s="268">
        <v>167</v>
      </c>
      <c r="B177" s="277" t="s">
        <v>103</v>
      </c>
      <c r="C177" s="278">
        <v>23.7</v>
      </c>
      <c r="D177" s="279">
        <v>23.683333333333334</v>
      </c>
      <c r="E177" s="279">
        <v>23.416666666666668</v>
      </c>
      <c r="F177" s="279">
        <v>23.133333333333333</v>
      </c>
      <c r="G177" s="279">
        <v>22.866666666666667</v>
      </c>
      <c r="H177" s="279">
        <v>23.966666666666669</v>
      </c>
      <c r="I177" s="279">
        <v>24.233333333333334</v>
      </c>
      <c r="J177" s="279">
        <v>24.516666666666669</v>
      </c>
      <c r="K177" s="277">
        <v>23.95</v>
      </c>
      <c r="L177" s="277">
        <v>23.4</v>
      </c>
      <c r="M177" s="277">
        <v>52.78593</v>
      </c>
    </row>
    <row r="178" spans="1:13">
      <c r="A178" s="268">
        <v>168</v>
      </c>
      <c r="B178" s="277" t="s">
        <v>388</v>
      </c>
      <c r="C178" s="278">
        <v>198</v>
      </c>
      <c r="D178" s="279">
        <v>198.06666666666669</v>
      </c>
      <c r="E178" s="279">
        <v>193.23333333333338</v>
      </c>
      <c r="F178" s="279">
        <v>188.4666666666667</v>
      </c>
      <c r="G178" s="279">
        <v>183.63333333333338</v>
      </c>
      <c r="H178" s="279">
        <v>202.83333333333337</v>
      </c>
      <c r="I178" s="279">
        <v>207.66666666666669</v>
      </c>
      <c r="J178" s="279">
        <v>212.43333333333337</v>
      </c>
      <c r="K178" s="277">
        <v>202.9</v>
      </c>
      <c r="L178" s="277">
        <v>193.3</v>
      </c>
      <c r="M178" s="277">
        <v>4.5930900000000001</v>
      </c>
    </row>
    <row r="179" spans="1:13">
      <c r="A179" s="268">
        <v>169</v>
      </c>
      <c r="B179" s="277" t="s">
        <v>380</v>
      </c>
      <c r="C179" s="278">
        <v>859.35</v>
      </c>
      <c r="D179" s="279">
        <v>861.16666666666663</v>
      </c>
      <c r="E179" s="279">
        <v>853.93333333333328</v>
      </c>
      <c r="F179" s="279">
        <v>848.51666666666665</v>
      </c>
      <c r="G179" s="279">
        <v>841.2833333333333</v>
      </c>
      <c r="H179" s="279">
        <v>866.58333333333326</v>
      </c>
      <c r="I179" s="279">
        <v>873.81666666666661</v>
      </c>
      <c r="J179" s="279">
        <v>879.23333333333323</v>
      </c>
      <c r="K179" s="277">
        <v>868.4</v>
      </c>
      <c r="L179" s="277">
        <v>855.75</v>
      </c>
      <c r="M179" s="277">
        <v>0.13050999999999999</v>
      </c>
    </row>
    <row r="180" spans="1:13">
      <c r="A180" s="268">
        <v>170</v>
      </c>
      <c r="B180" s="277" t="s">
        <v>246</v>
      </c>
      <c r="C180" s="278">
        <v>530.45000000000005</v>
      </c>
      <c r="D180" s="279">
        <v>531.26666666666665</v>
      </c>
      <c r="E180" s="279">
        <v>525.73333333333335</v>
      </c>
      <c r="F180" s="279">
        <v>521.01666666666665</v>
      </c>
      <c r="G180" s="279">
        <v>515.48333333333335</v>
      </c>
      <c r="H180" s="279">
        <v>535.98333333333335</v>
      </c>
      <c r="I180" s="279">
        <v>541.51666666666665</v>
      </c>
      <c r="J180" s="279">
        <v>546.23333333333335</v>
      </c>
      <c r="K180" s="277">
        <v>536.79999999999995</v>
      </c>
      <c r="L180" s="277">
        <v>526.54999999999995</v>
      </c>
      <c r="M180" s="277">
        <v>0.60009000000000001</v>
      </c>
    </row>
    <row r="181" spans="1:13">
      <c r="A181" s="268">
        <v>171</v>
      </c>
      <c r="B181" s="277" t="s">
        <v>104</v>
      </c>
      <c r="C181" s="278">
        <v>686.5</v>
      </c>
      <c r="D181" s="279">
        <v>689.4</v>
      </c>
      <c r="E181" s="279">
        <v>677.19999999999993</v>
      </c>
      <c r="F181" s="279">
        <v>667.9</v>
      </c>
      <c r="G181" s="279">
        <v>655.69999999999993</v>
      </c>
      <c r="H181" s="279">
        <v>698.69999999999993</v>
      </c>
      <c r="I181" s="279">
        <v>710.9</v>
      </c>
      <c r="J181" s="279">
        <v>720.19999999999993</v>
      </c>
      <c r="K181" s="277">
        <v>701.6</v>
      </c>
      <c r="L181" s="277">
        <v>680.1</v>
      </c>
      <c r="M181" s="277">
        <v>14.74272</v>
      </c>
    </row>
    <row r="182" spans="1:13">
      <c r="A182" s="268">
        <v>172</v>
      </c>
      <c r="B182" s="277" t="s">
        <v>247</v>
      </c>
      <c r="C182" s="278">
        <v>387.4</v>
      </c>
      <c r="D182" s="279">
        <v>385.11666666666662</v>
      </c>
      <c r="E182" s="279">
        <v>374.78333333333325</v>
      </c>
      <c r="F182" s="279">
        <v>362.16666666666663</v>
      </c>
      <c r="G182" s="279">
        <v>351.83333333333326</v>
      </c>
      <c r="H182" s="279">
        <v>397.73333333333323</v>
      </c>
      <c r="I182" s="279">
        <v>408.06666666666661</v>
      </c>
      <c r="J182" s="279">
        <v>420.68333333333322</v>
      </c>
      <c r="K182" s="277">
        <v>395.45</v>
      </c>
      <c r="L182" s="277">
        <v>372.5</v>
      </c>
      <c r="M182" s="277">
        <v>2.9846599999999999</v>
      </c>
    </row>
    <row r="183" spans="1:13">
      <c r="A183" s="268">
        <v>173</v>
      </c>
      <c r="B183" s="277" t="s">
        <v>248</v>
      </c>
      <c r="C183" s="278">
        <v>1041.8499999999999</v>
      </c>
      <c r="D183" s="279">
        <v>1011.9499999999999</v>
      </c>
      <c r="E183" s="279">
        <v>964.89999999999986</v>
      </c>
      <c r="F183" s="279">
        <v>887.94999999999993</v>
      </c>
      <c r="G183" s="279">
        <v>840.89999999999986</v>
      </c>
      <c r="H183" s="279">
        <v>1088.8999999999999</v>
      </c>
      <c r="I183" s="279">
        <v>1135.9499999999998</v>
      </c>
      <c r="J183" s="279">
        <v>1212.8999999999999</v>
      </c>
      <c r="K183" s="277">
        <v>1059</v>
      </c>
      <c r="L183" s="277">
        <v>935</v>
      </c>
      <c r="M183" s="277">
        <v>84.200490000000002</v>
      </c>
    </row>
    <row r="184" spans="1:13">
      <c r="A184" s="268">
        <v>174</v>
      </c>
      <c r="B184" s="277" t="s">
        <v>389</v>
      </c>
      <c r="C184" s="278">
        <v>90.75</v>
      </c>
      <c r="D184" s="279">
        <v>91.149999999999991</v>
      </c>
      <c r="E184" s="279">
        <v>88.59999999999998</v>
      </c>
      <c r="F184" s="279">
        <v>86.449999999999989</v>
      </c>
      <c r="G184" s="279">
        <v>83.899999999999977</v>
      </c>
      <c r="H184" s="279">
        <v>93.299999999999983</v>
      </c>
      <c r="I184" s="279">
        <v>95.85</v>
      </c>
      <c r="J184" s="279">
        <v>97.999999999999986</v>
      </c>
      <c r="K184" s="277">
        <v>93.7</v>
      </c>
      <c r="L184" s="277">
        <v>89</v>
      </c>
      <c r="M184" s="277">
        <v>2.2942100000000001</v>
      </c>
    </row>
    <row r="185" spans="1:13">
      <c r="A185" s="268">
        <v>175</v>
      </c>
      <c r="B185" s="277" t="s">
        <v>381</v>
      </c>
      <c r="C185" s="278">
        <v>386.35</v>
      </c>
      <c r="D185" s="279">
        <v>390.7166666666667</v>
      </c>
      <c r="E185" s="279">
        <v>377.63333333333338</v>
      </c>
      <c r="F185" s="279">
        <v>368.91666666666669</v>
      </c>
      <c r="G185" s="279">
        <v>355.83333333333337</v>
      </c>
      <c r="H185" s="279">
        <v>399.43333333333339</v>
      </c>
      <c r="I185" s="279">
        <v>412.51666666666665</v>
      </c>
      <c r="J185" s="279">
        <v>421.23333333333341</v>
      </c>
      <c r="K185" s="277">
        <v>403.8</v>
      </c>
      <c r="L185" s="277">
        <v>382</v>
      </c>
      <c r="M185" s="277">
        <v>23.82583</v>
      </c>
    </row>
    <row r="186" spans="1:13">
      <c r="A186" s="268">
        <v>176</v>
      </c>
      <c r="B186" s="277" t="s">
        <v>249</v>
      </c>
      <c r="C186" s="278">
        <v>187.8</v>
      </c>
      <c r="D186" s="279">
        <v>188.96666666666667</v>
      </c>
      <c r="E186" s="279">
        <v>183.93333333333334</v>
      </c>
      <c r="F186" s="279">
        <v>180.06666666666666</v>
      </c>
      <c r="G186" s="279">
        <v>175.03333333333333</v>
      </c>
      <c r="H186" s="279">
        <v>192.83333333333334</v>
      </c>
      <c r="I186" s="279">
        <v>197.8666666666667</v>
      </c>
      <c r="J186" s="279">
        <v>201.73333333333335</v>
      </c>
      <c r="K186" s="277">
        <v>194</v>
      </c>
      <c r="L186" s="277">
        <v>185.1</v>
      </c>
      <c r="M186" s="277">
        <v>4.8552099999999996</v>
      </c>
    </row>
    <row r="187" spans="1:13">
      <c r="A187" s="268">
        <v>177</v>
      </c>
      <c r="B187" s="277" t="s">
        <v>105</v>
      </c>
      <c r="C187" s="278">
        <v>791.75</v>
      </c>
      <c r="D187" s="279">
        <v>785.91666666666663</v>
      </c>
      <c r="E187" s="279">
        <v>777.38333333333321</v>
      </c>
      <c r="F187" s="279">
        <v>763.01666666666654</v>
      </c>
      <c r="G187" s="279">
        <v>754.48333333333312</v>
      </c>
      <c r="H187" s="279">
        <v>800.2833333333333</v>
      </c>
      <c r="I187" s="279">
        <v>808.81666666666683</v>
      </c>
      <c r="J187" s="279">
        <v>823.18333333333339</v>
      </c>
      <c r="K187" s="277">
        <v>794.45</v>
      </c>
      <c r="L187" s="277">
        <v>771.55</v>
      </c>
      <c r="M187" s="277">
        <v>24.093669999999999</v>
      </c>
    </row>
    <row r="188" spans="1:13">
      <c r="A188" s="268">
        <v>178</v>
      </c>
      <c r="B188" s="277" t="s">
        <v>383</v>
      </c>
      <c r="C188" s="278">
        <v>72.45</v>
      </c>
      <c r="D188" s="279">
        <v>72.733333333333334</v>
      </c>
      <c r="E188" s="279">
        <v>71.866666666666674</v>
      </c>
      <c r="F188" s="279">
        <v>71.283333333333346</v>
      </c>
      <c r="G188" s="279">
        <v>70.416666666666686</v>
      </c>
      <c r="H188" s="279">
        <v>73.316666666666663</v>
      </c>
      <c r="I188" s="279">
        <v>74.183333333333309</v>
      </c>
      <c r="J188" s="279">
        <v>74.766666666666652</v>
      </c>
      <c r="K188" s="277">
        <v>73.599999999999994</v>
      </c>
      <c r="L188" s="277">
        <v>72.150000000000006</v>
      </c>
      <c r="M188" s="277">
        <v>1.6034900000000001</v>
      </c>
    </row>
    <row r="189" spans="1:13">
      <c r="A189" s="268">
        <v>179</v>
      </c>
      <c r="B189" s="277" t="s">
        <v>384</v>
      </c>
      <c r="C189" s="278">
        <v>544.25</v>
      </c>
      <c r="D189" s="279">
        <v>546.11666666666667</v>
      </c>
      <c r="E189" s="279">
        <v>539.5333333333333</v>
      </c>
      <c r="F189" s="279">
        <v>534.81666666666661</v>
      </c>
      <c r="G189" s="279">
        <v>528.23333333333323</v>
      </c>
      <c r="H189" s="279">
        <v>550.83333333333337</v>
      </c>
      <c r="I189" s="279">
        <v>557.41666666666663</v>
      </c>
      <c r="J189" s="279">
        <v>562.13333333333344</v>
      </c>
      <c r="K189" s="277">
        <v>552.70000000000005</v>
      </c>
      <c r="L189" s="277">
        <v>541.4</v>
      </c>
      <c r="M189" s="277">
        <v>5.3809999999999997E-2</v>
      </c>
    </row>
    <row r="190" spans="1:13">
      <c r="A190" s="268">
        <v>180</v>
      </c>
      <c r="B190" s="277" t="s">
        <v>1439</v>
      </c>
      <c r="C190" s="278">
        <v>192.55</v>
      </c>
      <c r="D190" s="279">
        <v>193.51666666666665</v>
      </c>
      <c r="E190" s="279">
        <v>191.0333333333333</v>
      </c>
      <c r="F190" s="279">
        <v>189.51666666666665</v>
      </c>
      <c r="G190" s="279">
        <v>187.0333333333333</v>
      </c>
      <c r="H190" s="279">
        <v>195.0333333333333</v>
      </c>
      <c r="I190" s="279">
        <v>197.51666666666665</v>
      </c>
      <c r="J190" s="279">
        <v>199.0333333333333</v>
      </c>
      <c r="K190" s="277">
        <v>196</v>
      </c>
      <c r="L190" s="277">
        <v>192</v>
      </c>
      <c r="M190" s="277">
        <v>0.94010000000000005</v>
      </c>
    </row>
    <row r="191" spans="1:13">
      <c r="A191" s="268">
        <v>181</v>
      </c>
      <c r="B191" s="277" t="s">
        <v>390</v>
      </c>
      <c r="C191" s="278">
        <v>63.9</v>
      </c>
      <c r="D191" s="279">
        <v>64.433333333333337</v>
      </c>
      <c r="E191" s="279">
        <v>62.866666666666674</v>
      </c>
      <c r="F191" s="279">
        <v>61.833333333333336</v>
      </c>
      <c r="G191" s="279">
        <v>60.266666666666673</v>
      </c>
      <c r="H191" s="279">
        <v>65.466666666666669</v>
      </c>
      <c r="I191" s="279">
        <v>67.033333333333331</v>
      </c>
      <c r="J191" s="279">
        <v>68.066666666666677</v>
      </c>
      <c r="K191" s="277">
        <v>66</v>
      </c>
      <c r="L191" s="277">
        <v>63.4</v>
      </c>
      <c r="M191" s="277">
        <v>4.2648299999999999</v>
      </c>
    </row>
    <row r="192" spans="1:13">
      <c r="A192" s="268">
        <v>182</v>
      </c>
      <c r="B192" s="277" t="s">
        <v>250</v>
      </c>
      <c r="C192" s="278">
        <v>189.85</v>
      </c>
      <c r="D192" s="279">
        <v>189.01666666666665</v>
      </c>
      <c r="E192" s="279">
        <v>186.3833333333333</v>
      </c>
      <c r="F192" s="279">
        <v>182.91666666666666</v>
      </c>
      <c r="G192" s="279">
        <v>180.2833333333333</v>
      </c>
      <c r="H192" s="279">
        <v>192.48333333333329</v>
      </c>
      <c r="I192" s="279">
        <v>195.11666666666662</v>
      </c>
      <c r="J192" s="279">
        <v>198.58333333333329</v>
      </c>
      <c r="K192" s="277">
        <v>191.65</v>
      </c>
      <c r="L192" s="277">
        <v>185.55</v>
      </c>
      <c r="M192" s="277">
        <v>4.7832699999999999</v>
      </c>
    </row>
    <row r="193" spans="1:13">
      <c r="A193" s="268">
        <v>183</v>
      </c>
      <c r="B193" s="277" t="s">
        <v>385</v>
      </c>
      <c r="C193" s="278">
        <v>310.60000000000002</v>
      </c>
      <c r="D193" s="279">
        <v>312.25</v>
      </c>
      <c r="E193" s="279">
        <v>308.35000000000002</v>
      </c>
      <c r="F193" s="279">
        <v>306.10000000000002</v>
      </c>
      <c r="G193" s="279">
        <v>302.20000000000005</v>
      </c>
      <c r="H193" s="279">
        <v>314.5</v>
      </c>
      <c r="I193" s="279">
        <v>318.39999999999998</v>
      </c>
      <c r="J193" s="279">
        <v>320.64999999999998</v>
      </c>
      <c r="K193" s="277">
        <v>316.14999999999998</v>
      </c>
      <c r="L193" s="277">
        <v>310</v>
      </c>
      <c r="M193" s="277">
        <v>0.49722</v>
      </c>
    </row>
    <row r="194" spans="1:13">
      <c r="A194" s="268">
        <v>184</v>
      </c>
      <c r="B194" s="277" t="s">
        <v>386</v>
      </c>
      <c r="C194" s="278">
        <v>286.85000000000002</v>
      </c>
      <c r="D194" s="279">
        <v>288.18333333333334</v>
      </c>
      <c r="E194" s="279">
        <v>284.81666666666666</v>
      </c>
      <c r="F194" s="279">
        <v>282.7833333333333</v>
      </c>
      <c r="G194" s="279">
        <v>279.41666666666663</v>
      </c>
      <c r="H194" s="279">
        <v>290.2166666666667</v>
      </c>
      <c r="I194" s="279">
        <v>293.58333333333337</v>
      </c>
      <c r="J194" s="279">
        <v>295.61666666666673</v>
      </c>
      <c r="K194" s="277">
        <v>291.55</v>
      </c>
      <c r="L194" s="277">
        <v>286.14999999999998</v>
      </c>
      <c r="M194" s="277">
        <v>9.5627200000000006</v>
      </c>
    </row>
    <row r="195" spans="1:13">
      <c r="A195" s="268">
        <v>185</v>
      </c>
      <c r="B195" s="277" t="s">
        <v>391</v>
      </c>
      <c r="C195" s="278">
        <v>631.04999999999995</v>
      </c>
      <c r="D195" s="279">
        <v>633.69999999999993</v>
      </c>
      <c r="E195" s="279">
        <v>625.34999999999991</v>
      </c>
      <c r="F195" s="279">
        <v>619.65</v>
      </c>
      <c r="G195" s="279">
        <v>611.29999999999995</v>
      </c>
      <c r="H195" s="279">
        <v>639.39999999999986</v>
      </c>
      <c r="I195" s="279">
        <v>647.75</v>
      </c>
      <c r="J195" s="279">
        <v>653.44999999999982</v>
      </c>
      <c r="K195" s="277">
        <v>642.04999999999995</v>
      </c>
      <c r="L195" s="277">
        <v>628</v>
      </c>
      <c r="M195" s="277">
        <v>0.12723999999999999</v>
      </c>
    </row>
    <row r="196" spans="1:13">
      <c r="A196" s="268">
        <v>186</v>
      </c>
      <c r="B196" s="277" t="s">
        <v>399</v>
      </c>
      <c r="C196" s="278">
        <v>698.75</v>
      </c>
      <c r="D196" s="279">
        <v>705.91666666666663</v>
      </c>
      <c r="E196" s="279">
        <v>685.83333333333326</v>
      </c>
      <c r="F196" s="279">
        <v>672.91666666666663</v>
      </c>
      <c r="G196" s="279">
        <v>652.83333333333326</v>
      </c>
      <c r="H196" s="279">
        <v>718.83333333333326</v>
      </c>
      <c r="I196" s="279">
        <v>738.91666666666652</v>
      </c>
      <c r="J196" s="279">
        <v>751.83333333333326</v>
      </c>
      <c r="K196" s="277">
        <v>726</v>
      </c>
      <c r="L196" s="277">
        <v>693</v>
      </c>
      <c r="M196" s="277">
        <v>8.4669399999999992</v>
      </c>
    </row>
    <row r="197" spans="1:13">
      <c r="A197" s="268">
        <v>187</v>
      </c>
      <c r="B197" s="277" t="s">
        <v>392</v>
      </c>
      <c r="C197" s="278">
        <v>29.8</v>
      </c>
      <c r="D197" s="279">
        <v>29.933333333333334</v>
      </c>
      <c r="E197" s="279">
        <v>29.366666666666667</v>
      </c>
      <c r="F197" s="279">
        <v>28.933333333333334</v>
      </c>
      <c r="G197" s="279">
        <v>28.366666666666667</v>
      </c>
      <c r="H197" s="279">
        <v>30.366666666666667</v>
      </c>
      <c r="I197" s="279">
        <v>30.933333333333337</v>
      </c>
      <c r="J197" s="279">
        <v>31.366666666666667</v>
      </c>
      <c r="K197" s="277">
        <v>30.5</v>
      </c>
      <c r="L197" s="277">
        <v>29.5</v>
      </c>
      <c r="M197" s="277">
        <v>1.2114799999999999</v>
      </c>
    </row>
    <row r="198" spans="1:13">
      <c r="A198" s="268">
        <v>188</v>
      </c>
      <c r="B198" s="277" t="s">
        <v>393</v>
      </c>
      <c r="C198" s="278">
        <v>803.65</v>
      </c>
      <c r="D198" s="279">
        <v>810.73333333333323</v>
      </c>
      <c r="E198" s="279">
        <v>792.91666666666652</v>
      </c>
      <c r="F198" s="279">
        <v>782.18333333333328</v>
      </c>
      <c r="G198" s="279">
        <v>764.36666666666656</v>
      </c>
      <c r="H198" s="279">
        <v>821.46666666666647</v>
      </c>
      <c r="I198" s="279">
        <v>839.2833333333333</v>
      </c>
      <c r="J198" s="279">
        <v>850.01666666666642</v>
      </c>
      <c r="K198" s="277">
        <v>828.55</v>
      </c>
      <c r="L198" s="277">
        <v>800</v>
      </c>
      <c r="M198" s="277">
        <v>0.39456999999999998</v>
      </c>
    </row>
    <row r="199" spans="1:13">
      <c r="A199" s="268">
        <v>189</v>
      </c>
      <c r="B199" s="277" t="s">
        <v>106</v>
      </c>
      <c r="C199" s="278">
        <v>711.6</v>
      </c>
      <c r="D199" s="279">
        <v>711.61666666666679</v>
      </c>
      <c r="E199" s="279">
        <v>700.28333333333353</v>
      </c>
      <c r="F199" s="279">
        <v>688.9666666666667</v>
      </c>
      <c r="G199" s="279">
        <v>677.63333333333344</v>
      </c>
      <c r="H199" s="279">
        <v>722.93333333333362</v>
      </c>
      <c r="I199" s="279">
        <v>734.26666666666688</v>
      </c>
      <c r="J199" s="279">
        <v>745.58333333333371</v>
      </c>
      <c r="K199" s="277">
        <v>722.95</v>
      </c>
      <c r="L199" s="277">
        <v>700.3</v>
      </c>
      <c r="M199" s="277">
        <v>19.33053</v>
      </c>
    </row>
    <row r="200" spans="1:13">
      <c r="A200" s="268">
        <v>190</v>
      </c>
      <c r="B200" s="277" t="s">
        <v>108</v>
      </c>
      <c r="C200" s="278">
        <v>871.05</v>
      </c>
      <c r="D200" s="279">
        <v>874.23333333333323</v>
      </c>
      <c r="E200" s="279">
        <v>856.81666666666649</v>
      </c>
      <c r="F200" s="279">
        <v>842.58333333333326</v>
      </c>
      <c r="G200" s="279">
        <v>825.16666666666652</v>
      </c>
      <c r="H200" s="279">
        <v>888.46666666666647</v>
      </c>
      <c r="I200" s="279">
        <v>905.88333333333321</v>
      </c>
      <c r="J200" s="279">
        <v>920.11666666666645</v>
      </c>
      <c r="K200" s="277">
        <v>891.65</v>
      </c>
      <c r="L200" s="277">
        <v>860</v>
      </c>
      <c r="M200" s="277">
        <v>111.62084</v>
      </c>
    </row>
    <row r="201" spans="1:13">
      <c r="A201" s="268">
        <v>191</v>
      </c>
      <c r="B201" s="277" t="s">
        <v>109</v>
      </c>
      <c r="C201" s="278">
        <v>2048.75</v>
      </c>
      <c r="D201" s="279">
        <v>2040.5166666666664</v>
      </c>
      <c r="E201" s="279">
        <v>2013.583333333333</v>
      </c>
      <c r="F201" s="279">
        <v>1978.4166666666665</v>
      </c>
      <c r="G201" s="279">
        <v>1951.4833333333331</v>
      </c>
      <c r="H201" s="279">
        <v>2075.6833333333329</v>
      </c>
      <c r="I201" s="279">
        <v>2102.6166666666663</v>
      </c>
      <c r="J201" s="279">
        <v>2137.7833333333328</v>
      </c>
      <c r="K201" s="277">
        <v>2067.4499999999998</v>
      </c>
      <c r="L201" s="277">
        <v>2005.35</v>
      </c>
      <c r="M201" s="277">
        <v>81.665009999999995</v>
      </c>
    </row>
    <row r="202" spans="1:13">
      <c r="A202" s="268">
        <v>192</v>
      </c>
      <c r="B202" s="277" t="s">
        <v>252</v>
      </c>
      <c r="C202" s="278">
        <v>2336.8000000000002</v>
      </c>
      <c r="D202" s="279">
        <v>2337</v>
      </c>
      <c r="E202" s="279">
        <v>2319</v>
      </c>
      <c r="F202" s="279">
        <v>2301.1999999999998</v>
      </c>
      <c r="G202" s="279">
        <v>2283.1999999999998</v>
      </c>
      <c r="H202" s="279">
        <v>2354.8000000000002</v>
      </c>
      <c r="I202" s="279">
        <v>2372.8000000000002</v>
      </c>
      <c r="J202" s="279">
        <v>2390.6000000000004</v>
      </c>
      <c r="K202" s="277">
        <v>2355</v>
      </c>
      <c r="L202" s="277">
        <v>2319.1999999999998</v>
      </c>
      <c r="M202" s="277">
        <v>1.61626</v>
      </c>
    </row>
    <row r="203" spans="1:13">
      <c r="A203" s="268">
        <v>193</v>
      </c>
      <c r="B203" s="277" t="s">
        <v>110</v>
      </c>
      <c r="C203" s="278">
        <v>1246.7</v>
      </c>
      <c r="D203" s="279">
        <v>1239.8</v>
      </c>
      <c r="E203" s="279">
        <v>1228.5999999999999</v>
      </c>
      <c r="F203" s="279">
        <v>1210.5</v>
      </c>
      <c r="G203" s="279">
        <v>1199.3</v>
      </c>
      <c r="H203" s="279">
        <v>1257.8999999999999</v>
      </c>
      <c r="I203" s="279">
        <v>1269.1000000000001</v>
      </c>
      <c r="J203" s="279">
        <v>1287.1999999999998</v>
      </c>
      <c r="K203" s="277">
        <v>1251</v>
      </c>
      <c r="L203" s="277">
        <v>1221.7</v>
      </c>
      <c r="M203" s="277">
        <v>178.20564999999999</v>
      </c>
    </row>
    <row r="204" spans="1:13">
      <c r="A204" s="268">
        <v>194</v>
      </c>
      <c r="B204" s="277" t="s">
        <v>253</v>
      </c>
      <c r="C204" s="278">
        <v>562.70000000000005</v>
      </c>
      <c r="D204" s="279">
        <v>565.38333333333333</v>
      </c>
      <c r="E204" s="279">
        <v>553.31666666666661</v>
      </c>
      <c r="F204" s="279">
        <v>543.93333333333328</v>
      </c>
      <c r="G204" s="279">
        <v>531.86666666666656</v>
      </c>
      <c r="H204" s="279">
        <v>574.76666666666665</v>
      </c>
      <c r="I204" s="279">
        <v>586.83333333333348</v>
      </c>
      <c r="J204" s="279">
        <v>596.2166666666667</v>
      </c>
      <c r="K204" s="277">
        <v>577.45000000000005</v>
      </c>
      <c r="L204" s="277">
        <v>556</v>
      </c>
      <c r="M204" s="277">
        <v>34.585909999999998</v>
      </c>
    </row>
    <row r="205" spans="1:13">
      <c r="A205" s="268">
        <v>195</v>
      </c>
      <c r="B205" s="277" t="s">
        <v>251</v>
      </c>
      <c r="C205" s="278">
        <v>715.35</v>
      </c>
      <c r="D205" s="279">
        <v>718.45000000000016</v>
      </c>
      <c r="E205" s="279">
        <v>704.95000000000027</v>
      </c>
      <c r="F205" s="279">
        <v>694.55000000000007</v>
      </c>
      <c r="G205" s="279">
        <v>681.05000000000018</v>
      </c>
      <c r="H205" s="279">
        <v>728.85000000000036</v>
      </c>
      <c r="I205" s="279">
        <v>742.35000000000014</v>
      </c>
      <c r="J205" s="279">
        <v>752.75000000000045</v>
      </c>
      <c r="K205" s="277">
        <v>731.95</v>
      </c>
      <c r="L205" s="277">
        <v>708.05</v>
      </c>
      <c r="M205" s="277">
        <v>3.1039300000000001</v>
      </c>
    </row>
    <row r="206" spans="1:13">
      <c r="A206" s="268">
        <v>196</v>
      </c>
      <c r="B206" s="277" t="s">
        <v>394</v>
      </c>
      <c r="C206" s="278">
        <v>189.35</v>
      </c>
      <c r="D206" s="279">
        <v>188.71666666666667</v>
      </c>
      <c r="E206" s="279">
        <v>187.13333333333333</v>
      </c>
      <c r="F206" s="279">
        <v>184.91666666666666</v>
      </c>
      <c r="G206" s="279">
        <v>183.33333333333331</v>
      </c>
      <c r="H206" s="279">
        <v>190.93333333333334</v>
      </c>
      <c r="I206" s="279">
        <v>192.51666666666665</v>
      </c>
      <c r="J206" s="279">
        <v>194.73333333333335</v>
      </c>
      <c r="K206" s="277">
        <v>190.3</v>
      </c>
      <c r="L206" s="277">
        <v>186.5</v>
      </c>
      <c r="M206" s="277">
        <v>2.3610199999999999</v>
      </c>
    </row>
    <row r="207" spans="1:13">
      <c r="A207" s="268">
        <v>197</v>
      </c>
      <c r="B207" s="277" t="s">
        <v>395</v>
      </c>
      <c r="C207" s="278">
        <v>297.64999999999998</v>
      </c>
      <c r="D207" s="279">
        <v>301.76666666666665</v>
      </c>
      <c r="E207" s="279">
        <v>292.88333333333333</v>
      </c>
      <c r="F207" s="279">
        <v>288.11666666666667</v>
      </c>
      <c r="G207" s="279">
        <v>279.23333333333335</v>
      </c>
      <c r="H207" s="279">
        <v>306.5333333333333</v>
      </c>
      <c r="I207" s="279">
        <v>315.41666666666663</v>
      </c>
      <c r="J207" s="279">
        <v>320.18333333333328</v>
      </c>
      <c r="K207" s="277">
        <v>310.64999999999998</v>
      </c>
      <c r="L207" s="277">
        <v>297</v>
      </c>
      <c r="M207" s="277">
        <v>0.3327</v>
      </c>
    </row>
    <row r="208" spans="1:13">
      <c r="A208" s="268">
        <v>198</v>
      </c>
      <c r="B208" s="277" t="s">
        <v>111</v>
      </c>
      <c r="C208" s="278">
        <v>3178.35</v>
      </c>
      <c r="D208" s="279">
        <v>3196.8333333333335</v>
      </c>
      <c r="E208" s="279">
        <v>3113.666666666667</v>
      </c>
      <c r="F208" s="279">
        <v>3048.9833333333336</v>
      </c>
      <c r="G208" s="279">
        <v>2965.8166666666671</v>
      </c>
      <c r="H208" s="279">
        <v>3261.5166666666669</v>
      </c>
      <c r="I208" s="279">
        <v>3344.6833333333338</v>
      </c>
      <c r="J208" s="279">
        <v>3409.3666666666668</v>
      </c>
      <c r="K208" s="277">
        <v>3280</v>
      </c>
      <c r="L208" s="277">
        <v>3132.15</v>
      </c>
      <c r="M208" s="277">
        <v>20.45834</v>
      </c>
    </row>
    <row r="209" spans="1:13">
      <c r="A209" s="268">
        <v>199</v>
      </c>
      <c r="B209" s="277" t="s">
        <v>112</v>
      </c>
      <c r="C209" s="278">
        <v>469.9</v>
      </c>
      <c r="D209" s="279">
        <v>469.61666666666662</v>
      </c>
      <c r="E209" s="279">
        <v>468.78333333333325</v>
      </c>
      <c r="F209" s="279">
        <v>467.66666666666663</v>
      </c>
      <c r="G209" s="279">
        <v>466.83333333333326</v>
      </c>
      <c r="H209" s="279">
        <v>470.73333333333323</v>
      </c>
      <c r="I209" s="279">
        <v>471.56666666666661</v>
      </c>
      <c r="J209" s="279">
        <v>472.68333333333322</v>
      </c>
      <c r="K209" s="277">
        <v>470.45</v>
      </c>
      <c r="L209" s="277">
        <v>468.5</v>
      </c>
      <c r="M209" s="277">
        <v>3.0730900000000001</v>
      </c>
    </row>
    <row r="210" spans="1:13">
      <c r="A210" s="268">
        <v>200</v>
      </c>
      <c r="B210" s="277" t="s">
        <v>396</v>
      </c>
      <c r="C210" s="278">
        <v>16.649999999999999</v>
      </c>
      <c r="D210" s="279">
        <v>16.816666666666666</v>
      </c>
      <c r="E210" s="279">
        <v>16.383333333333333</v>
      </c>
      <c r="F210" s="279">
        <v>16.116666666666667</v>
      </c>
      <c r="G210" s="279">
        <v>15.683333333333334</v>
      </c>
      <c r="H210" s="279">
        <v>17.083333333333332</v>
      </c>
      <c r="I210" s="279">
        <v>17.516666666666662</v>
      </c>
      <c r="J210" s="279">
        <v>17.783333333333331</v>
      </c>
      <c r="K210" s="277">
        <v>17.25</v>
      </c>
      <c r="L210" s="277">
        <v>16.55</v>
      </c>
      <c r="M210" s="277">
        <v>49.212530000000001</v>
      </c>
    </row>
    <row r="211" spans="1:13">
      <c r="A211" s="268">
        <v>201</v>
      </c>
      <c r="B211" s="277" t="s">
        <v>398</v>
      </c>
      <c r="C211" s="278">
        <v>122</v>
      </c>
      <c r="D211" s="279">
        <v>123.36666666666667</v>
      </c>
      <c r="E211" s="279">
        <v>118.73333333333335</v>
      </c>
      <c r="F211" s="279">
        <v>115.46666666666667</v>
      </c>
      <c r="G211" s="279">
        <v>110.83333333333334</v>
      </c>
      <c r="H211" s="279">
        <v>126.63333333333335</v>
      </c>
      <c r="I211" s="279">
        <v>131.26666666666668</v>
      </c>
      <c r="J211" s="279">
        <v>134.53333333333336</v>
      </c>
      <c r="K211" s="277">
        <v>128</v>
      </c>
      <c r="L211" s="277">
        <v>120.1</v>
      </c>
      <c r="M211" s="277">
        <v>3.0488200000000001</v>
      </c>
    </row>
    <row r="212" spans="1:13">
      <c r="A212" s="268">
        <v>202</v>
      </c>
      <c r="B212" s="277" t="s">
        <v>114</v>
      </c>
      <c r="C212" s="278">
        <v>185.95</v>
      </c>
      <c r="D212" s="279">
        <v>184.81666666666669</v>
      </c>
      <c r="E212" s="279">
        <v>182.13333333333338</v>
      </c>
      <c r="F212" s="279">
        <v>178.31666666666669</v>
      </c>
      <c r="G212" s="279">
        <v>175.63333333333338</v>
      </c>
      <c r="H212" s="279">
        <v>188.63333333333338</v>
      </c>
      <c r="I212" s="279">
        <v>191.31666666666672</v>
      </c>
      <c r="J212" s="279">
        <v>195.13333333333338</v>
      </c>
      <c r="K212" s="277">
        <v>187.5</v>
      </c>
      <c r="L212" s="277">
        <v>181</v>
      </c>
      <c r="M212" s="277">
        <v>242.86913999999999</v>
      </c>
    </row>
    <row r="213" spans="1:13">
      <c r="A213" s="268">
        <v>203</v>
      </c>
      <c r="B213" s="277" t="s">
        <v>400</v>
      </c>
      <c r="C213" s="278">
        <v>35.4</v>
      </c>
      <c r="D213" s="279">
        <v>35.749999999999993</v>
      </c>
      <c r="E213" s="279">
        <v>34.199999999999989</v>
      </c>
      <c r="F213" s="279">
        <v>32.999999999999993</v>
      </c>
      <c r="G213" s="279">
        <v>31.449999999999989</v>
      </c>
      <c r="H213" s="279">
        <v>36.949999999999989</v>
      </c>
      <c r="I213" s="279">
        <v>38.499999999999986</v>
      </c>
      <c r="J213" s="279">
        <v>39.699999999999989</v>
      </c>
      <c r="K213" s="277">
        <v>37.299999999999997</v>
      </c>
      <c r="L213" s="277">
        <v>34.549999999999997</v>
      </c>
      <c r="M213" s="277">
        <v>14.8141</v>
      </c>
    </row>
    <row r="214" spans="1:13">
      <c r="A214" s="268">
        <v>204</v>
      </c>
      <c r="B214" s="277" t="s">
        <v>115</v>
      </c>
      <c r="C214" s="278">
        <v>177.65</v>
      </c>
      <c r="D214" s="279">
        <v>177.16666666666666</v>
      </c>
      <c r="E214" s="279">
        <v>174.5333333333333</v>
      </c>
      <c r="F214" s="279">
        <v>171.41666666666666</v>
      </c>
      <c r="G214" s="279">
        <v>168.7833333333333</v>
      </c>
      <c r="H214" s="279">
        <v>180.2833333333333</v>
      </c>
      <c r="I214" s="279">
        <v>182.91666666666669</v>
      </c>
      <c r="J214" s="279">
        <v>186.0333333333333</v>
      </c>
      <c r="K214" s="277">
        <v>179.8</v>
      </c>
      <c r="L214" s="277">
        <v>174.05</v>
      </c>
      <c r="M214" s="277">
        <v>83.514430000000004</v>
      </c>
    </row>
    <row r="215" spans="1:13">
      <c r="A215" s="268">
        <v>205</v>
      </c>
      <c r="B215" s="277" t="s">
        <v>116</v>
      </c>
      <c r="C215" s="278">
        <v>2163.15</v>
      </c>
      <c r="D215" s="279">
        <v>2165.2999999999997</v>
      </c>
      <c r="E215" s="279">
        <v>2133.8499999999995</v>
      </c>
      <c r="F215" s="279">
        <v>2104.5499999999997</v>
      </c>
      <c r="G215" s="279">
        <v>2073.0999999999995</v>
      </c>
      <c r="H215" s="279">
        <v>2194.5999999999995</v>
      </c>
      <c r="I215" s="279">
        <v>2226.0499999999993</v>
      </c>
      <c r="J215" s="279">
        <v>2255.3499999999995</v>
      </c>
      <c r="K215" s="277">
        <v>2196.75</v>
      </c>
      <c r="L215" s="277">
        <v>2136</v>
      </c>
      <c r="M215" s="277">
        <v>39.542470000000002</v>
      </c>
    </row>
    <row r="216" spans="1:13">
      <c r="A216" s="268">
        <v>206</v>
      </c>
      <c r="B216" s="277" t="s">
        <v>254</v>
      </c>
      <c r="C216" s="278">
        <v>233.1</v>
      </c>
      <c r="D216" s="279">
        <v>231.98333333333332</v>
      </c>
      <c r="E216" s="279">
        <v>228.26666666666665</v>
      </c>
      <c r="F216" s="279">
        <v>223.43333333333334</v>
      </c>
      <c r="G216" s="279">
        <v>219.71666666666667</v>
      </c>
      <c r="H216" s="279">
        <v>236.81666666666663</v>
      </c>
      <c r="I216" s="279">
        <v>240.53333333333327</v>
      </c>
      <c r="J216" s="279">
        <v>245.36666666666662</v>
      </c>
      <c r="K216" s="277">
        <v>235.7</v>
      </c>
      <c r="L216" s="277">
        <v>227.15</v>
      </c>
      <c r="M216" s="277">
        <v>82.862039999999993</v>
      </c>
    </row>
    <row r="217" spans="1:13">
      <c r="A217" s="268">
        <v>207</v>
      </c>
      <c r="B217" s="277" t="s">
        <v>401</v>
      </c>
      <c r="C217" s="278">
        <v>29788.35</v>
      </c>
      <c r="D217" s="279">
        <v>29992.2</v>
      </c>
      <c r="E217" s="279">
        <v>29506.800000000003</v>
      </c>
      <c r="F217" s="279">
        <v>29225.250000000004</v>
      </c>
      <c r="G217" s="279">
        <v>28739.850000000006</v>
      </c>
      <c r="H217" s="279">
        <v>30273.75</v>
      </c>
      <c r="I217" s="279">
        <v>30759.15</v>
      </c>
      <c r="J217" s="279">
        <v>31040.699999999997</v>
      </c>
      <c r="K217" s="277">
        <v>30477.599999999999</v>
      </c>
      <c r="L217" s="277">
        <v>29710.65</v>
      </c>
      <c r="M217" s="277">
        <v>4.7820000000000001E-2</v>
      </c>
    </row>
    <row r="218" spans="1:13">
      <c r="A218" s="268">
        <v>208</v>
      </c>
      <c r="B218" s="277" t="s">
        <v>397</v>
      </c>
      <c r="C218" s="278">
        <v>49.8</v>
      </c>
      <c r="D218" s="279">
        <v>49.833333333333336</v>
      </c>
      <c r="E218" s="279">
        <v>49.166666666666671</v>
      </c>
      <c r="F218" s="279">
        <v>48.533333333333339</v>
      </c>
      <c r="G218" s="279">
        <v>47.866666666666674</v>
      </c>
      <c r="H218" s="279">
        <v>50.466666666666669</v>
      </c>
      <c r="I218" s="279">
        <v>51.13333333333334</v>
      </c>
      <c r="J218" s="279">
        <v>51.766666666666666</v>
      </c>
      <c r="K218" s="277">
        <v>50.5</v>
      </c>
      <c r="L218" s="277">
        <v>49.2</v>
      </c>
      <c r="M218" s="277">
        <v>6.2705900000000003</v>
      </c>
    </row>
    <row r="219" spans="1:13">
      <c r="A219" s="268">
        <v>209</v>
      </c>
      <c r="B219" s="277" t="s">
        <v>255</v>
      </c>
      <c r="C219" s="278">
        <v>31.9</v>
      </c>
      <c r="D219" s="279">
        <v>31.716666666666669</v>
      </c>
      <c r="E219" s="279">
        <v>31.183333333333337</v>
      </c>
      <c r="F219" s="279">
        <v>30.466666666666669</v>
      </c>
      <c r="G219" s="279">
        <v>29.933333333333337</v>
      </c>
      <c r="H219" s="279">
        <v>32.433333333333337</v>
      </c>
      <c r="I219" s="279">
        <v>32.966666666666669</v>
      </c>
      <c r="J219" s="279">
        <v>33.683333333333337</v>
      </c>
      <c r="K219" s="277">
        <v>32.25</v>
      </c>
      <c r="L219" s="277">
        <v>31</v>
      </c>
      <c r="M219" s="277">
        <v>6.7357300000000002</v>
      </c>
    </row>
    <row r="220" spans="1:13">
      <c r="A220" s="268">
        <v>210</v>
      </c>
      <c r="B220" s="277" t="s">
        <v>415</v>
      </c>
      <c r="C220" s="278">
        <v>50.65</v>
      </c>
      <c r="D220" s="279">
        <v>50.1</v>
      </c>
      <c r="E220" s="279">
        <v>48.35</v>
      </c>
      <c r="F220" s="279">
        <v>46.05</v>
      </c>
      <c r="G220" s="279">
        <v>44.3</v>
      </c>
      <c r="H220" s="279">
        <v>52.400000000000006</v>
      </c>
      <c r="I220" s="279">
        <v>54.150000000000006</v>
      </c>
      <c r="J220" s="279">
        <v>56.45000000000001</v>
      </c>
      <c r="K220" s="277">
        <v>51.85</v>
      </c>
      <c r="L220" s="277">
        <v>47.8</v>
      </c>
      <c r="M220" s="277">
        <v>39.761890000000001</v>
      </c>
    </row>
    <row r="221" spans="1:13">
      <c r="A221" s="268">
        <v>211</v>
      </c>
      <c r="B221" s="277" t="s">
        <v>117</v>
      </c>
      <c r="C221" s="278">
        <v>151.6</v>
      </c>
      <c r="D221" s="279">
        <v>151.76666666666665</v>
      </c>
      <c r="E221" s="279">
        <v>149.33333333333331</v>
      </c>
      <c r="F221" s="279">
        <v>147.06666666666666</v>
      </c>
      <c r="G221" s="279">
        <v>144.63333333333333</v>
      </c>
      <c r="H221" s="279">
        <v>154.0333333333333</v>
      </c>
      <c r="I221" s="279">
        <v>156.46666666666664</v>
      </c>
      <c r="J221" s="279">
        <v>158.73333333333329</v>
      </c>
      <c r="K221" s="277">
        <v>154.19999999999999</v>
      </c>
      <c r="L221" s="277">
        <v>149.5</v>
      </c>
      <c r="M221" s="277">
        <v>59.966149999999999</v>
      </c>
    </row>
    <row r="222" spans="1:13">
      <c r="A222" s="268">
        <v>212</v>
      </c>
      <c r="B222" s="277" t="s">
        <v>258</v>
      </c>
      <c r="C222" s="278">
        <v>219.95</v>
      </c>
      <c r="D222" s="279">
        <v>223.43333333333331</v>
      </c>
      <c r="E222" s="279">
        <v>214.76666666666662</v>
      </c>
      <c r="F222" s="279">
        <v>209.58333333333331</v>
      </c>
      <c r="G222" s="279">
        <v>200.91666666666663</v>
      </c>
      <c r="H222" s="279">
        <v>228.61666666666662</v>
      </c>
      <c r="I222" s="279">
        <v>237.2833333333333</v>
      </c>
      <c r="J222" s="279">
        <v>242.46666666666661</v>
      </c>
      <c r="K222" s="277">
        <v>232.1</v>
      </c>
      <c r="L222" s="277">
        <v>218.25</v>
      </c>
      <c r="M222" s="277">
        <v>9.8354700000000008</v>
      </c>
    </row>
    <row r="223" spans="1:13">
      <c r="A223" s="268">
        <v>213</v>
      </c>
      <c r="B223" s="277" t="s">
        <v>118</v>
      </c>
      <c r="C223" s="278">
        <v>420.3</v>
      </c>
      <c r="D223" s="279">
        <v>419.7</v>
      </c>
      <c r="E223" s="279">
        <v>410.9</v>
      </c>
      <c r="F223" s="279">
        <v>401.5</v>
      </c>
      <c r="G223" s="279">
        <v>392.7</v>
      </c>
      <c r="H223" s="279">
        <v>429.09999999999997</v>
      </c>
      <c r="I223" s="279">
        <v>437.90000000000003</v>
      </c>
      <c r="J223" s="279">
        <v>447.29999999999995</v>
      </c>
      <c r="K223" s="277">
        <v>428.5</v>
      </c>
      <c r="L223" s="277">
        <v>410.3</v>
      </c>
      <c r="M223" s="277">
        <v>431.25094999999999</v>
      </c>
    </row>
    <row r="224" spans="1:13">
      <c r="A224" s="268">
        <v>214</v>
      </c>
      <c r="B224" s="277" t="s">
        <v>256</v>
      </c>
      <c r="C224" s="278">
        <v>1240.7</v>
      </c>
      <c r="D224" s="279">
        <v>1245.9666666666665</v>
      </c>
      <c r="E224" s="279">
        <v>1231.9333333333329</v>
      </c>
      <c r="F224" s="279">
        <v>1223.1666666666665</v>
      </c>
      <c r="G224" s="279">
        <v>1209.133333333333</v>
      </c>
      <c r="H224" s="279">
        <v>1254.7333333333329</v>
      </c>
      <c r="I224" s="279">
        <v>1268.7666666666662</v>
      </c>
      <c r="J224" s="279">
        <v>1277.5333333333328</v>
      </c>
      <c r="K224" s="277">
        <v>1260</v>
      </c>
      <c r="L224" s="277">
        <v>1237.2</v>
      </c>
      <c r="M224" s="277">
        <v>1.74003</v>
      </c>
    </row>
    <row r="225" spans="1:13">
      <c r="A225" s="268">
        <v>215</v>
      </c>
      <c r="B225" s="277" t="s">
        <v>119</v>
      </c>
      <c r="C225" s="278">
        <v>411.6</v>
      </c>
      <c r="D225" s="279">
        <v>413.7166666666667</v>
      </c>
      <c r="E225" s="279">
        <v>402.88333333333338</v>
      </c>
      <c r="F225" s="279">
        <v>394.16666666666669</v>
      </c>
      <c r="G225" s="279">
        <v>383.33333333333337</v>
      </c>
      <c r="H225" s="279">
        <v>422.43333333333339</v>
      </c>
      <c r="I225" s="279">
        <v>433.26666666666665</v>
      </c>
      <c r="J225" s="279">
        <v>441.98333333333341</v>
      </c>
      <c r="K225" s="277">
        <v>424.55</v>
      </c>
      <c r="L225" s="277">
        <v>405</v>
      </c>
      <c r="M225" s="277">
        <v>27.03594</v>
      </c>
    </row>
    <row r="226" spans="1:13">
      <c r="A226" s="268">
        <v>216</v>
      </c>
      <c r="B226" s="277" t="s">
        <v>403</v>
      </c>
      <c r="C226" s="278">
        <v>2749.9</v>
      </c>
      <c r="D226" s="279">
        <v>2762.1833333333329</v>
      </c>
      <c r="E226" s="279">
        <v>2727.7166666666658</v>
      </c>
      <c r="F226" s="279">
        <v>2705.5333333333328</v>
      </c>
      <c r="G226" s="279">
        <v>2671.0666666666657</v>
      </c>
      <c r="H226" s="279">
        <v>2784.3666666666659</v>
      </c>
      <c r="I226" s="279">
        <v>2818.833333333333</v>
      </c>
      <c r="J226" s="279">
        <v>2841.016666666666</v>
      </c>
      <c r="K226" s="277">
        <v>2796.65</v>
      </c>
      <c r="L226" s="277">
        <v>2740</v>
      </c>
      <c r="M226" s="277">
        <v>7.8499999999999993E-3</v>
      </c>
    </row>
    <row r="227" spans="1:13">
      <c r="A227" s="268">
        <v>217</v>
      </c>
      <c r="B227" s="277" t="s">
        <v>257</v>
      </c>
      <c r="C227" s="278">
        <v>37.6</v>
      </c>
      <c r="D227" s="279">
        <v>37.683333333333337</v>
      </c>
      <c r="E227" s="279">
        <v>36.516666666666673</v>
      </c>
      <c r="F227" s="279">
        <v>35.433333333333337</v>
      </c>
      <c r="G227" s="279">
        <v>34.266666666666673</v>
      </c>
      <c r="H227" s="279">
        <v>38.766666666666673</v>
      </c>
      <c r="I227" s="279">
        <v>39.93333333333333</v>
      </c>
      <c r="J227" s="279">
        <v>41.016666666666673</v>
      </c>
      <c r="K227" s="277">
        <v>38.85</v>
      </c>
      <c r="L227" s="277">
        <v>36.6</v>
      </c>
      <c r="M227" s="277">
        <v>45.337519999999998</v>
      </c>
    </row>
    <row r="228" spans="1:13">
      <c r="A228" s="268">
        <v>218</v>
      </c>
      <c r="B228" s="277" t="s">
        <v>120</v>
      </c>
      <c r="C228" s="278">
        <v>8.6</v>
      </c>
      <c r="D228" s="279">
        <v>8.65</v>
      </c>
      <c r="E228" s="279">
        <v>8.4</v>
      </c>
      <c r="F228" s="279">
        <v>8.1999999999999993</v>
      </c>
      <c r="G228" s="279">
        <v>7.9499999999999993</v>
      </c>
      <c r="H228" s="279">
        <v>8.8500000000000014</v>
      </c>
      <c r="I228" s="279">
        <v>9.1000000000000014</v>
      </c>
      <c r="J228" s="279">
        <v>9.3000000000000025</v>
      </c>
      <c r="K228" s="277">
        <v>8.9</v>
      </c>
      <c r="L228" s="277">
        <v>8.4499999999999993</v>
      </c>
      <c r="M228" s="277">
        <v>1769.5102199999999</v>
      </c>
    </row>
    <row r="229" spans="1:13">
      <c r="A229" s="268">
        <v>219</v>
      </c>
      <c r="B229" s="277" t="s">
        <v>404</v>
      </c>
      <c r="C229" s="278">
        <v>30.25</v>
      </c>
      <c r="D229" s="279">
        <v>30.45</v>
      </c>
      <c r="E229" s="279">
        <v>29.45</v>
      </c>
      <c r="F229" s="279">
        <v>28.65</v>
      </c>
      <c r="G229" s="279">
        <v>27.65</v>
      </c>
      <c r="H229" s="279">
        <v>31.25</v>
      </c>
      <c r="I229" s="279">
        <v>32.25</v>
      </c>
      <c r="J229" s="279">
        <v>33.049999999999997</v>
      </c>
      <c r="K229" s="277">
        <v>31.45</v>
      </c>
      <c r="L229" s="277">
        <v>29.65</v>
      </c>
      <c r="M229" s="277">
        <v>54.617400000000004</v>
      </c>
    </row>
    <row r="230" spans="1:13">
      <c r="A230" s="268">
        <v>220</v>
      </c>
      <c r="B230" s="277" t="s">
        <v>121</v>
      </c>
      <c r="C230" s="278">
        <v>31.25</v>
      </c>
      <c r="D230" s="279">
        <v>31.349999999999998</v>
      </c>
      <c r="E230" s="279">
        <v>30.599999999999994</v>
      </c>
      <c r="F230" s="279">
        <v>29.949999999999996</v>
      </c>
      <c r="G230" s="279">
        <v>29.199999999999992</v>
      </c>
      <c r="H230" s="279">
        <v>31.999999999999996</v>
      </c>
      <c r="I230" s="279">
        <v>32.75</v>
      </c>
      <c r="J230" s="279">
        <v>33.4</v>
      </c>
      <c r="K230" s="277">
        <v>32.1</v>
      </c>
      <c r="L230" s="277">
        <v>30.7</v>
      </c>
      <c r="M230" s="277">
        <v>229.21378999999999</v>
      </c>
    </row>
    <row r="231" spans="1:13">
      <c r="A231" s="268">
        <v>221</v>
      </c>
      <c r="B231" s="277" t="s">
        <v>416</v>
      </c>
      <c r="C231" s="278">
        <v>194.3</v>
      </c>
      <c r="D231" s="279">
        <v>195.76666666666665</v>
      </c>
      <c r="E231" s="279">
        <v>190.83333333333331</v>
      </c>
      <c r="F231" s="279">
        <v>187.36666666666667</v>
      </c>
      <c r="G231" s="279">
        <v>182.43333333333334</v>
      </c>
      <c r="H231" s="279">
        <v>199.23333333333329</v>
      </c>
      <c r="I231" s="279">
        <v>204.16666666666663</v>
      </c>
      <c r="J231" s="279">
        <v>207.63333333333327</v>
      </c>
      <c r="K231" s="277">
        <v>200.7</v>
      </c>
      <c r="L231" s="277">
        <v>192.3</v>
      </c>
      <c r="M231" s="277">
        <v>11.152139999999999</v>
      </c>
    </row>
    <row r="232" spans="1:13">
      <c r="A232" s="268">
        <v>222</v>
      </c>
      <c r="B232" s="277" t="s">
        <v>405</v>
      </c>
      <c r="C232" s="278">
        <v>726.8</v>
      </c>
      <c r="D232" s="279">
        <v>727.44999999999993</v>
      </c>
      <c r="E232" s="279">
        <v>716.34999999999991</v>
      </c>
      <c r="F232" s="279">
        <v>705.9</v>
      </c>
      <c r="G232" s="279">
        <v>694.8</v>
      </c>
      <c r="H232" s="279">
        <v>737.89999999999986</v>
      </c>
      <c r="I232" s="279">
        <v>749</v>
      </c>
      <c r="J232" s="279">
        <v>759.44999999999982</v>
      </c>
      <c r="K232" s="277">
        <v>738.55</v>
      </c>
      <c r="L232" s="277">
        <v>717</v>
      </c>
      <c r="M232" s="277">
        <v>0.58262000000000003</v>
      </c>
    </row>
    <row r="233" spans="1:13">
      <c r="A233" s="268">
        <v>223</v>
      </c>
      <c r="B233" s="277" t="s">
        <v>406</v>
      </c>
      <c r="C233" s="278">
        <v>5.85</v>
      </c>
      <c r="D233" s="279">
        <v>5.833333333333333</v>
      </c>
      <c r="E233" s="279">
        <v>5.7666666666666657</v>
      </c>
      <c r="F233" s="279">
        <v>5.6833333333333327</v>
      </c>
      <c r="G233" s="279">
        <v>5.6166666666666654</v>
      </c>
      <c r="H233" s="279">
        <v>5.9166666666666661</v>
      </c>
      <c r="I233" s="279">
        <v>5.9833333333333343</v>
      </c>
      <c r="J233" s="279">
        <v>6.0666666666666664</v>
      </c>
      <c r="K233" s="277">
        <v>5.9</v>
      </c>
      <c r="L233" s="277">
        <v>5.75</v>
      </c>
      <c r="M233" s="277">
        <v>7.1038199999999998</v>
      </c>
    </row>
    <row r="234" spans="1:13">
      <c r="A234" s="268">
        <v>224</v>
      </c>
      <c r="B234" s="277" t="s">
        <v>122</v>
      </c>
      <c r="C234" s="278">
        <v>380.7</v>
      </c>
      <c r="D234" s="279">
        <v>380.34999999999997</v>
      </c>
      <c r="E234" s="279">
        <v>377.34999999999991</v>
      </c>
      <c r="F234" s="279">
        <v>373.99999999999994</v>
      </c>
      <c r="G234" s="279">
        <v>370.99999999999989</v>
      </c>
      <c r="H234" s="279">
        <v>383.69999999999993</v>
      </c>
      <c r="I234" s="279">
        <v>386.70000000000005</v>
      </c>
      <c r="J234" s="279">
        <v>390.04999999999995</v>
      </c>
      <c r="K234" s="277">
        <v>383.35</v>
      </c>
      <c r="L234" s="277">
        <v>377</v>
      </c>
      <c r="M234" s="277">
        <v>16.201709999999999</v>
      </c>
    </row>
    <row r="235" spans="1:13">
      <c r="A235" s="268">
        <v>225</v>
      </c>
      <c r="B235" s="277" t="s">
        <v>407</v>
      </c>
      <c r="C235" s="278">
        <v>78.900000000000006</v>
      </c>
      <c r="D235" s="279">
        <v>78.95</v>
      </c>
      <c r="E235" s="279">
        <v>77.900000000000006</v>
      </c>
      <c r="F235" s="279">
        <v>76.900000000000006</v>
      </c>
      <c r="G235" s="279">
        <v>75.850000000000009</v>
      </c>
      <c r="H235" s="279">
        <v>79.95</v>
      </c>
      <c r="I235" s="279">
        <v>80.999999999999986</v>
      </c>
      <c r="J235" s="279">
        <v>82</v>
      </c>
      <c r="K235" s="277">
        <v>80</v>
      </c>
      <c r="L235" s="277">
        <v>77.95</v>
      </c>
      <c r="M235" s="277">
        <v>1.53206</v>
      </c>
    </row>
    <row r="236" spans="1:13">
      <c r="A236" s="268">
        <v>226</v>
      </c>
      <c r="B236" s="277" t="s">
        <v>1603</v>
      </c>
      <c r="C236" s="278">
        <v>908.05</v>
      </c>
      <c r="D236" s="279">
        <v>909.56666666666661</v>
      </c>
      <c r="E236" s="279">
        <v>895.48333333333323</v>
      </c>
      <c r="F236" s="279">
        <v>882.91666666666663</v>
      </c>
      <c r="G236" s="279">
        <v>868.83333333333326</v>
      </c>
      <c r="H236" s="279">
        <v>922.13333333333321</v>
      </c>
      <c r="I236" s="279">
        <v>936.2166666666667</v>
      </c>
      <c r="J236" s="279">
        <v>948.78333333333319</v>
      </c>
      <c r="K236" s="277">
        <v>923.65</v>
      </c>
      <c r="L236" s="277">
        <v>897</v>
      </c>
      <c r="M236" s="277">
        <v>6.8459999999999993E-2</v>
      </c>
    </row>
    <row r="237" spans="1:13">
      <c r="A237" s="268">
        <v>227</v>
      </c>
      <c r="B237" s="277" t="s">
        <v>260</v>
      </c>
      <c r="C237" s="278">
        <v>100.4</v>
      </c>
      <c r="D237" s="279">
        <v>99.850000000000009</v>
      </c>
      <c r="E237" s="279">
        <v>98.700000000000017</v>
      </c>
      <c r="F237" s="279">
        <v>97.000000000000014</v>
      </c>
      <c r="G237" s="279">
        <v>95.850000000000023</v>
      </c>
      <c r="H237" s="279">
        <v>101.55000000000001</v>
      </c>
      <c r="I237" s="279">
        <v>102.70000000000002</v>
      </c>
      <c r="J237" s="279">
        <v>104.4</v>
      </c>
      <c r="K237" s="277">
        <v>101</v>
      </c>
      <c r="L237" s="277">
        <v>98.15</v>
      </c>
      <c r="M237" s="277">
        <v>16.627569999999999</v>
      </c>
    </row>
    <row r="238" spans="1:13">
      <c r="A238" s="268">
        <v>228</v>
      </c>
      <c r="B238" s="277" t="s">
        <v>412</v>
      </c>
      <c r="C238" s="278">
        <v>120.8</v>
      </c>
      <c r="D238" s="279">
        <v>120.56666666666668</v>
      </c>
      <c r="E238" s="279">
        <v>118.63333333333335</v>
      </c>
      <c r="F238" s="279">
        <v>116.46666666666668</v>
      </c>
      <c r="G238" s="279">
        <v>114.53333333333336</v>
      </c>
      <c r="H238" s="279">
        <v>122.73333333333335</v>
      </c>
      <c r="I238" s="279">
        <v>124.66666666666666</v>
      </c>
      <c r="J238" s="279">
        <v>126.83333333333334</v>
      </c>
      <c r="K238" s="277">
        <v>122.5</v>
      </c>
      <c r="L238" s="277">
        <v>118.4</v>
      </c>
      <c r="M238" s="277">
        <v>12.79913</v>
      </c>
    </row>
    <row r="239" spans="1:13">
      <c r="A239" s="268">
        <v>229</v>
      </c>
      <c r="B239" s="277" t="s">
        <v>1615</v>
      </c>
      <c r="C239" s="278">
        <v>4947.95</v>
      </c>
      <c r="D239" s="279">
        <v>4942.3</v>
      </c>
      <c r="E239" s="279">
        <v>4894.6500000000005</v>
      </c>
      <c r="F239" s="279">
        <v>4841.3500000000004</v>
      </c>
      <c r="G239" s="279">
        <v>4793.7000000000007</v>
      </c>
      <c r="H239" s="279">
        <v>4995.6000000000004</v>
      </c>
      <c r="I239" s="279">
        <v>5043.25</v>
      </c>
      <c r="J239" s="279">
        <v>5096.55</v>
      </c>
      <c r="K239" s="277">
        <v>4989.95</v>
      </c>
      <c r="L239" s="277">
        <v>4889</v>
      </c>
      <c r="M239" s="277">
        <v>0.55386999999999997</v>
      </c>
    </row>
    <row r="240" spans="1:13">
      <c r="A240" s="268">
        <v>230</v>
      </c>
      <c r="B240" s="277" t="s">
        <v>259</v>
      </c>
      <c r="C240" s="278">
        <v>60.35</v>
      </c>
      <c r="D240" s="279">
        <v>60.216666666666669</v>
      </c>
      <c r="E240" s="279">
        <v>59.733333333333334</v>
      </c>
      <c r="F240" s="279">
        <v>59.116666666666667</v>
      </c>
      <c r="G240" s="279">
        <v>58.633333333333333</v>
      </c>
      <c r="H240" s="279">
        <v>60.833333333333336</v>
      </c>
      <c r="I240" s="279">
        <v>61.31666666666667</v>
      </c>
      <c r="J240" s="279">
        <v>61.933333333333337</v>
      </c>
      <c r="K240" s="277">
        <v>60.7</v>
      </c>
      <c r="L240" s="277">
        <v>59.6</v>
      </c>
      <c r="M240" s="277">
        <v>10.346640000000001</v>
      </c>
    </row>
    <row r="241" spans="1:13">
      <c r="A241" s="268">
        <v>231</v>
      </c>
      <c r="B241" s="277" t="s">
        <v>123</v>
      </c>
      <c r="C241" s="278">
        <v>1365.4</v>
      </c>
      <c r="D241" s="279">
        <v>1368.4666666666665</v>
      </c>
      <c r="E241" s="279">
        <v>1345.9333333333329</v>
      </c>
      <c r="F241" s="279">
        <v>1326.4666666666665</v>
      </c>
      <c r="G241" s="279">
        <v>1303.9333333333329</v>
      </c>
      <c r="H241" s="279">
        <v>1387.9333333333329</v>
      </c>
      <c r="I241" s="279">
        <v>1410.4666666666662</v>
      </c>
      <c r="J241" s="279">
        <v>1429.9333333333329</v>
      </c>
      <c r="K241" s="277">
        <v>1391</v>
      </c>
      <c r="L241" s="277">
        <v>1349</v>
      </c>
      <c r="M241" s="277">
        <v>7.7919600000000004</v>
      </c>
    </row>
    <row r="242" spans="1:13">
      <c r="A242" s="268">
        <v>232</v>
      </c>
      <c r="B242" s="277" t="s">
        <v>1622</v>
      </c>
      <c r="C242" s="278">
        <v>252.9</v>
      </c>
      <c r="D242" s="279">
        <v>251.71666666666667</v>
      </c>
      <c r="E242" s="279">
        <v>248.68333333333334</v>
      </c>
      <c r="F242" s="279">
        <v>244.46666666666667</v>
      </c>
      <c r="G242" s="279">
        <v>241.43333333333334</v>
      </c>
      <c r="H242" s="279">
        <v>255.93333333333334</v>
      </c>
      <c r="I242" s="279">
        <v>258.9666666666667</v>
      </c>
      <c r="J242" s="279">
        <v>263.18333333333334</v>
      </c>
      <c r="K242" s="277">
        <v>254.75</v>
      </c>
      <c r="L242" s="277">
        <v>247.5</v>
      </c>
      <c r="M242" s="277">
        <v>0.89019999999999999</v>
      </c>
    </row>
    <row r="243" spans="1:13">
      <c r="A243" s="268">
        <v>233</v>
      </c>
      <c r="B243" s="277" t="s">
        <v>418</v>
      </c>
      <c r="C243" s="278">
        <v>288.05</v>
      </c>
      <c r="D243" s="279">
        <v>288.11666666666662</v>
      </c>
      <c r="E243" s="279">
        <v>286.23333333333323</v>
      </c>
      <c r="F243" s="279">
        <v>284.41666666666663</v>
      </c>
      <c r="G243" s="279">
        <v>282.53333333333325</v>
      </c>
      <c r="H243" s="279">
        <v>289.93333333333322</v>
      </c>
      <c r="I243" s="279">
        <v>291.81666666666655</v>
      </c>
      <c r="J243" s="279">
        <v>293.63333333333321</v>
      </c>
      <c r="K243" s="277">
        <v>290</v>
      </c>
      <c r="L243" s="277">
        <v>286.3</v>
      </c>
      <c r="M243" s="277">
        <v>6.1449999999999998E-2</v>
      </c>
    </row>
    <row r="244" spans="1:13">
      <c r="A244" s="268">
        <v>234</v>
      </c>
      <c r="B244" s="277" t="s">
        <v>124</v>
      </c>
      <c r="C244" s="278">
        <v>628.1</v>
      </c>
      <c r="D244" s="279">
        <v>625.15</v>
      </c>
      <c r="E244" s="279">
        <v>602.5</v>
      </c>
      <c r="F244" s="279">
        <v>576.9</v>
      </c>
      <c r="G244" s="279">
        <v>554.25</v>
      </c>
      <c r="H244" s="279">
        <v>650.75</v>
      </c>
      <c r="I244" s="279">
        <v>673.39999999999986</v>
      </c>
      <c r="J244" s="279">
        <v>699</v>
      </c>
      <c r="K244" s="277">
        <v>647.79999999999995</v>
      </c>
      <c r="L244" s="277">
        <v>599.54999999999995</v>
      </c>
      <c r="M244" s="277">
        <v>266.27197999999999</v>
      </c>
    </row>
    <row r="245" spans="1:13">
      <c r="A245" s="268">
        <v>235</v>
      </c>
      <c r="B245" s="277" t="s">
        <v>419</v>
      </c>
      <c r="C245" s="278">
        <v>84.6</v>
      </c>
      <c r="D245" s="279">
        <v>85.233333333333334</v>
      </c>
      <c r="E245" s="279">
        <v>82.966666666666669</v>
      </c>
      <c r="F245" s="279">
        <v>81.333333333333329</v>
      </c>
      <c r="G245" s="279">
        <v>79.066666666666663</v>
      </c>
      <c r="H245" s="279">
        <v>86.866666666666674</v>
      </c>
      <c r="I245" s="279">
        <v>89.133333333333354</v>
      </c>
      <c r="J245" s="279">
        <v>90.76666666666668</v>
      </c>
      <c r="K245" s="277">
        <v>87.5</v>
      </c>
      <c r="L245" s="277">
        <v>83.6</v>
      </c>
      <c r="M245" s="277">
        <v>8.7352799999999995</v>
      </c>
    </row>
    <row r="246" spans="1:13">
      <c r="A246" s="268">
        <v>236</v>
      </c>
      <c r="B246" s="277" t="s">
        <v>125</v>
      </c>
      <c r="C246" s="278">
        <v>192.75</v>
      </c>
      <c r="D246" s="279">
        <v>191.61666666666667</v>
      </c>
      <c r="E246" s="279">
        <v>189.53333333333336</v>
      </c>
      <c r="F246" s="279">
        <v>186.31666666666669</v>
      </c>
      <c r="G246" s="279">
        <v>184.23333333333338</v>
      </c>
      <c r="H246" s="279">
        <v>194.83333333333334</v>
      </c>
      <c r="I246" s="279">
        <v>196.91666666666666</v>
      </c>
      <c r="J246" s="279">
        <v>200.13333333333333</v>
      </c>
      <c r="K246" s="277">
        <v>193.7</v>
      </c>
      <c r="L246" s="277">
        <v>188.4</v>
      </c>
      <c r="M246" s="277">
        <v>59.510730000000002</v>
      </c>
    </row>
    <row r="247" spans="1:13">
      <c r="A247" s="268">
        <v>237</v>
      </c>
      <c r="B247" s="277" t="s">
        <v>126</v>
      </c>
      <c r="C247" s="278">
        <v>1148.3499999999999</v>
      </c>
      <c r="D247" s="279">
        <v>1145.8999999999999</v>
      </c>
      <c r="E247" s="279">
        <v>1137.4499999999998</v>
      </c>
      <c r="F247" s="279">
        <v>1126.55</v>
      </c>
      <c r="G247" s="279">
        <v>1118.0999999999999</v>
      </c>
      <c r="H247" s="279">
        <v>1156.7999999999997</v>
      </c>
      <c r="I247" s="279">
        <v>1165.25</v>
      </c>
      <c r="J247" s="279">
        <v>1176.1499999999996</v>
      </c>
      <c r="K247" s="277">
        <v>1154.3499999999999</v>
      </c>
      <c r="L247" s="277">
        <v>1135</v>
      </c>
      <c r="M247" s="277">
        <v>198.11809</v>
      </c>
    </row>
    <row r="248" spans="1:13">
      <c r="A248" s="268">
        <v>238</v>
      </c>
      <c r="B248" s="277" t="s">
        <v>1645</v>
      </c>
      <c r="C248" s="278">
        <v>578.65</v>
      </c>
      <c r="D248" s="279">
        <v>583.11666666666667</v>
      </c>
      <c r="E248" s="279">
        <v>571.5333333333333</v>
      </c>
      <c r="F248" s="279">
        <v>564.41666666666663</v>
      </c>
      <c r="G248" s="279">
        <v>552.83333333333326</v>
      </c>
      <c r="H248" s="279">
        <v>590.23333333333335</v>
      </c>
      <c r="I248" s="279">
        <v>601.81666666666661</v>
      </c>
      <c r="J248" s="279">
        <v>608.93333333333339</v>
      </c>
      <c r="K248" s="277">
        <v>594.70000000000005</v>
      </c>
      <c r="L248" s="277">
        <v>576</v>
      </c>
      <c r="M248" s="277">
        <v>6.8919999999999995E-2</v>
      </c>
    </row>
    <row r="249" spans="1:13">
      <c r="A249" s="268">
        <v>239</v>
      </c>
      <c r="B249" s="277" t="s">
        <v>420</v>
      </c>
      <c r="C249" s="278">
        <v>265.25</v>
      </c>
      <c r="D249" s="279">
        <v>265.81666666666666</v>
      </c>
      <c r="E249" s="279">
        <v>261.63333333333333</v>
      </c>
      <c r="F249" s="279">
        <v>258.01666666666665</v>
      </c>
      <c r="G249" s="279">
        <v>253.83333333333331</v>
      </c>
      <c r="H249" s="279">
        <v>269.43333333333334</v>
      </c>
      <c r="I249" s="279">
        <v>273.61666666666662</v>
      </c>
      <c r="J249" s="279">
        <v>277.23333333333335</v>
      </c>
      <c r="K249" s="277">
        <v>270</v>
      </c>
      <c r="L249" s="277">
        <v>262.2</v>
      </c>
      <c r="M249" s="277">
        <v>2.1846299999999998</v>
      </c>
    </row>
    <row r="250" spans="1:13">
      <c r="A250" s="268">
        <v>240</v>
      </c>
      <c r="B250" s="277" t="s">
        <v>421</v>
      </c>
      <c r="C250" s="278">
        <v>237.5</v>
      </c>
      <c r="D250" s="279">
        <v>239.9666666666667</v>
      </c>
      <c r="E250" s="279">
        <v>233.8333333333334</v>
      </c>
      <c r="F250" s="279">
        <v>230.16666666666671</v>
      </c>
      <c r="G250" s="279">
        <v>224.03333333333342</v>
      </c>
      <c r="H250" s="279">
        <v>243.63333333333338</v>
      </c>
      <c r="I250" s="279">
        <v>249.76666666666671</v>
      </c>
      <c r="J250" s="279">
        <v>253.43333333333337</v>
      </c>
      <c r="K250" s="277">
        <v>246.1</v>
      </c>
      <c r="L250" s="277">
        <v>236.3</v>
      </c>
      <c r="M250" s="277">
        <v>1.3769400000000001</v>
      </c>
    </row>
    <row r="251" spans="1:13">
      <c r="A251" s="268">
        <v>241</v>
      </c>
      <c r="B251" s="277" t="s">
        <v>417</v>
      </c>
      <c r="C251" s="278">
        <v>9.25</v>
      </c>
      <c r="D251" s="279">
        <v>9.2833333333333332</v>
      </c>
      <c r="E251" s="279">
        <v>9.1666666666666661</v>
      </c>
      <c r="F251" s="279">
        <v>9.0833333333333321</v>
      </c>
      <c r="G251" s="279">
        <v>8.966666666666665</v>
      </c>
      <c r="H251" s="279">
        <v>9.3666666666666671</v>
      </c>
      <c r="I251" s="279">
        <v>9.4833333333333343</v>
      </c>
      <c r="J251" s="279">
        <v>9.5666666666666682</v>
      </c>
      <c r="K251" s="277">
        <v>9.4</v>
      </c>
      <c r="L251" s="277">
        <v>9.1999999999999993</v>
      </c>
      <c r="M251" s="277">
        <v>9.9410000000000007</v>
      </c>
    </row>
    <row r="252" spans="1:13">
      <c r="A252" s="268">
        <v>242</v>
      </c>
      <c r="B252" s="277" t="s">
        <v>127</v>
      </c>
      <c r="C252" s="278">
        <v>76</v>
      </c>
      <c r="D252" s="279">
        <v>76.05</v>
      </c>
      <c r="E252" s="279">
        <v>75.349999999999994</v>
      </c>
      <c r="F252" s="279">
        <v>74.7</v>
      </c>
      <c r="G252" s="279">
        <v>74</v>
      </c>
      <c r="H252" s="279">
        <v>76.699999999999989</v>
      </c>
      <c r="I252" s="279">
        <v>77.400000000000006</v>
      </c>
      <c r="J252" s="279">
        <v>78.049999999999983</v>
      </c>
      <c r="K252" s="277">
        <v>76.75</v>
      </c>
      <c r="L252" s="277">
        <v>75.400000000000006</v>
      </c>
      <c r="M252" s="277">
        <v>280.80425000000002</v>
      </c>
    </row>
    <row r="253" spans="1:13">
      <c r="A253" s="268">
        <v>243</v>
      </c>
      <c r="B253" s="277" t="s">
        <v>262</v>
      </c>
      <c r="C253" s="278">
        <v>2075.75</v>
      </c>
      <c r="D253" s="279">
        <v>2069.3666666666668</v>
      </c>
      <c r="E253" s="279">
        <v>2059.3833333333337</v>
      </c>
      <c r="F253" s="279">
        <v>2043.0166666666669</v>
      </c>
      <c r="G253" s="279">
        <v>2033.0333333333338</v>
      </c>
      <c r="H253" s="279">
        <v>2085.7333333333336</v>
      </c>
      <c r="I253" s="279">
        <v>2095.7166666666672</v>
      </c>
      <c r="J253" s="279">
        <v>2112.0833333333335</v>
      </c>
      <c r="K253" s="277">
        <v>2079.35</v>
      </c>
      <c r="L253" s="277">
        <v>2053</v>
      </c>
      <c r="M253" s="277">
        <v>1.0625</v>
      </c>
    </row>
    <row r="254" spans="1:13">
      <c r="A254" s="268">
        <v>244</v>
      </c>
      <c r="B254" s="277" t="s">
        <v>408</v>
      </c>
      <c r="C254" s="278">
        <v>111.1</v>
      </c>
      <c r="D254" s="279">
        <v>110.86666666666667</v>
      </c>
      <c r="E254" s="279">
        <v>108.73333333333335</v>
      </c>
      <c r="F254" s="279">
        <v>106.36666666666667</v>
      </c>
      <c r="G254" s="279">
        <v>104.23333333333335</v>
      </c>
      <c r="H254" s="279">
        <v>113.23333333333335</v>
      </c>
      <c r="I254" s="279">
        <v>115.36666666666667</v>
      </c>
      <c r="J254" s="279">
        <v>117.73333333333335</v>
      </c>
      <c r="K254" s="277">
        <v>113</v>
      </c>
      <c r="L254" s="277">
        <v>108.5</v>
      </c>
      <c r="M254" s="277">
        <v>5.7458799999999997</v>
      </c>
    </row>
    <row r="255" spans="1:13">
      <c r="A255" s="268">
        <v>245</v>
      </c>
      <c r="B255" s="277" t="s">
        <v>409</v>
      </c>
      <c r="C255" s="278">
        <v>78.05</v>
      </c>
      <c r="D255" s="279">
        <v>78.61666666666666</v>
      </c>
      <c r="E255" s="279">
        <v>76.933333333333323</v>
      </c>
      <c r="F255" s="279">
        <v>75.816666666666663</v>
      </c>
      <c r="G255" s="279">
        <v>74.133333333333326</v>
      </c>
      <c r="H255" s="279">
        <v>79.73333333333332</v>
      </c>
      <c r="I255" s="279">
        <v>81.416666666666657</v>
      </c>
      <c r="J255" s="279">
        <v>82.533333333333317</v>
      </c>
      <c r="K255" s="277">
        <v>80.3</v>
      </c>
      <c r="L255" s="277">
        <v>77.5</v>
      </c>
      <c r="M255" s="277">
        <v>5.1685299999999996</v>
      </c>
    </row>
    <row r="256" spans="1:13">
      <c r="A256" s="268">
        <v>246</v>
      </c>
      <c r="B256" s="277" t="s">
        <v>2931</v>
      </c>
      <c r="C256" s="278">
        <v>1331.75</v>
      </c>
      <c r="D256" s="279">
        <v>1334.55</v>
      </c>
      <c r="E256" s="279">
        <v>1325.1999999999998</v>
      </c>
      <c r="F256" s="279">
        <v>1318.6499999999999</v>
      </c>
      <c r="G256" s="279">
        <v>1309.2999999999997</v>
      </c>
      <c r="H256" s="279">
        <v>1341.1</v>
      </c>
      <c r="I256" s="279">
        <v>1350.4499999999998</v>
      </c>
      <c r="J256" s="279">
        <v>1357</v>
      </c>
      <c r="K256" s="277">
        <v>1343.9</v>
      </c>
      <c r="L256" s="277">
        <v>1328</v>
      </c>
      <c r="M256" s="277">
        <v>1.5643400000000001</v>
      </c>
    </row>
    <row r="257" spans="1:13">
      <c r="A257" s="268">
        <v>247</v>
      </c>
      <c r="B257" s="277" t="s">
        <v>402</v>
      </c>
      <c r="C257" s="278">
        <v>425</v>
      </c>
      <c r="D257" s="279">
        <v>427.26666666666665</v>
      </c>
      <c r="E257" s="279">
        <v>412.73333333333329</v>
      </c>
      <c r="F257" s="279">
        <v>400.46666666666664</v>
      </c>
      <c r="G257" s="279">
        <v>385.93333333333328</v>
      </c>
      <c r="H257" s="279">
        <v>439.5333333333333</v>
      </c>
      <c r="I257" s="279">
        <v>454.06666666666661</v>
      </c>
      <c r="J257" s="279">
        <v>466.33333333333331</v>
      </c>
      <c r="K257" s="277">
        <v>441.8</v>
      </c>
      <c r="L257" s="277">
        <v>415</v>
      </c>
      <c r="M257" s="277">
        <v>2.9864600000000001</v>
      </c>
    </row>
    <row r="258" spans="1:13">
      <c r="A258" s="268">
        <v>248</v>
      </c>
      <c r="B258" s="277" t="s">
        <v>128</v>
      </c>
      <c r="C258" s="278">
        <v>167.65</v>
      </c>
      <c r="D258" s="279">
        <v>167.71666666666667</v>
      </c>
      <c r="E258" s="279">
        <v>166.53333333333333</v>
      </c>
      <c r="F258" s="279">
        <v>165.41666666666666</v>
      </c>
      <c r="G258" s="279">
        <v>164.23333333333332</v>
      </c>
      <c r="H258" s="279">
        <v>168.83333333333334</v>
      </c>
      <c r="I258" s="279">
        <v>170.01666666666668</v>
      </c>
      <c r="J258" s="279">
        <v>171.13333333333335</v>
      </c>
      <c r="K258" s="277">
        <v>168.9</v>
      </c>
      <c r="L258" s="277">
        <v>166.6</v>
      </c>
      <c r="M258" s="277">
        <v>164.79194000000001</v>
      </c>
    </row>
    <row r="259" spans="1:13">
      <c r="A259" s="268">
        <v>249</v>
      </c>
      <c r="B259" s="277" t="s">
        <v>413</v>
      </c>
      <c r="C259" s="278">
        <v>224.8</v>
      </c>
      <c r="D259" s="279">
        <v>226.76666666666665</v>
      </c>
      <c r="E259" s="279">
        <v>222.08333333333331</v>
      </c>
      <c r="F259" s="279">
        <v>219.36666666666667</v>
      </c>
      <c r="G259" s="279">
        <v>214.68333333333334</v>
      </c>
      <c r="H259" s="279">
        <v>229.48333333333329</v>
      </c>
      <c r="I259" s="279">
        <v>234.16666666666663</v>
      </c>
      <c r="J259" s="279">
        <v>236.88333333333327</v>
      </c>
      <c r="K259" s="277">
        <v>231.45</v>
      </c>
      <c r="L259" s="277">
        <v>224.05</v>
      </c>
      <c r="M259" s="277">
        <v>0.20638000000000001</v>
      </c>
    </row>
    <row r="260" spans="1:13">
      <c r="A260" s="268">
        <v>250</v>
      </c>
      <c r="B260" s="277" t="s">
        <v>411</v>
      </c>
      <c r="C260" s="278">
        <v>121.7</v>
      </c>
      <c r="D260" s="279">
        <v>122.39999999999999</v>
      </c>
      <c r="E260" s="279">
        <v>120.49999999999999</v>
      </c>
      <c r="F260" s="279">
        <v>119.3</v>
      </c>
      <c r="G260" s="279">
        <v>117.39999999999999</v>
      </c>
      <c r="H260" s="279">
        <v>123.59999999999998</v>
      </c>
      <c r="I260" s="279">
        <v>125.49999999999999</v>
      </c>
      <c r="J260" s="279">
        <v>126.69999999999997</v>
      </c>
      <c r="K260" s="277">
        <v>124.3</v>
      </c>
      <c r="L260" s="277">
        <v>121.2</v>
      </c>
      <c r="M260" s="277">
        <v>3.7285599999999999</v>
      </c>
    </row>
    <row r="261" spans="1:13">
      <c r="A261" s="268">
        <v>251</v>
      </c>
      <c r="B261" s="277" t="s">
        <v>431</v>
      </c>
      <c r="C261" s="278">
        <v>14.55</v>
      </c>
      <c r="D261" s="279">
        <v>14.616666666666667</v>
      </c>
      <c r="E261" s="279">
        <v>14.433333333333334</v>
      </c>
      <c r="F261" s="279">
        <v>14.316666666666666</v>
      </c>
      <c r="G261" s="279">
        <v>14.133333333333333</v>
      </c>
      <c r="H261" s="279">
        <v>14.733333333333334</v>
      </c>
      <c r="I261" s="279">
        <v>14.916666666666668</v>
      </c>
      <c r="J261" s="279">
        <v>15.033333333333335</v>
      </c>
      <c r="K261" s="277">
        <v>14.8</v>
      </c>
      <c r="L261" s="277">
        <v>14.5</v>
      </c>
      <c r="M261" s="277">
        <v>5.9557399999999996</v>
      </c>
    </row>
    <row r="262" spans="1:13">
      <c r="A262" s="268">
        <v>252</v>
      </c>
      <c r="B262" s="277" t="s">
        <v>428</v>
      </c>
      <c r="C262" s="278">
        <v>35.65</v>
      </c>
      <c r="D262" s="279">
        <v>36.133333333333333</v>
      </c>
      <c r="E262" s="279">
        <v>35.016666666666666</v>
      </c>
      <c r="F262" s="279">
        <v>34.383333333333333</v>
      </c>
      <c r="G262" s="279">
        <v>33.266666666666666</v>
      </c>
      <c r="H262" s="279">
        <v>36.766666666666666</v>
      </c>
      <c r="I262" s="279">
        <v>37.883333333333326</v>
      </c>
      <c r="J262" s="279">
        <v>38.516666666666666</v>
      </c>
      <c r="K262" s="277">
        <v>37.25</v>
      </c>
      <c r="L262" s="277">
        <v>35.5</v>
      </c>
      <c r="M262" s="277">
        <v>4.9329299999999998</v>
      </c>
    </row>
    <row r="263" spans="1:13">
      <c r="A263" s="268">
        <v>253</v>
      </c>
      <c r="B263" s="277" t="s">
        <v>429</v>
      </c>
      <c r="C263" s="278">
        <v>87</v>
      </c>
      <c r="D263" s="279">
        <v>86.933333333333337</v>
      </c>
      <c r="E263" s="279">
        <v>84.866666666666674</v>
      </c>
      <c r="F263" s="279">
        <v>82.733333333333334</v>
      </c>
      <c r="G263" s="279">
        <v>80.666666666666671</v>
      </c>
      <c r="H263" s="279">
        <v>89.066666666666677</v>
      </c>
      <c r="I263" s="279">
        <v>91.13333333333334</v>
      </c>
      <c r="J263" s="279">
        <v>93.26666666666668</v>
      </c>
      <c r="K263" s="277">
        <v>89</v>
      </c>
      <c r="L263" s="277">
        <v>84.8</v>
      </c>
      <c r="M263" s="277">
        <v>19.994689999999999</v>
      </c>
    </row>
    <row r="264" spans="1:13">
      <c r="A264" s="268">
        <v>254</v>
      </c>
      <c r="B264" s="277" t="s">
        <v>432</v>
      </c>
      <c r="C264" s="278">
        <v>41.9</v>
      </c>
      <c r="D264" s="279">
        <v>42.233333333333327</v>
      </c>
      <c r="E264" s="279">
        <v>41.066666666666656</v>
      </c>
      <c r="F264" s="279">
        <v>40.233333333333327</v>
      </c>
      <c r="G264" s="279">
        <v>39.066666666666656</v>
      </c>
      <c r="H264" s="279">
        <v>43.066666666666656</v>
      </c>
      <c r="I264" s="279">
        <v>44.233333333333327</v>
      </c>
      <c r="J264" s="279">
        <v>45.066666666666656</v>
      </c>
      <c r="K264" s="277">
        <v>43.4</v>
      </c>
      <c r="L264" s="277">
        <v>41.4</v>
      </c>
      <c r="M264" s="277">
        <v>10.431509999999999</v>
      </c>
    </row>
    <row r="265" spans="1:13">
      <c r="A265" s="268">
        <v>255</v>
      </c>
      <c r="B265" s="277" t="s">
        <v>422</v>
      </c>
      <c r="C265" s="278">
        <v>1022</v>
      </c>
      <c r="D265" s="279">
        <v>1026.5833333333333</v>
      </c>
      <c r="E265" s="279">
        <v>998.46666666666647</v>
      </c>
      <c r="F265" s="279">
        <v>974.93333333333317</v>
      </c>
      <c r="G265" s="279">
        <v>946.81666666666638</v>
      </c>
      <c r="H265" s="279">
        <v>1050.1166666666666</v>
      </c>
      <c r="I265" s="279">
        <v>1078.2333333333333</v>
      </c>
      <c r="J265" s="279">
        <v>1101.7666666666667</v>
      </c>
      <c r="K265" s="277">
        <v>1054.7</v>
      </c>
      <c r="L265" s="277">
        <v>1003.05</v>
      </c>
      <c r="M265" s="277">
        <v>1.1566799999999999</v>
      </c>
    </row>
    <row r="266" spans="1:13">
      <c r="A266" s="268">
        <v>256</v>
      </c>
      <c r="B266" s="277" t="s">
        <v>436</v>
      </c>
      <c r="C266" s="278">
        <v>2296.15</v>
      </c>
      <c r="D266" s="279">
        <v>2300.7166666666667</v>
      </c>
      <c r="E266" s="279">
        <v>2266.4333333333334</v>
      </c>
      <c r="F266" s="279">
        <v>2236.7166666666667</v>
      </c>
      <c r="G266" s="279">
        <v>2202.4333333333334</v>
      </c>
      <c r="H266" s="279">
        <v>2330.4333333333334</v>
      </c>
      <c r="I266" s="279">
        <v>2364.7166666666672</v>
      </c>
      <c r="J266" s="279">
        <v>2394.4333333333334</v>
      </c>
      <c r="K266" s="277">
        <v>2335</v>
      </c>
      <c r="L266" s="277">
        <v>2271</v>
      </c>
      <c r="M266" s="277">
        <v>9.2539999999999997E-2</v>
      </c>
    </row>
    <row r="267" spans="1:13">
      <c r="A267" s="268">
        <v>257</v>
      </c>
      <c r="B267" s="277" t="s">
        <v>433</v>
      </c>
      <c r="C267" s="278">
        <v>63.25</v>
      </c>
      <c r="D267" s="279">
        <v>63.083333333333336</v>
      </c>
      <c r="E267" s="279">
        <v>62.31666666666667</v>
      </c>
      <c r="F267" s="279">
        <v>61.383333333333333</v>
      </c>
      <c r="G267" s="279">
        <v>60.616666666666667</v>
      </c>
      <c r="H267" s="279">
        <v>64.01666666666668</v>
      </c>
      <c r="I267" s="279">
        <v>64.783333333333331</v>
      </c>
      <c r="J267" s="279">
        <v>65.716666666666669</v>
      </c>
      <c r="K267" s="277">
        <v>63.85</v>
      </c>
      <c r="L267" s="277">
        <v>62.15</v>
      </c>
      <c r="M267" s="277">
        <v>6.0224299999999999</v>
      </c>
    </row>
    <row r="268" spans="1:13">
      <c r="A268" s="268">
        <v>258</v>
      </c>
      <c r="B268" s="277" t="s">
        <v>129</v>
      </c>
      <c r="C268" s="278">
        <v>209.1</v>
      </c>
      <c r="D268" s="279">
        <v>206.88333333333335</v>
      </c>
      <c r="E268" s="279">
        <v>203.76666666666671</v>
      </c>
      <c r="F268" s="279">
        <v>198.43333333333337</v>
      </c>
      <c r="G268" s="279">
        <v>195.31666666666672</v>
      </c>
      <c r="H268" s="279">
        <v>212.2166666666667</v>
      </c>
      <c r="I268" s="279">
        <v>215.33333333333331</v>
      </c>
      <c r="J268" s="279">
        <v>220.66666666666669</v>
      </c>
      <c r="K268" s="277">
        <v>210</v>
      </c>
      <c r="L268" s="277">
        <v>201.55</v>
      </c>
      <c r="M268" s="277">
        <v>132.2097</v>
      </c>
    </row>
    <row r="269" spans="1:13">
      <c r="A269" s="268">
        <v>259</v>
      </c>
      <c r="B269" s="277" t="s">
        <v>423</v>
      </c>
      <c r="C269" s="278">
        <v>1944.85</v>
      </c>
      <c r="D269" s="279">
        <v>1925.6166666666668</v>
      </c>
      <c r="E269" s="279">
        <v>1877.2333333333336</v>
      </c>
      <c r="F269" s="279">
        <v>1809.6166666666668</v>
      </c>
      <c r="G269" s="279">
        <v>1761.2333333333336</v>
      </c>
      <c r="H269" s="279">
        <v>1993.2333333333336</v>
      </c>
      <c r="I269" s="279">
        <v>2041.6166666666668</v>
      </c>
      <c r="J269" s="279">
        <v>2109.2333333333336</v>
      </c>
      <c r="K269" s="277">
        <v>1974</v>
      </c>
      <c r="L269" s="277">
        <v>1858</v>
      </c>
      <c r="M269" s="277">
        <v>1.91255</v>
      </c>
    </row>
    <row r="270" spans="1:13">
      <c r="A270" s="268">
        <v>260</v>
      </c>
      <c r="B270" s="277" t="s">
        <v>424</v>
      </c>
      <c r="C270" s="278">
        <v>277.95</v>
      </c>
      <c r="D270" s="279">
        <v>275.28333333333336</v>
      </c>
      <c r="E270" s="279">
        <v>268.56666666666672</v>
      </c>
      <c r="F270" s="279">
        <v>259.18333333333334</v>
      </c>
      <c r="G270" s="279">
        <v>252.4666666666667</v>
      </c>
      <c r="H270" s="279">
        <v>284.66666666666674</v>
      </c>
      <c r="I270" s="279">
        <v>291.38333333333333</v>
      </c>
      <c r="J270" s="279">
        <v>300.76666666666677</v>
      </c>
      <c r="K270" s="277">
        <v>282</v>
      </c>
      <c r="L270" s="277">
        <v>265.89999999999998</v>
      </c>
      <c r="M270" s="277">
        <v>3.95912</v>
      </c>
    </row>
    <row r="271" spans="1:13">
      <c r="A271" s="268">
        <v>261</v>
      </c>
      <c r="B271" s="277" t="s">
        <v>425</v>
      </c>
      <c r="C271" s="278">
        <v>88.65</v>
      </c>
      <c r="D271" s="279">
        <v>89.183333333333337</v>
      </c>
      <c r="E271" s="279">
        <v>87.966666666666669</v>
      </c>
      <c r="F271" s="279">
        <v>87.283333333333331</v>
      </c>
      <c r="G271" s="279">
        <v>86.066666666666663</v>
      </c>
      <c r="H271" s="279">
        <v>89.866666666666674</v>
      </c>
      <c r="I271" s="279">
        <v>91.083333333333343</v>
      </c>
      <c r="J271" s="279">
        <v>91.76666666666668</v>
      </c>
      <c r="K271" s="277">
        <v>90.4</v>
      </c>
      <c r="L271" s="277">
        <v>88.5</v>
      </c>
      <c r="M271" s="277">
        <v>3.7464400000000002</v>
      </c>
    </row>
    <row r="272" spans="1:13">
      <c r="A272" s="268">
        <v>262</v>
      </c>
      <c r="B272" s="277" t="s">
        <v>426</v>
      </c>
      <c r="C272" s="278">
        <v>60.55</v>
      </c>
      <c r="D272" s="279">
        <v>60.449999999999996</v>
      </c>
      <c r="E272" s="279">
        <v>59.099999999999994</v>
      </c>
      <c r="F272" s="279">
        <v>57.65</v>
      </c>
      <c r="G272" s="279">
        <v>56.3</v>
      </c>
      <c r="H272" s="279">
        <v>61.899999999999991</v>
      </c>
      <c r="I272" s="279">
        <v>63.25</v>
      </c>
      <c r="J272" s="279">
        <v>64.699999999999989</v>
      </c>
      <c r="K272" s="277">
        <v>61.8</v>
      </c>
      <c r="L272" s="277">
        <v>59</v>
      </c>
      <c r="M272" s="277">
        <v>26.017150000000001</v>
      </c>
    </row>
    <row r="273" spans="1:13">
      <c r="A273" s="268">
        <v>263</v>
      </c>
      <c r="B273" s="277" t="s">
        <v>427</v>
      </c>
      <c r="C273" s="278">
        <v>78.099999999999994</v>
      </c>
      <c r="D273" s="279">
        <v>77.716666666666669</v>
      </c>
      <c r="E273" s="279">
        <v>76.983333333333334</v>
      </c>
      <c r="F273" s="279">
        <v>75.86666666666666</v>
      </c>
      <c r="G273" s="279">
        <v>75.133333333333326</v>
      </c>
      <c r="H273" s="279">
        <v>78.833333333333343</v>
      </c>
      <c r="I273" s="279">
        <v>79.566666666666691</v>
      </c>
      <c r="J273" s="279">
        <v>80.683333333333351</v>
      </c>
      <c r="K273" s="277">
        <v>78.45</v>
      </c>
      <c r="L273" s="277">
        <v>76.599999999999994</v>
      </c>
      <c r="M273" s="277">
        <v>2.7650700000000001</v>
      </c>
    </row>
    <row r="274" spans="1:13">
      <c r="A274" s="268">
        <v>264</v>
      </c>
      <c r="B274" s="277" t="s">
        <v>435</v>
      </c>
      <c r="C274" s="278">
        <v>59.35</v>
      </c>
      <c r="D274" s="279">
        <v>58.783333333333331</v>
      </c>
      <c r="E274" s="279">
        <v>57.566666666666663</v>
      </c>
      <c r="F274" s="279">
        <v>55.783333333333331</v>
      </c>
      <c r="G274" s="279">
        <v>54.566666666666663</v>
      </c>
      <c r="H274" s="279">
        <v>60.566666666666663</v>
      </c>
      <c r="I274" s="279">
        <v>61.783333333333331</v>
      </c>
      <c r="J274" s="279">
        <v>63.566666666666663</v>
      </c>
      <c r="K274" s="277">
        <v>60</v>
      </c>
      <c r="L274" s="277">
        <v>57</v>
      </c>
      <c r="M274" s="277">
        <v>12.123379999999999</v>
      </c>
    </row>
    <row r="275" spans="1:13">
      <c r="A275" s="268">
        <v>265</v>
      </c>
      <c r="B275" s="277" t="s">
        <v>434</v>
      </c>
      <c r="C275" s="278">
        <v>98.5</v>
      </c>
      <c r="D275" s="279">
        <v>99.166666666666671</v>
      </c>
      <c r="E275" s="279">
        <v>96.38333333333334</v>
      </c>
      <c r="F275" s="279">
        <v>94.266666666666666</v>
      </c>
      <c r="G275" s="279">
        <v>91.483333333333334</v>
      </c>
      <c r="H275" s="279">
        <v>101.28333333333335</v>
      </c>
      <c r="I275" s="279">
        <v>104.06666666666668</v>
      </c>
      <c r="J275" s="279">
        <v>106.18333333333335</v>
      </c>
      <c r="K275" s="277">
        <v>101.95</v>
      </c>
      <c r="L275" s="277">
        <v>97.05</v>
      </c>
      <c r="M275" s="277">
        <v>7.6562700000000001</v>
      </c>
    </row>
    <row r="276" spans="1:13">
      <c r="A276" s="268">
        <v>266</v>
      </c>
      <c r="B276" s="277" t="s">
        <v>263</v>
      </c>
      <c r="C276" s="278">
        <v>63.65</v>
      </c>
      <c r="D276" s="279">
        <v>63.65</v>
      </c>
      <c r="E276" s="279">
        <v>62.3</v>
      </c>
      <c r="F276" s="279">
        <v>60.949999999999996</v>
      </c>
      <c r="G276" s="279">
        <v>59.599999999999994</v>
      </c>
      <c r="H276" s="279">
        <v>65</v>
      </c>
      <c r="I276" s="279">
        <v>66.350000000000009</v>
      </c>
      <c r="J276" s="279">
        <v>67.7</v>
      </c>
      <c r="K276" s="277">
        <v>65</v>
      </c>
      <c r="L276" s="277">
        <v>62.3</v>
      </c>
      <c r="M276" s="277">
        <v>16.648199999999999</v>
      </c>
    </row>
    <row r="277" spans="1:13">
      <c r="A277" s="268">
        <v>267</v>
      </c>
      <c r="B277" s="277" t="s">
        <v>130</v>
      </c>
      <c r="C277" s="278">
        <v>322.95</v>
      </c>
      <c r="D277" s="279">
        <v>320.66666666666669</v>
      </c>
      <c r="E277" s="279">
        <v>317.03333333333336</v>
      </c>
      <c r="F277" s="279">
        <v>311.11666666666667</v>
      </c>
      <c r="G277" s="279">
        <v>307.48333333333335</v>
      </c>
      <c r="H277" s="279">
        <v>326.58333333333337</v>
      </c>
      <c r="I277" s="279">
        <v>330.2166666666667</v>
      </c>
      <c r="J277" s="279">
        <v>336.13333333333338</v>
      </c>
      <c r="K277" s="277">
        <v>324.3</v>
      </c>
      <c r="L277" s="277">
        <v>314.75</v>
      </c>
      <c r="M277" s="277">
        <v>119.14326</v>
      </c>
    </row>
    <row r="278" spans="1:13">
      <c r="A278" s="268">
        <v>268</v>
      </c>
      <c r="B278" s="277" t="s">
        <v>264</v>
      </c>
      <c r="C278" s="278">
        <v>706.05</v>
      </c>
      <c r="D278" s="279">
        <v>706.69999999999993</v>
      </c>
      <c r="E278" s="279">
        <v>694.49999999999989</v>
      </c>
      <c r="F278" s="279">
        <v>682.94999999999993</v>
      </c>
      <c r="G278" s="279">
        <v>670.74999999999989</v>
      </c>
      <c r="H278" s="279">
        <v>718.24999999999989</v>
      </c>
      <c r="I278" s="279">
        <v>730.44999999999993</v>
      </c>
      <c r="J278" s="279">
        <v>741.99999999999989</v>
      </c>
      <c r="K278" s="277">
        <v>718.9</v>
      </c>
      <c r="L278" s="277">
        <v>695.15</v>
      </c>
      <c r="M278" s="277">
        <v>3.0771999999999999</v>
      </c>
    </row>
    <row r="279" spans="1:13">
      <c r="A279" s="268">
        <v>269</v>
      </c>
      <c r="B279" s="277" t="s">
        <v>131</v>
      </c>
      <c r="C279" s="278">
        <v>2263.6999999999998</v>
      </c>
      <c r="D279" s="279">
        <v>2266.9166666666665</v>
      </c>
      <c r="E279" s="279">
        <v>2229.9333333333329</v>
      </c>
      <c r="F279" s="279">
        <v>2196.1666666666665</v>
      </c>
      <c r="G279" s="279">
        <v>2159.1833333333329</v>
      </c>
      <c r="H279" s="279">
        <v>2300.6833333333329</v>
      </c>
      <c r="I279" s="279">
        <v>2337.6666666666665</v>
      </c>
      <c r="J279" s="279">
        <v>2371.4333333333329</v>
      </c>
      <c r="K279" s="277">
        <v>2303.9</v>
      </c>
      <c r="L279" s="277">
        <v>2233.15</v>
      </c>
      <c r="M279" s="277">
        <v>3.95878</v>
      </c>
    </row>
    <row r="280" spans="1:13">
      <c r="A280" s="268">
        <v>270</v>
      </c>
      <c r="B280" s="277" t="s">
        <v>132</v>
      </c>
      <c r="C280" s="278">
        <v>565.65</v>
      </c>
      <c r="D280" s="279">
        <v>583.36666666666667</v>
      </c>
      <c r="E280" s="279">
        <v>534.2833333333333</v>
      </c>
      <c r="F280" s="279">
        <v>502.91666666666663</v>
      </c>
      <c r="G280" s="279">
        <v>453.83333333333326</v>
      </c>
      <c r="H280" s="279">
        <v>614.73333333333335</v>
      </c>
      <c r="I280" s="279">
        <v>663.81666666666661</v>
      </c>
      <c r="J280" s="279">
        <v>695.18333333333339</v>
      </c>
      <c r="K280" s="277">
        <v>632.45000000000005</v>
      </c>
      <c r="L280" s="277">
        <v>552</v>
      </c>
      <c r="M280" s="277">
        <v>101.46812</v>
      </c>
    </row>
    <row r="281" spans="1:13">
      <c r="A281" s="268">
        <v>271</v>
      </c>
      <c r="B281" s="277" t="s">
        <v>437</v>
      </c>
      <c r="C281" s="278">
        <v>141</v>
      </c>
      <c r="D281" s="279">
        <v>141.46666666666667</v>
      </c>
      <c r="E281" s="279">
        <v>139.63333333333333</v>
      </c>
      <c r="F281" s="279">
        <v>138.26666666666665</v>
      </c>
      <c r="G281" s="279">
        <v>136.43333333333331</v>
      </c>
      <c r="H281" s="279">
        <v>142.83333333333334</v>
      </c>
      <c r="I281" s="279">
        <v>144.66666666666666</v>
      </c>
      <c r="J281" s="279">
        <v>146.03333333333336</v>
      </c>
      <c r="K281" s="277">
        <v>143.30000000000001</v>
      </c>
      <c r="L281" s="277">
        <v>140.1</v>
      </c>
      <c r="M281" s="277">
        <v>1.0809500000000001</v>
      </c>
    </row>
    <row r="282" spans="1:13">
      <c r="A282" s="268">
        <v>272</v>
      </c>
      <c r="B282" s="277" t="s">
        <v>443</v>
      </c>
      <c r="C282" s="278">
        <v>571.20000000000005</v>
      </c>
      <c r="D282" s="279">
        <v>573.88333333333333</v>
      </c>
      <c r="E282" s="279">
        <v>563.4666666666667</v>
      </c>
      <c r="F282" s="279">
        <v>555.73333333333335</v>
      </c>
      <c r="G282" s="279">
        <v>545.31666666666672</v>
      </c>
      <c r="H282" s="279">
        <v>581.61666666666667</v>
      </c>
      <c r="I282" s="279">
        <v>592.03333333333342</v>
      </c>
      <c r="J282" s="279">
        <v>599.76666666666665</v>
      </c>
      <c r="K282" s="277">
        <v>584.29999999999995</v>
      </c>
      <c r="L282" s="277">
        <v>566.15</v>
      </c>
      <c r="M282" s="277">
        <v>7.9787800000000004</v>
      </c>
    </row>
    <row r="283" spans="1:13">
      <c r="A283" s="268">
        <v>273</v>
      </c>
      <c r="B283" s="277" t="s">
        <v>444</v>
      </c>
      <c r="C283" s="278">
        <v>239</v>
      </c>
      <c r="D283" s="279">
        <v>238.08333333333334</v>
      </c>
      <c r="E283" s="279">
        <v>236.2166666666667</v>
      </c>
      <c r="F283" s="279">
        <v>233.43333333333337</v>
      </c>
      <c r="G283" s="279">
        <v>231.56666666666672</v>
      </c>
      <c r="H283" s="279">
        <v>240.86666666666667</v>
      </c>
      <c r="I283" s="279">
        <v>242.73333333333329</v>
      </c>
      <c r="J283" s="279">
        <v>245.51666666666665</v>
      </c>
      <c r="K283" s="277">
        <v>239.95</v>
      </c>
      <c r="L283" s="277">
        <v>235.3</v>
      </c>
      <c r="M283" s="277">
        <v>2.07633</v>
      </c>
    </row>
    <row r="284" spans="1:13">
      <c r="A284" s="268">
        <v>274</v>
      </c>
      <c r="B284" s="277" t="s">
        <v>445</v>
      </c>
      <c r="C284" s="278">
        <v>508.65</v>
      </c>
      <c r="D284" s="279">
        <v>502.55</v>
      </c>
      <c r="E284" s="279">
        <v>492.75</v>
      </c>
      <c r="F284" s="279">
        <v>476.84999999999997</v>
      </c>
      <c r="G284" s="279">
        <v>467.04999999999995</v>
      </c>
      <c r="H284" s="279">
        <v>518.45000000000005</v>
      </c>
      <c r="I284" s="279">
        <v>528.25000000000011</v>
      </c>
      <c r="J284" s="279">
        <v>544.15000000000009</v>
      </c>
      <c r="K284" s="277">
        <v>512.35</v>
      </c>
      <c r="L284" s="277">
        <v>486.65</v>
      </c>
      <c r="M284" s="277">
        <v>6.2151399999999999</v>
      </c>
    </row>
    <row r="285" spans="1:13">
      <c r="A285" s="268">
        <v>275</v>
      </c>
      <c r="B285" s="277" t="s">
        <v>447</v>
      </c>
      <c r="C285" s="278">
        <v>31.35</v>
      </c>
      <c r="D285" s="279">
        <v>31.400000000000002</v>
      </c>
      <c r="E285" s="279">
        <v>30.800000000000004</v>
      </c>
      <c r="F285" s="279">
        <v>30.250000000000004</v>
      </c>
      <c r="G285" s="279">
        <v>29.650000000000006</v>
      </c>
      <c r="H285" s="279">
        <v>31.950000000000003</v>
      </c>
      <c r="I285" s="279">
        <v>32.550000000000004</v>
      </c>
      <c r="J285" s="279">
        <v>33.1</v>
      </c>
      <c r="K285" s="277">
        <v>32</v>
      </c>
      <c r="L285" s="277">
        <v>30.85</v>
      </c>
      <c r="M285" s="277">
        <v>10.505039999999999</v>
      </c>
    </row>
    <row r="286" spans="1:13">
      <c r="A286" s="268">
        <v>276</v>
      </c>
      <c r="B286" s="277" t="s">
        <v>449</v>
      </c>
      <c r="C286" s="278">
        <v>314</v>
      </c>
      <c r="D286" s="279">
        <v>319.40000000000003</v>
      </c>
      <c r="E286" s="279">
        <v>306.70000000000005</v>
      </c>
      <c r="F286" s="279">
        <v>299.40000000000003</v>
      </c>
      <c r="G286" s="279">
        <v>286.70000000000005</v>
      </c>
      <c r="H286" s="279">
        <v>326.70000000000005</v>
      </c>
      <c r="I286" s="279">
        <v>339.4</v>
      </c>
      <c r="J286" s="279">
        <v>346.70000000000005</v>
      </c>
      <c r="K286" s="277">
        <v>332.1</v>
      </c>
      <c r="L286" s="277">
        <v>312.10000000000002</v>
      </c>
      <c r="M286" s="277">
        <v>4.7306800000000004</v>
      </c>
    </row>
    <row r="287" spans="1:13">
      <c r="A287" s="268">
        <v>277</v>
      </c>
      <c r="B287" s="277" t="s">
        <v>439</v>
      </c>
      <c r="C287" s="278">
        <v>321.3</v>
      </c>
      <c r="D287" s="279">
        <v>321.91666666666669</v>
      </c>
      <c r="E287" s="279">
        <v>319.68333333333339</v>
      </c>
      <c r="F287" s="279">
        <v>318.06666666666672</v>
      </c>
      <c r="G287" s="279">
        <v>315.83333333333343</v>
      </c>
      <c r="H287" s="279">
        <v>323.53333333333336</v>
      </c>
      <c r="I287" s="279">
        <v>325.76666666666659</v>
      </c>
      <c r="J287" s="279">
        <v>327.38333333333333</v>
      </c>
      <c r="K287" s="277">
        <v>324.14999999999998</v>
      </c>
      <c r="L287" s="277">
        <v>320.3</v>
      </c>
      <c r="M287" s="277">
        <v>0.92237000000000002</v>
      </c>
    </row>
    <row r="288" spans="1:13">
      <c r="A288" s="268">
        <v>278</v>
      </c>
      <c r="B288" s="277" t="s">
        <v>440</v>
      </c>
      <c r="C288" s="278">
        <v>258.2</v>
      </c>
      <c r="D288" s="279">
        <v>254.61666666666665</v>
      </c>
      <c r="E288" s="279">
        <v>248.58333333333331</v>
      </c>
      <c r="F288" s="279">
        <v>238.96666666666667</v>
      </c>
      <c r="G288" s="279">
        <v>232.93333333333334</v>
      </c>
      <c r="H288" s="279">
        <v>264.23333333333329</v>
      </c>
      <c r="I288" s="279">
        <v>270.26666666666665</v>
      </c>
      <c r="J288" s="279">
        <v>279.88333333333327</v>
      </c>
      <c r="K288" s="277">
        <v>260.64999999999998</v>
      </c>
      <c r="L288" s="277">
        <v>245</v>
      </c>
      <c r="M288" s="277">
        <v>1.12053</v>
      </c>
    </row>
    <row r="289" spans="1:13">
      <c r="A289" s="268">
        <v>279</v>
      </c>
      <c r="B289" s="277" t="s">
        <v>451</v>
      </c>
      <c r="C289" s="278">
        <v>180.25</v>
      </c>
      <c r="D289" s="279">
        <v>177.73333333333335</v>
      </c>
      <c r="E289" s="279">
        <v>171.56666666666669</v>
      </c>
      <c r="F289" s="279">
        <v>162.88333333333335</v>
      </c>
      <c r="G289" s="279">
        <v>156.7166666666667</v>
      </c>
      <c r="H289" s="279">
        <v>186.41666666666669</v>
      </c>
      <c r="I289" s="279">
        <v>192.58333333333331</v>
      </c>
      <c r="J289" s="279">
        <v>201.26666666666668</v>
      </c>
      <c r="K289" s="277">
        <v>183.9</v>
      </c>
      <c r="L289" s="277">
        <v>169.05</v>
      </c>
      <c r="M289" s="277">
        <v>4.7624500000000003</v>
      </c>
    </row>
    <row r="290" spans="1:13">
      <c r="A290" s="268">
        <v>280</v>
      </c>
      <c r="B290" s="277" t="s">
        <v>133</v>
      </c>
      <c r="C290" s="278">
        <v>1393.3</v>
      </c>
      <c r="D290" s="279">
        <v>1383.9833333333336</v>
      </c>
      <c r="E290" s="279">
        <v>1367.9666666666672</v>
      </c>
      <c r="F290" s="279">
        <v>1342.6333333333337</v>
      </c>
      <c r="G290" s="279">
        <v>1326.6166666666672</v>
      </c>
      <c r="H290" s="279">
        <v>1409.3166666666671</v>
      </c>
      <c r="I290" s="279">
        <v>1425.3333333333335</v>
      </c>
      <c r="J290" s="279">
        <v>1450.666666666667</v>
      </c>
      <c r="K290" s="277">
        <v>1400</v>
      </c>
      <c r="L290" s="277">
        <v>1358.65</v>
      </c>
      <c r="M290" s="277">
        <v>42.804569999999998</v>
      </c>
    </row>
    <row r="291" spans="1:13">
      <c r="A291" s="268">
        <v>281</v>
      </c>
      <c r="B291" s="277" t="s">
        <v>441</v>
      </c>
      <c r="C291" s="278">
        <v>111.5</v>
      </c>
      <c r="D291" s="279">
        <v>111.96666666666665</v>
      </c>
      <c r="E291" s="279">
        <v>109.63333333333331</v>
      </c>
      <c r="F291" s="279">
        <v>107.76666666666665</v>
      </c>
      <c r="G291" s="279">
        <v>105.43333333333331</v>
      </c>
      <c r="H291" s="279">
        <v>113.83333333333331</v>
      </c>
      <c r="I291" s="279">
        <v>116.16666666666666</v>
      </c>
      <c r="J291" s="279">
        <v>118.03333333333332</v>
      </c>
      <c r="K291" s="277">
        <v>114.3</v>
      </c>
      <c r="L291" s="277">
        <v>110.1</v>
      </c>
      <c r="M291" s="277">
        <v>3.8886099999999999</v>
      </c>
    </row>
    <row r="292" spans="1:13">
      <c r="A292" s="268">
        <v>282</v>
      </c>
      <c r="B292" s="277" t="s">
        <v>438</v>
      </c>
      <c r="C292" s="278">
        <v>655.85</v>
      </c>
      <c r="D292" s="279">
        <v>653</v>
      </c>
      <c r="E292" s="279">
        <v>647</v>
      </c>
      <c r="F292" s="279">
        <v>638.15</v>
      </c>
      <c r="G292" s="279">
        <v>632.15</v>
      </c>
      <c r="H292" s="279">
        <v>661.85</v>
      </c>
      <c r="I292" s="279">
        <v>667.85</v>
      </c>
      <c r="J292" s="279">
        <v>676.7</v>
      </c>
      <c r="K292" s="277">
        <v>659</v>
      </c>
      <c r="L292" s="277">
        <v>644.15</v>
      </c>
      <c r="M292" s="277">
        <v>0.20599999999999999</v>
      </c>
    </row>
    <row r="293" spans="1:13">
      <c r="A293" s="268">
        <v>283</v>
      </c>
      <c r="B293" s="277" t="s">
        <v>442</v>
      </c>
      <c r="C293" s="278">
        <v>261.8</v>
      </c>
      <c r="D293" s="279">
        <v>262.53333333333336</v>
      </c>
      <c r="E293" s="279">
        <v>256.66666666666674</v>
      </c>
      <c r="F293" s="279">
        <v>251.53333333333336</v>
      </c>
      <c r="G293" s="279">
        <v>245.66666666666674</v>
      </c>
      <c r="H293" s="279">
        <v>267.66666666666674</v>
      </c>
      <c r="I293" s="279">
        <v>273.53333333333342</v>
      </c>
      <c r="J293" s="279">
        <v>278.66666666666674</v>
      </c>
      <c r="K293" s="277">
        <v>268.39999999999998</v>
      </c>
      <c r="L293" s="277">
        <v>257.39999999999998</v>
      </c>
      <c r="M293" s="277">
        <v>3.1085199999999999</v>
      </c>
    </row>
    <row r="294" spans="1:13">
      <c r="A294" s="268">
        <v>284</v>
      </c>
      <c r="B294" s="277" t="s">
        <v>1830</v>
      </c>
      <c r="C294" s="278">
        <v>464.4</v>
      </c>
      <c r="D294" s="279">
        <v>464.15000000000003</v>
      </c>
      <c r="E294" s="279">
        <v>460.30000000000007</v>
      </c>
      <c r="F294" s="279">
        <v>456.20000000000005</v>
      </c>
      <c r="G294" s="279">
        <v>452.35000000000008</v>
      </c>
      <c r="H294" s="279">
        <v>468.25000000000006</v>
      </c>
      <c r="I294" s="279">
        <v>472.10000000000008</v>
      </c>
      <c r="J294" s="279">
        <v>476.20000000000005</v>
      </c>
      <c r="K294" s="277">
        <v>468</v>
      </c>
      <c r="L294" s="277">
        <v>460.05</v>
      </c>
      <c r="M294" s="277">
        <v>5.5059999999999998E-2</v>
      </c>
    </row>
    <row r="295" spans="1:13">
      <c r="A295" s="268">
        <v>285</v>
      </c>
      <c r="B295" s="277" t="s">
        <v>448</v>
      </c>
      <c r="C295" s="278">
        <v>545.54999999999995</v>
      </c>
      <c r="D295" s="279">
        <v>542.11666666666667</v>
      </c>
      <c r="E295" s="279">
        <v>536.23333333333335</v>
      </c>
      <c r="F295" s="279">
        <v>526.91666666666663</v>
      </c>
      <c r="G295" s="279">
        <v>521.0333333333333</v>
      </c>
      <c r="H295" s="279">
        <v>551.43333333333339</v>
      </c>
      <c r="I295" s="279">
        <v>557.31666666666683</v>
      </c>
      <c r="J295" s="279">
        <v>566.63333333333344</v>
      </c>
      <c r="K295" s="277">
        <v>548</v>
      </c>
      <c r="L295" s="277">
        <v>532.79999999999995</v>
      </c>
      <c r="M295" s="277">
        <v>0.97623000000000004</v>
      </c>
    </row>
    <row r="296" spans="1:13">
      <c r="A296" s="268">
        <v>286</v>
      </c>
      <c r="B296" s="277" t="s">
        <v>446</v>
      </c>
      <c r="C296" s="278">
        <v>43.7</v>
      </c>
      <c r="D296" s="279">
        <v>43.56666666666667</v>
      </c>
      <c r="E296" s="279">
        <v>43.283333333333339</v>
      </c>
      <c r="F296" s="279">
        <v>42.866666666666667</v>
      </c>
      <c r="G296" s="279">
        <v>42.583333333333336</v>
      </c>
      <c r="H296" s="279">
        <v>43.983333333333341</v>
      </c>
      <c r="I296" s="279">
        <v>44.266666666666673</v>
      </c>
      <c r="J296" s="279">
        <v>44.683333333333344</v>
      </c>
      <c r="K296" s="277">
        <v>43.85</v>
      </c>
      <c r="L296" s="277">
        <v>43.15</v>
      </c>
      <c r="M296" s="277">
        <v>9.0729199999999999</v>
      </c>
    </row>
    <row r="297" spans="1:13">
      <c r="A297" s="268">
        <v>287</v>
      </c>
      <c r="B297" s="277" t="s">
        <v>134</v>
      </c>
      <c r="C297" s="278">
        <v>63.1</v>
      </c>
      <c r="D297" s="279">
        <v>63.133333333333326</v>
      </c>
      <c r="E297" s="279">
        <v>61.766666666666652</v>
      </c>
      <c r="F297" s="279">
        <v>60.433333333333323</v>
      </c>
      <c r="G297" s="279">
        <v>59.066666666666649</v>
      </c>
      <c r="H297" s="279">
        <v>64.466666666666654</v>
      </c>
      <c r="I297" s="279">
        <v>65.833333333333329</v>
      </c>
      <c r="J297" s="279">
        <v>67.166666666666657</v>
      </c>
      <c r="K297" s="277">
        <v>64.5</v>
      </c>
      <c r="L297" s="277">
        <v>61.8</v>
      </c>
      <c r="M297" s="277">
        <v>145.50693000000001</v>
      </c>
    </row>
    <row r="298" spans="1:13">
      <c r="A298" s="268">
        <v>288</v>
      </c>
      <c r="B298" s="277" t="s">
        <v>358</v>
      </c>
      <c r="C298" s="278">
        <v>2189</v>
      </c>
      <c r="D298" s="279">
        <v>2173.5</v>
      </c>
      <c r="E298" s="279">
        <v>2132</v>
      </c>
      <c r="F298" s="279">
        <v>2075</v>
      </c>
      <c r="G298" s="279">
        <v>2033.5</v>
      </c>
      <c r="H298" s="279">
        <v>2230.5</v>
      </c>
      <c r="I298" s="279">
        <v>2272</v>
      </c>
      <c r="J298" s="279">
        <v>2329</v>
      </c>
      <c r="K298" s="277">
        <v>2215</v>
      </c>
      <c r="L298" s="277">
        <v>2116.5</v>
      </c>
      <c r="M298" s="277">
        <v>2.33691</v>
      </c>
    </row>
    <row r="299" spans="1:13">
      <c r="A299" s="268">
        <v>289</v>
      </c>
      <c r="B299" s="277" t="s">
        <v>1841</v>
      </c>
      <c r="C299" s="278">
        <v>209.3</v>
      </c>
      <c r="D299" s="279">
        <v>209.95000000000002</v>
      </c>
      <c r="E299" s="279">
        <v>207.35000000000002</v>
      </c>
      <c r="F299" s="279">
        <v>205.4</v>
      </c>
      <c r="G299" s="279">
        <v>202.8</v>
      </c>
      <c r="H299" s="279">
        <v>211.90000000000003</v>
      </c>
      <c r="I299" s="279">
        <v>214.5</v>
      </c>
      <c r="J299" s="279">
        <v>216.45000000000005</v>
      </c>
      <c r="K299" s="277">
        <v>212.55</v>
      </c>
      <c r="L299" s="277">
        <v>208</v>
      </c>
      <c r="M299" s="277">
        <v>0.59414</v>
      </c>
    </row>
    <row r="300" spans="1:13">
      <c r="A300" s="268">
        <v>290</v>
      </c>
      <c r="B300" s="277" t="s">
        <v>454</v>
      </c>
      <c r="C300" s="278">
        <v>333.85</v>
      </c>
      <c r="D300" s="279">
        <v>333.91666666666669</v>
      </c>
      <c r="E300" s="279">
        <v>325.93333333333339</v>
      </c>
      <c r="F300" s="279">
        <v>318.01666666666671</v>
      </c>
      <c r="G300" s="279">
        <v>310.03333333333342</v>
      </c>
      <c r="H300" s="279">
        <v>341.83333333333337</v>
      </c>
      <c r="I300" s="279">
        <v>349.81666666666661</v>
      </c>
      <c r="J300" s="279">
        <v>357.73333333333335</v>
      </c>
      <c r="K300" s="277">
        <v>341.9</v>
      </c>
      <c r="L300" s="277">
        <v>326</v>
      </c>
      <c r="M300" s="277">
        <v>29.2349</v>
      </c>
    </row>
    <row r="301" spans="1:13">
      <c r="A301" s="268">
        <v>291</v>
      </c>
      <c r="B301" s="277" t="s">
        <v>452</v>
      </c>
      <c r="C301" s="278">
        <v>3908.15</v>
      </c>
      <c r="D301" s="279">
        <v>3923.2666666666664</v>
      </c>
      <c r="E301" s="279">
        <v>3849.8833333333328</v>
      </c>
      <c r="F301" s="279">
        <v>3791.6166666666663</v>
      </c>
      <c r="G301" s="279">
        <v>3718.2333333333327</v>
      </c>
      <c r="H301" s="279">
        <v>3981.5333333333328</v>
      </c>
      <c r="I301" s="279">
        <v>4054.9166666666661</v>
      </c>
      <c r="J301" s="279">
        <v>4113.1833333333325</v>
      </c>
      <c r="K301" s="277">
        <v>3996.65</v>
      </c>
      <c r="L301" s="277">
        <v>3865</v>
      </c>
      <c r="M301" s="277">
        <v>3.4709999999999998E-2</v>
      </c>
    </row>
    <row r="302" spans="1:13">
      <c r="A302" s="268">
        <v>292</v>
      </c>
      <c r="B302" s="277" t="s">
        <v>455</v>
      </c>
      <c r="C302" s="278">
        <v>27.4</v>
      </c>
      <c r="D302" s="279">
        <v>27.383333333333336</v>
      </c>
      <c r="E302" s="279">
        <v>27.016666666666673</v>
      </c>
      <c r="F302" s="279">
        <v>26.633333333333336</v>
      </c>
      <c r="G302" s="279">
        <v>26.266666666666673</v>
      </c>
      <c r="H302" s="279">
        <v>27.766666666666673</v>
      </c>
      <c r="I302" s="279">
        <v>28.13333333333334</v>
      </c>
      <c r="J302" s="279">
        <v>28.516666666666673</v>
      </c>
      <c r="K302" s="277">
        <v>27.75</v>
      </c>
      <c r="L302" s="277">
        <v>27</v>
      </c>
      <c r="M302" s="277">
        <v>4.3764099999999999</v>
      </c>
    </row>
    <row r="303" spans="1:13">
      <c r="A303" s="268">
        <v>293</v>
      </c>
      <c r="B303" s="277" t="s">
        <v>135</v>
      </c>
      <c r="C303" s="278">
        <v>298.8</v>
      </c>
      <c r="D303" s="279">
        <v>297.68333333333334</v>
      </c>
      <c r="E303" s="279">
        <v>293.4666666666667</v>
      </c>
      <c r="F303" s="279">
        <v>288.13333333333338</v>
      </c>
      <c r="G303" s="279">
        <v>283.91666666666674</v>
      </c>
      <c r="H303" s="279">
        <v>303.01666666666665</v>
      </c>
      <c r="I303" s="279">
        <v>307.23333333333323</v>
      </c>
      <c r="J303" s="279">
        <v>312.56666666666661</v>
      </c>
      <c r="K303" s="277">
        <v>301.89999999999998</v>
      </c>
      <c r="L303" s="277">
        <v>292.35000000000002</v>
      </c>
      <c r="M303" s="277">
        <v>46.030340000000002</v>
      </c>
    </row>
    <row r="304" spans="1:13">
      <c r="A304" s="268">
        <v>294</v>
      </c>
      <c r="B304" s="277" t="s">
        <v>456</v>
      </c>
      <c r="C304" s="278">
        <v>821.5</v>
      </c>
      <c r="D304" s="279">
        <v>816.68333333333339</v>
      </c>
      <c r="E304" s="279">
        <v>804.36666666666679</v>
      </c>
      <c r="F304" s="279">
        <v>787.23333333333335</v>
      </c>
      <c r="G304" s="279">
        <v>774.91666666666674</v>
      </c>
      <c r="H304" s="279">
        <v>833.81666666666683</v>
      </c>
      <c r="I304" s="279">
        <v>846.13333333333344</v>
      </c>
      <c r="J304" s="279">
        <v>863.26666666666688</v>
      </c>
      <c r="K304" s="277">
        <v>829</v>
      </c>
      <c r="L304" s="277">
        <v>799.55</v>
      </c>
      <c r="M304" s="277">
        <v>0.87753000000000003</v>
      </c>
    </row>
    <row r="305" spans="1:13">
      <c r="A305" s="268">
        <v>295</v>
      </c>
      <c r="B305" s="277" t="s">
        <v>136</v>
      </c>
      <c r="C305" s="278">
        <v>924.45</v>
      </c>
      <c r="D305" s="279">
        <v>921.36666666666667</v>
      </c>
      <c r="E305" s="279">
        <v>911.73333333333335</v>
      </c>
      <c r="F305" s="279">
        <v>899.01666666666665</v>
      </c>
      <c r="G305" s="279">
        <v>889.38333333333333</v>
      </c>
      <c r="H305" s="279">
        <v>934.08333333333337</v>
      </c>
      <c r="I305" s="279">
        <v>943.71666666666681</v>
      </c>
      <c r="J305" s="279">
        <v>956.43333333333339</v>
      </c>
      <c r="K305" s="277">
        <v>931</v>
      </c>
      <c r="L305" s="277">
        <v>908.65</v>
      </c>
      <c r="M305" s="277">
        <v>63.910020000000003</v>
      </c>
    </row>
    <row r="306" spans="1:13">
      <c r="A306" s="268">
        <v>296</v>
      </c>
      <c r="B306" s="277" t="s">
        <v>266</v>
      </c>
      <c r="C306" s="278">
        <v>3099.85</v>
      </c>
      <c r="D306" s="279">
        <v>3075.9500000000003</v>
      </c>
      <c r="E306" s="279">
        <v>3012.9000000000005</v>
      </c>
      <c r="F306" s="279">
        <v>2925.9500000000003</v>
      </c>
      <c r="G306" s="279">
        <v>2862.9000000000005</v>
      </c>
      <c r="H306" s="279">
        <v>3162.9000000000005</v>
      </c>
      <c r="I306" s="279">
        <v>3225.9500000000007</v>
      </c>
      <c r="J306" s="279">
        <v>3312.9000000000005</v>
      </c>
      <c r="K306" s="277">
        <v>3139</v>
      </c>
      <c r="L306" s="277">
        <v>2989</v>
      </c>
      <c r="M306" s="277">
        <v>9.6867800000000006</v>
      </c>
    </row>
    <row r="307" spans="1:13">
      <c r="A307" s="268">
        <v>297</v>
      </c>
      <c r="B307" s="277" t="s">
        <v>265</v>
      </c>
      <c r="C307" s="278">
        <v>1697.55</v>
      </c>
      <c r="D307" s="279">
        <v>1710.0166666666667</v>
      </c>
      <c r="E307" s="279">
        <v>1668.9833333333333</v>
      </c>
      <c r="F307" s="279">
        <v>1640.4166666666667</v>
      </c>
      <c r="G307" s="279">
        <v>1599.3833333333334</v>
      </c>
      <c r="H307" s="279">
        <v>1738.5833333333333</v>
      </c>
      <c r="I307" s="279">
        <v>1779.6166666666666</v>
      </c>
      <c r="J307" s="279">
        <v>1808.1833333333332</v>
      </c>
      <c r="K307" s="277">
        <v>1751.05</v>
      </c>
      <c r="L307" s="277">
        <v>1681.45</v>
      </c>
      <c r="M307" s="277">
        <v>2.6189300000000002</v>
      </c>
    </row>
    <row r="308" spans="1:13">
      <c r="A308" s="268">
        <v>298</v>
      </c>
      <c r="B308" s="277" t="s">
        <v>137</v>
      </c>
      <c r="C308" s="278">
        <v>1002.55</v>
      </c>
      <c r="D308" s="279">
        <v>1001.8166666666666</v>
      </c>
      <c r="E308" s="279">
        <v>988.73333333333323</v>
      </c>
      <c r="F308" s="279">
        <v>974.91666666666663</v>
      </c>
      <c r="G308" s="279">
        <v>961.83333333333326</v>
      </c>
      <c r="H308" s="279">
        <v>1015.6333333333332</v>
      </c>
      <c r="I308" s="279">
        <v>1028.7166666666667</v>
      </c>
      <c r="J308" s="279">
        <v>1042.5333333333333</v>
      </c>
      <c r="K308" s="277">
        <v>1014.9</v>
      </c>
      <c r="L308" s="277">
        <v>988</v>
      </c>
      <c r="M308" s="277">
        <v>31.3294</v>
      </c>
    </row>
    <row r="309" spans="1:13">
      <c r="A309" s="268">
        <v>299</v>
      </c>
      <c r="B309" s="277" t="s">
        <v>457</v>
      </c>
      <c r="C309" s="278">
        <v>1378.2</v>
      </c>
      <c r="D309" s="279">
        <v>1390.8166666666666</v>
      </c>
      <c r="E309" s="279">
        <v>1353.3833333333332</v>
      </c>
      <c r="F309" s="279">
        <v>1328.5666666666666</v>
      </c>
      <c r="G309" s="279">
        <v>1291.1333333333332</v>
      </c>
      <c r="H309" s="279">
        <v>1415.6333333333332</v>
      </c>
      <c r="I309" s="279">
        <v>1453.0666666666666</v>
      </c>
      <c r="J309" s="279">
        <v>1477.8833333333332</v>
      </c>
      <c r="K309" s="277">
        <v>1428.25</v>
      </c>
      <c r="L309" s="277">
        <v>1366</v>
      </c>
      <c r="M309" s="277">
        <v>0.46338000000000001</v>
      </c>
    </row>
    <row r="310" spans="1:13">
      <c r="A310" s="268">
        <v>300</v>
      </c>
      <c r="B310" s="277" t="s">
        <v>138</v>
      </c>
      <c r="C310" s="278">
        <v>600.85</v>
      </c>
      <c r="D310" s="279">
        <v>601.28333333333342</v>
      </c>
      <c r="E310" s="279">
        <v>591.76666666666688</v>
      </c>
      <c r="F310" s="279">
        <v>582.68333333333351</v>
      </c>
      <c r="G310" s="279">
        <v>573.16666666666697</v>
      </c>
      <c r="H310" s="279">
        <v>610.36666666666679</v>
      </c>
      <c r="I310" s="279">
        <v>619.88333333333344</v>
      </c>
      <c r="J310" s="279">
        <v>628.9666666666667</v>
      </c>
      <c r="K310" s="277">
        <v>610.79999999999995</v>
      </c>
      <c r="L310" s="277">
        <v>592.20000000000005</v>
      </c>
      <c r="M310" s="277">
        <v>36.847940000000001</v>
      </c>
    </row>
    <row r="311" spans="1:13">
      <c r="A311" s="268">
        <v>301</v>
      </c>
      <c r="B311" s="277" t="s">
        <v>139</v>
      </c>
      <c r="C311" s="278">
        <v>131.85</v>
      </c>
      <c r="D311" s="279">
        <v>131.4</v>
      </c>
      <c r="E311" s="279">
        <v>128.25</v>
      </c>
      <c r="F311" s="279">
        <v>124.64999999999999</v>
      </c>
      <c r="G311" s="279">
        <v>121.49999999999999</v>
      </c>
      <c r="H311" s="279">
        <v>135</v>
      </c>
      <c r="I311" s="279">
        <v>138.15000000000003</v>
      </c>
      <c r="J311" s="279">
        <v>141.75000000000003</v>
      </c>
      <c r="K311" s="277">
        <v>134.55000000000001</v>
      </c>
      <c r="L311" s="277">
        <v>127.8</v>
      </c>
      <c r="M311" s="277">
        <v>102.81262</v>
      </c>
    </row>
    <row r="312" spans="1:13">
      <c r="A312" s="268">
        <v>302</v>
      </c>
      <c r="B312" s="277" t="s">
        <v>319</v>
      </c>
      <c r="C312" s="278">
        <v>11.65</v>
      </c>
      <c r="D312" s="279">
        <v>11.6</v>
      </c>
      <c r="E312" s="279">
        <v>11.5</v>
      </c>
      <c r="F312" s="279">
        <v>11.35</v>
      </c>
      <c r="G312" s="279">
        <v>11.25</v>
      </c>
      <c r="H312" s="279">
        <v>11.75</v>
      </c>
      <c r="I312" s="279">
        <v>11.849999999999998</v>
      </c>
      <c r="J312" s="279">
        <v>12</v>
      </c>
      <c r="K312" s="277">
        <v>11.7</v>
      </c>
      <c r="L312" s="277">
        <v>11.45</v>
      </c>
      <c r="M312" s="277">
        <v>16.82949</v>
      </c>
    </row>
    <row r="313" spans="1:13">
      <c r="A313" s="268">
        <v>303</v>
      </c>
      <c r="B313" s="277" t="s">
        <v>464</v>
      </c>
      <c r="C313" s="278">
        <v>137.30000000000001</v>
      </c>
      <c r="D313" s="279">
        <v>137.58333333333334</v>
      </c>
      <c r="E313" s="279">
        <v>134.2166666666667</v>
      </c>
      <c r="F313" s="279">
        <v>131.13333333333335</v>
      </c>
      <c r="G313" s="279">
        <v>127.76666666666671</v>
      </c>
      <c r="H313" s="279">
        <v>140.66666666666669</v>
      </c>
      <c r="I313" s="279">
        <v>144.0333333333333</v>
      </c>
      <c r="J313" s="279">
        <v>147.11666666666667</v>
      </c>
      <c r="K313" s="277">
        <v>140.94999999999999</v>
      </c>
      <c r="L313" s="277">
        <v>134.5</v>
      </c>
      <c r="M313" s="277">
        <v>1.1685300000000001</v>
      </c>
    </row>
    <row r="314" spans="1:13">
      <c r="A314" s="268">
        <v>304</v>
      </c>
      <c r="B314" s="277" t="s">
        <v>466</v>
      </c>
      <c r="C314" s="278">
        <v>338.5</v>
      </c>
      <c r="D314" s="279">
        <v>339.78333333333336</v>
      </c>
      <c r="E314" s="279">
        <v>324.7166666666667</v>
      </c>
      <c r="F314" s="279">
        <v>310.93333333333334</v>
      </c>
      <c r="G314" s="279">
        <v>295.86666666666667</v>
      </c>
      <c r="H314" s="279">
        <v>353.56666666666672</v>
      </c>
      <c r="I314" s="279">
        <v>368.63333333333344</v>
      </c>
      <c r="J314" s="279">
        <v>382.41666666666674</v>
      </c>
      <c r="K314" s="277">
        <v>354.85</v>
      </c>
      <c r="L314" s="277">
        <v>326</v>
      </c>
      <c r="M314" s="277">
        <v>1.89283</v>
      </c>
    </row>
    <row r="315" spans="1:13">
      <c r="A315" s="268">
        <v>305</v>
      </c>
      <c r="B315" s="277" t="s">
        <v>462</v>
      </c>
      <c r="C315" s="278">
        <v>2843.8</v>
      </c>
      <c r="D315" s="279">
        <v>2850.9166666666665</v>
      </c>
      <c r="E315" s="279">
        <v>2807.9833333333331</v>
      </c>
      <c r="F315" s="279">
        <v>2772.1666666666665</v>
      </c>
      <c r="G315" s="279">
        <v>2729.2333333333331</v>
      </c>
      <c r="H315" s="279">
        <v>2886.7333333333331</v>
      </c>
      <c r="I315" s="279">
        <v>2929.6666666666665</v>
      </c>
      <c r="J315" s="279">
        <v>2965.4833333333331</v>
      </c>
      <c r="K315" s="277">
        <v>2893.85</v>
      </c>
      <c r="L315" s="277">
        <v>2815.1</v>
      </c>
      <c r="M315" s="277">
        <v>3.4049999999999997E-2</v>
      </c>
    </row>
    <row r="316" spans="1:13">
      <c r="A316" s="268">
        <v>306</v>
      </c>
      <c r="B316" s="277" t="s">
        <v>463</v>
      </c>
      <c r="C316" s="278">
        <v>220.6</v>
      </c>
      <c r="D316" s="279">
        <v>221.86666666666667</v>
      </c>
      <c r="E316" s="279">
        <v>218.63333333333335</v>
      </c>
      <c r="F316" s="279">
        <v>216.66666666666669</v>
      </c>
      <c r="G316" s="279">
        <v>213.43333333333337</v>
      </c>
      <c r="H316" s="279">
        <v>223.83333333333334</v>
      </c>
      <c r="I316" s="279">
        <v>227.06666666666669</v>
      </c>
      <c r="J316" s="279">
        <v>229.03333333333333</v>
      </c>
      <c r="K316" s="277">
        <v>225.1</v>
      </c>
      <c r="L316" s="277">
        <v>219.9</v>
      </c>
      <c r="M316" s="277">
        <v>0.22882</v>
      </c>
    </row>
    <row r="317" spans="1:13">
      <c r="A317" s="268">
        <v>307</v>
      </c>
      <c r="B317" s="277" t="s">
        <v>140</v>
      </c>
      <c r="C317" s="278">
        <v>167.15</v>
      </c>
      <c r="D317" s="279">
        <v>165.85</v>
      </c>
      <c r="E317" s="279">
        <v>164.1</v>
      </c>
      <c r="F317" s="279">
        <v>161.05000000000001</v>
      </c>
      <c r="G317" s="279">
        <v>159.30000000000001</v>
      </c>
      <c r="H317" s="279">
        <v>168.89999999999998</v>
      </c>
      <c r="I317" s="279">
        <v>170.64999999999998</v>
      </c>
      <c r="J317" s="279">
        <v>173.69999999999996</v>
      </c>
      <c r="K317" s="277">
        <v>167.6</v>
      </c>
      <c r="L317" s="277">
        <v>162.80000000000001</v>
      </c>
      <c r="M317" s="277">
        <v>53.098480000000002</v>
      </c>
    </row>
    <row r="318" spans="1:13">
      <c r="A318" s="268">
        <v>308</v>
      </c>
      <c r="B318" s="277" t="s">
        <v>141</v>
      </c>
      <c r="C318" s="278">
        <v>360.35</v>
      </c>
      <c r="D318" s="279">
        <v>362.88333333333338</v>
      </c>
      <c r="E318" s="279">
        <v>356.51666666666677</v>
      </c>
      <c r="F318" s="279">
        <v>352.68333333333339</v>
      </c>
      <c r="G318" s="279">
        <v>346.31666666666678</v>
      </c>
      <c r="H318" s="279">
        <v>366.71666666666675</v>
      </c>
      <c r="I318" s="279">
        <v>373.08333333333343</v>
      </c>
      <c r="J318" s="279">
        <v>376.91666666666674</v>
      </c>
      <c r="K318" s="277">
        <v>369.25</v>
      </c>
      <c r="L318" s="277">
        <v>359.05</v>
      </c>
      <c r="M318" s="277">
        <v>34.482680000000002</v>
      </c>
    </row>
    <row r="319" spans="1:13">
      <c r="A319" s="268">
        <v>309</v>
      </c>
      <c r="B319" s="277" t="s">
        <v>142</v>
      </c>
      <c r="C319" s="278">
        <v>6861.85</v>
      </c>
      <c r="D319" s="279">
        <v>6858.0333333333328</v>
      </c>
      <c r="E319" s="279">
        <v>6768.4666666666653</v>
      </c>
      <c r="F319" s="279">
        <v>6675.0833333333321</v>
      </c>
      <c r="G319" s="279">
        <v>6585.5166666666646</v>
      </c>
      <c r="H319" s="279">
        <v>6951.4166666666661</v>
      </c>
      <c r="I319" s="279">
        <v>7040.9833333333336</v>
      </c>
      <c r="J319" s="279">
        <v>7134.3666666666668</v>
      </c>
      <c r="K319" s="277">
        <v>6947.6</v>
      </c>
      <c r="L319" s="277">
        <v>6764.65</v>
      </c>
      <c r="M319" s="277">
        <v>9.1196900000000003</v>
      </c>
    </row>
    <row r="320" spans="1:13">
      <c r="A320" s="268">
        <v>310</v>
      </c>
      <c r="B320" s="277" t="s">
        <v>458</v>
      </c>
      <c r="C320" s="278">
        <v>833.85</v>
      </c>
      <c r="D320" s="279">
        <v>834.0333333333333</v>
      </c>
      <c r="E320" s="279">
        <v>818.31666666666661</v>
      </c>
      <c r="F320" s="279">
        <v>802.7833333333333</v>
      </c>
      <c r="G320" s="279">
        <v>787.06666666666661</v>
      </c>
      <c r="H320" s="279">
        <v>849.56666666666661</v>
      </c>
      <c r="I320" s="279">
        <v>865.2833333333333</v>
      </c>
      <c r="J320" s="279">
        <v>880.81666666666661</v>
      </c>
      <c r="K320" s="277">
        <v>849.75</v>
      </c>
      <c r="L320" s="277">
        <v>818.5</v>
      </c>
      <c r="M320" s="277">
        <v>0.11960999999999999</v>
      </c>
    </row>
    <row r="321" spans="1:13">
      <c r="A321" s="268">
        <v>311</v>
      </c>
      <c r="B321" s="277" t="s">
        <v>143</v>
      </c>
      <c r="C321" s="278">
        <v>520.70000000000005</v>
      </c>
      <c r="D321" s="279">
        <v>520.19999999999993</v>
      </c>
      <c r="E321" s="279">
        <v>514.49999999999989</v>
      </c>
      <c r="F321" s="279">
        <v>508.29999999999995</v>
      </c>
      <c r="G321" s="279">
        <v>502.59999999999991</v>
      </c>
      <c r="H321" s="279">
        <v>526.39999999999986</v>
      </c>
      <c r="I321" s="279">
        <v>532.09999999999991</v>
      </c>
      <c r="J321" s="279">
        <v>538.29999999999984</v>
      </c>
      <c r="K321" s="277">
        <v>525.9</v>
      </c>
      <c r="L321" s="277">
        <v>514</v>
      </c>
      <c r="M321" s="277">
        <v>26.420159999999999</v>
      </c>
    </row>
    <row r="322" spans="1:13">
      <c r="A322" s="268">
        <v>312</v>
      </c>
      <c r="B322" s="277" t="s">
        <v>472</v>
      </c>
      <c r="C322" s="278">
        <v>1766.3</v>
      </c>
      <c r="D322" s="279">
        <v>1797.4333333333334</v>
      </c>
      <c r="E322" s="279">
        <v>1719.8666666666668</v>
      </c>
      <c r="F322" s="279">
        <v>1673.4333333333334</v>
      </c>
      <c r="G322" s="279">
        <v>1595.8666666666668</v>
      </c>
      <c r="H322" s="279">
        <v>1843.8666666666668</v>
      </c>
      <c r="I322" s="279">
        <v>1921.4333333333334</v>
      </c>
      <c r="J322" s="279">
        <v>1967.8666666666668</v>
      </c>
      <c r="K322" s="277">
        <v>1875</v>
      </c>
      <c r="L322" s="277">
        <v>1751</v>
      </c>
      <c r="M322" s="277">
        <v>6.4279400000000004</v>
      </c>
    </row>
    <row r="323" spans="1:13">
      <c r="A323" s="268">
        <v>313</v>
      </c>
      <c r="B323" s="277" t="s">
        <v>468</v>
      </c>
      <c r="C323" s="278">
        <v>1888.25</v>
      </c>
      <c r="D323" s="279">
        <v>1883.45</v>
      </c>
      <c r="E323" s="279">
        <v>1866.9</v>
      </c>
      <c r="F323" s="279">
        <v>1845.55</v>
      </c>
      <c r="G323" s="279">
        <v>1829</v>
      </c>
      <c r="H323" s="279">
        <v>1904.8000000000002</v>
      </c>
      <c r="I323" s="279">
        <v>1921.35</v>
      </c>
      <c r="J323" s="279">
        <v>1942.7000000000003</v>
      </c>
      <c r="K323" s="277">
        <v>1900</v>
      </c>
      <c r="L323" s="277">
        <v>1862.1</v>
      </c>
      <c r="M323" s="277">
        <v>0.41067999999999999</v>
      </c>
    </row>
    <row r="324" spans="1:13">
      <c r="A324" s="268">
        <v>314</v>
      </c>
      <c r="B324" s="277" t="s">
        <v>144</v>
      </c>
      <c r="C324" s="278">
        <v>574.29999999999995</v>
      </c>
      <c r="D324" s="279">
        <v>579.13333333333333</v>
      </c>
      <c r="E324" s="279">
        <v>565.26666666666665</v>
      </c>
      <c r="F324" s="279">
        <v>556.23333333333335</v>
      </c>
      <c r="G324" s="279">
        <v>542.36666666666667</v>
      </c>
      <c r="H324" s="279">
        <v>588.16666666666663</v>
      </c>
      <c r="I324" s="279">
        <v>602.03333333333319</v>
      </c>
      <c r="J324" s="279">
        <v>611.06666666666661</v>
      </c>
      <c r="K324" s="277">
        <v>593</v>
      </c>
      <c r="L324" s="277">
        <v>570.1</v>
      </c>
      <c r="M324" s="277">
        <v>5.6369600000000002</v>
      </c>
    </row>
    <row r="325" spans="1:13">
      <c r="A325" s="268">
        <v>315</v>
      </c>
      <c r="B325" s="277" t="s">
        <v>145</v>
      </c>
      <c r="C325" s="278">
        <v>821.8</v>
      </c>
      <c r="D325" s="279">
        <v>823.04999999999984</v>
      </c>
      <c r="E325" s="279">
        <v>811.29999999999973</v>
      </c>
      <c r="F325" s="279">
        <v>800.79999999999984</v>
      </c>
      <c r="G325" s="279">
        <v>789.04999999999973</v>
      </c>
      <c r="H325" s="279">
        <v>833.54999999999973</v>
      </c>
      <c r="I325" s="279">
        <v>845.3</v>
      </c>
      <c r="J325" s="279">
        <v>855.79999999999973</v>
      </c>
      <c r="K325" s="277">
        <v>834.8</v>
      </c>
      <c r="L325" s="277">
        <v>812.55</v>
      </c>
      <c r="M325" s="277">
        <v>8.4713700000000003</v>
      </c>
    </row>
    <row r="326" spans="1:13">
      <c r="A326" s="268">
        <v>316</v>
      </c>
      <c r="B326" s="277" t="s">
        <v>465</v>
      </c>
      <c r="C326" s="278">
        <v>168.45</v>
      </c>
      <c r="D326" s="279">
        <v>168.2</v>
      </c>
      <c r="E326" s="279">
        <v>166.04999999999998</v>
      </c>
      <c r="F326" s="279">
        <v>163.65</v>
      </c>
      <c r="G326" s="279">
        <v>161.5</v>
      </c>
      <c r="H326" s="279">
        <v>170.59999999999997</v>
      </c>
      <c r="I326" s="279">
        <v>172.74999999999994</v>
      </c>
      <c r="J326" s="279">
        <v>175.14999999999995</v>
      </c>
      <c r="K326" s="277">
        <v>170.35</v>
      </c>
      <c r="L326" s="277">
        <v>165.8</v>
      </c>
      <c r="M326" s="277">
        <v>0.20111000000000001</v>
      </c>
    </row>
    <row r="327" spans="1:13">
      <c r="A327" s="268">
        <v>317</v>
      </c>
      <c r="B327" s="277" t="s">
        <v>1975</v>
      </c>
      <c r="C327" s="278">
        <v>178.9</v>
      </c>
      <c r="D327" s="279">
        <v>178.45000000000002</v>
      </c>
      <c r="E327" s="279">
        <v>174.10000000000002</v>
      </c>
      <c r="F327" s="279">
        <v>169.3</v>
      </c>
      <c r="G327" s="279">
        <v>164.95000000000002</v>
      </c>
      <c r="H327" s="279">
        <v>183.25000000000003</v>
      </c>
      <c r="I327" s="279">
        <v>187.6</v>
      </c>
      <c r="J327" s="279">
        <v>192.40000000000003</v>
      </c>
      <c r="K327" s="277">
        <v>182.8</v>
      </c>
      <c r="L327" s="277">
        <v>173.65</v>
      </c>
      <c r="M327" s="277">
        <v>11.90227</v>
      </c>
    </row>
    <row r="328" spans="1:13">
      <c r="A328" s="268">
        <v>318</v>
      </c>
      <c r="B328" s="277" t="s">
        <v>469</v>
      </c>
      <c r="C328" s="278">
        <v>68.650000000000006</v>
      </c>
      <c r="D328" s="279">
        <v>69.100000000000009</v>
      </c>
      <c r="E328" s="279">
        <v>67.850000000000023</v>
      </c>
      <c r="F328" s="279">
        <v>67.050000000000011</v>
      </c>
      <c r="G328" s="279">
        <v>65.800000000000026</v>
      </c>
      <c r="H328" s="279">
        <v>69.90000000000002</v>
      </c>
      <c r="I328" s="279">
        <v>71.149999999999991</v>
      </c>
      <c r="J328" s="279">
        <v>71.950000000000017</v>
      </c>
      <c r="K328" s="277">
        <v>70.349999999999994</v>
      </c>
      <c r="L328" s="277">
        <v>68.3</v>
      </c>
      <c r="M328" s="277">
        <v>2.1360700000000001</v>
      </c>
    </row>
    <row r="329" spans="1:13">
      <c r="A329" s="268">
        <v>319</v>
      </c>
      <c r="B329" s="277" t="s">
        <v>470</v>
      </c>
      <c r="C329" s="278">
        <v>320.89999999999998</v>
      </c>
      <c r="D329" s="279">
        <v>323</v>
      </c>
      <c r="E329" s="279">
        <v>317.89999999999998</v>
      </c>
      <c r="F329" s="279">
        <v>314.89999999999998</v>
      </c>
      <c r="G329" s="279">
        <v>309.79999999999995</v>
      </c>
      <c r="H329" s="279">
        <v>326</v>
      </c>
      <c r="I329" s="279">
        <v>331.1</v>
      </c>
      <c r="J329" s="279">
        <v>334.1</v>
      </c>
      <c r="K329" s="277">
        <v>328.1</v>
      </c>
      <c r="L329" s="277">
        <v>320</v>
      </c>
      <c r="M329" s="277">
        <v>0.59236</v>
      </c>
    </row>
    <row r="330" spans="1:13">
      <c r="A330" s="268">
        <v>320</v>
      </c>
      <c r="B330" s="277" t="s">
        <v>146</v>
      </c>
      <c r="C330" s="278">
        <v>1354.05</v>
      </c>
      <c r="D330" s="279">
        <v>1386.3666666666668</v>
      </c>
      <c r="E330" s="279">
        <v>1304.9833333333336</v>
      </c>
      <c r="F330" s="279">
        <v>1255.9166666666667</v>
      </c>
      <c r="G330" s="279">
        <v>1174.5333333333335</v>
      </c>
      <c r="H330" s="279">
        <v>1435.4333333333336</v>
      </c>
      <c r="I330" s="279">
        <v>1516.8166666666668</v>
      </c>
      <c r="J330" s="279">
        <v>1565.8833333333337</v>
      </c>
      <c r="K330" s="277">
        <v>1467.75</v>
      </c>
      <c r="L330" s="277">
        <v>1337.3</v>
      </c>
      <c r="M330" s="277">
        <v>34.831029999999998</v>
      </c>
    </row>
    <row r="331" spans="1:13">
      <c r="A331" s="268">
        <v>321</v>
      </c>
      <c r="B331" s="277" t="s">
        <v>459</v>
      </c>
      <c r="C331" s="278">
        <v>16.350000000000001</v>
      </c>
      <c r="D331" s="279">
        <v>16.466666666666669</v>
      </c>
      <c r="E331" s="279">
        <v>16.083333333333336</v>
      </c>
      <c r="F331" s="279">
        <v>15.816666666666666</v>
      </c>
      <c r="G331" s="279">
        <v>15.433333333333334</v>
      </c>
      <c r="H331" s="279">
        <v>16.733333333333338</v>
      </c>
      <c r="I331" s="279">
        <v>17.116666666666671</v>
      </c>
      <c r="J331" s="279">
        <v>17.38333333333334</v>
      </c>
      <c r="K331" s="277">
        <v>16.850000000000001</v>
      </c>
      <c r="L331" s="277">
        <v>16.2</v>
      </c>
      <c r="M331" s="277">
        <v>5.2630600000000003</v>
      </c>
    </row>
    <row r="332" spans="1:13">
      <c r="A332" s="268">
        <v>322</v>
      </c>
      <c r="B332" s="277" t="s">
        <v>460</v>
      </c>
      <c r="C332" s="278">
        <v>133.5</v>
      </c>
      <c r="D332" s="279">
        <v>133.65</v>
      </c>
      <c r="E332" s="279">
        <v>132.45000000000002</v>
      </c>
      <c r="F332" s="279">
        <v>131.4</v>
      </c>
      <c r="G332" s="279">
        <v>130.20000000000002</v>
      </c>
      <c r="H332" s="279">
        <v>134.70000000000002</v>
      </c>
      <c r="I332" s="279">
        <v>135.9</v>
      </c>
      <c r="J332" s="279">
        <v>136.95000000000002</v>
      </c>
      <c r="K332" s="277">
        <v>134.85</v>
      </c>
      <c r="L332" s="277">
        <v>132.6</v>
      </c>
      <c r="M332" s="277">
        <v>0.57586999999999999</v>
      </c>
    </row>
    <row r="333" spans="1:13">
      <c r="A333" s="268">
        <v>323</v>
      </c>
      <c r="B333" s="277" t="s">
        <v>147</v>
      </c>
      <c r="C333" s="278">
        <v>107.05</v>
      </c>
      <c r="D333" s="279">
        <v>108.3</v>
      </c>
      <c r="E333" s="279">
        <v>104.64999999999999</v>
      </c>
      <c r="F333" s="279">
        <v>102.25</v>
      </c>
      <c r="G333" s="279">
        <v>98.6</v>
      </c>
      <c r="H333" s="279">
        <v>110.69999999999999</v>
      </c>
      <c r="I333" s="279">
        <v>114.35</v>
      </c>
      <c r="J333" s="279">
        <v>116.74999999999999</v>
      </c>
      <c r="K333" s="277">
        <v>111.95</v>
      </c>
      <c r="L333" s="277">
        <v>105.9</v>
      </c>
      <c r="M333" s="277">
        <v>152.51052999999999</v>
      </c>
    </row>
    <row r="334" spans="1:13">
      <c r="A334" s="268">
        <v>324</v>
      </c>
      <c r="B334" s="277" t="s">
        <v>471</v>
      </c>
      <c r="C334" s="278">
        <v>572.75</v>
      </c>
      <c r="D334" s="279">
        <v>575.25</v>
      </c>
      <c r="E334" s="279">
        <v>565.54999999999995</v>
      </c>
      <c r="F334" s="279">
        <v>558.34999999999991</v>
      </c>
      <c r="G334" s="279">
        <v>548.64999999999986</v>
      </c>
      <c r="H334" s="279">
        <v>582.45000000000005</v>
      </c>
      <c r="I334" s="279">
        <v>592.15000000000009</v>
      </c>
      <c r="J334" s="279">
        <v>599.35000000000014</v>
      </c>
      <c r="K334" s="277">
        <v>584.95000000000005</v>
      </c>
      <c r="L334" s="277">
        <v>568.04999999999995</v>
      </c>
      <c r="M334" s="277">
        <v>0.25568999999999997</v>
      </c>
    </row>
    <row r="335" spans="1:13">
      <c r="A335" s="268">
        <v>325</v>
      </c>
      <c r="B335" s="277" t="s">
        <v>268</v>
      </c>
      <c r="C335" s="278">
        <v>1301.3</v>
      </c>
      <c r="D335" s="279">
        <v>1309.5833333333333</v>
      </c>
      <c r="E335" s="279">
        <v>1277.6666666666665</v>
      </c>
      <c r="F335" s="279">
        <v>1254.0333333333333</v>
      </c>
      <c r="G335" s="279">
        <v>1222.1166666666666</v>
      </c>
      <c r="H335" s="279">
        <v>1333.2166666666665</v>
      </c>
      <c r="I335" s="279">
        <v>1365.133333333333</v>
      </c>
      <c r="J335" s="279">
        <v>1388.7666666666664</v>
      </c>
      <c r="K335" s="277">
        <v>1341.5</v>
      </c>
      <c r="L335" s="277">
        <v>1285.95</v>
      </c>
      <c r="M335" s="277">
        <v>2.1435200000000001</v>
      </c>
    </row>
    <row r="336" spans="1:13">
      <c r="A336" s="268">
        <v>326</v>
      </c>
      <c r="B336" s="277" t="s">
        <v>148</v>
      </c>
      <c r="C336" s="278">
        <v>61042.45</v>
      </c>
      <c r="D336" s="279">
        <v>60880.483333333337</v>
      </c>
      <c r="E336" s="279">
        <v>60161.966666666674</v>
      </c>
      <c r="F336" s="279">
        <v>59281.483333333337</v>
      </c>
      <c r="G336" s="279">
        <v>58562.966666666674</v>
      </c>
      <c r="H336" s="279">
        <v>61760.966666666674</v>
      </c>
      <c r="I336" s="279">
        <v>62479.483333333337</v>
      </c>
      <c r="J336" s="279">
        <v>63359.966666666674</v>
      </c>
      <c r="K336" s="277">
        <v>61599</v>
      </c>
      <c r="L336" s="277">
        <v>60000</v>
      </c>
      <c r="M336" s="277">
        <v>0.32353999999999999</v>
      </c>
    </row>
    <row r="337" spans="1:13">
      <c r="A337" s="268">
        <v>327</v>
      </c>
      <c r="B337" s="277" t="s">
        <v>267</v>
      </c>
      <c r="C337" s="278">
        <v>27.05</v>
      </c>
      <c r="D337" s="279">
        <v>27.150000000000002</v>
      </c>
      <c r="E337" s="279">
        <v>26.750000000000004</v>
      </c>
      <c r="F337" s="279">
        <v>26.450000000000003</v>
      </c>
      <c r="G337" s="279">
        <v>26.050000000000004</v>
      </c>
      <c r="H337" s="279">
        <v>27.450000000000003</v>
      </c>
      <c r="I337" s="279">
        <v>27.85</v>
      </c>
      <c r="J337" s="279">
        <v>28.150000000000002</v>
      </c>
      <c r="K337" s="277">
        <v>27.55</v>
      </c>
      <c r="L337" s="277">
        <v>26.85</v>
      </c>
      <c r="M337" s="277">
        <v>9.0437200000000004</v>
      </c>
    </row>
    <row r="338" spans="1:13">
      <c r="A338" s="268">
        <v>328</v>
      </c>
      <c r="B338" s="277" t="s">
        <v>149</v>
      </c>
      <c r="C338" s="278">
        <v>1213.2</v>
      </c>
      <c r="D338" s="279">
        <v>1212.5999999999999</v>
      </c>
      <c r="E338" s="279">
        <v>1187.4499999999998</v>
      </c>
      <c r="F338" s="279">
        <v>1161.6999999999998</v>
      </c>
      <c r="G338" s="279">
        <v>1136.5499999999997</v>
      </c>
      <c r="H338" s="279">
        <v>1238.3499999999999</v>
      </c>
      <c r="I338" s="279">
        <v>1263.5</v>
      </c>
      <c r="J338" s="279">
        <v>1289.25</v>
      </c>
      <c r="K338" s="277">
        <v>1237.75</v>
      </c>
      <c r="L338" s="277">
        <v>1186.8499999999999</v>
      </c>
      <c r="M338" s="277">
        <v>15.325519999999999</v>
      </c>
    </row>
    <row r="339" spans="1:13">
      <c r="A339" s="268">
        <v>329</v>
      </c>
      <c r="B339" s="277" t="s">
        <v>3161</v>
      </c>
      <c r="C339" s="278">
        <v>274.95</v>
      </c>
      <c r="D339" s="279">
        <v>273.36666666666662</v>
      </c>
      <c r="E339" s="279">
        <v>269.83333333333326</v>
      </c>
      <c r="F339" s="279">
        <v>264.71666666666664</v>
      </c>
      <c r="G339" s="279">
        <v>261.18333333333328</v>
      </c>
      <c r="H339" s="279">
        <v>278.48333333333323</v>
      </c>
      <c r="I339" s="279">
        <v>282.01666666666665</v>
      </c>
      <c r="J339" s="279">
        <v>287.13333333333321</v>
      </c>
      <c r="K339" s="277">
        <v>276.89999999999998</v>
      </c>
      <c r="L339" s="277">
        <v>268.25</v>
      </c>
      <c r="M339" s="277">
        <v>6.38192</v>
      </c>
    </row>
    <row r="340" spans="1:13">
      <c r="A340" s="268">
        <v>330</v>
      </c>
      <c r="B340" s="277" t="s">
        <v>269</v>
      </c>
      <c r="C340" s="278">
        <v>929.9</v>
      </c>
      <c r="D340" s="279">
        <v>928.08333333333337</v>
      </c>
      <c r="E340" s="279">
        <v>919.7166666666667</v>
      </c>
      <c r="F340" s="279">
        <v>909.5333333333333</v>
      </c>
      <c r="G340" s="279">
        <v>901.16666666666663</v>
      </c>
      <c r="H340" s="279">
        <v>938.26666666666677</v>
      </c>
      <c r="I340" s="279">
        <v>946.63333333333333</v>
      </c>
      <c r="J340" s="279">
        <v>956.81666666666683</v>
      </c>
      <c r="K340" s="277">
        <v>936.45</v>
      </c>
      <c r="L340" s="277">
        <v>917.9</v>
      </c>
      <c r="M340" s="277">
        <v>2.7345999999999999</v>
      </c>
    </row>
    <row r="341" spans="1:13">
      <c r="A341" s="268">
        <v>331</v>
      </c>
      <c r="B341" s="277" t="s">
        <v>150</v>
      </c>
      <c r="C341" s="278">
        <v>30.45</v>
      </c>
      <c r="D341" s="279">
        <v>30.733333333333331</v>
      </c>
      <c r="E341" s="279">
        <v>29.86666666666666</v>
      </c>
      <c r="F341" s="279">
        <v>29.283333333333328</v>
      </c>
      <c r="G341" s="279">
        <v>28.416666666666657</v>
      </c>
      <c r="H341" s="279">
        <v>31.316666666666663</v>
      </c>
      <c r="I341" s="279">
        <v>32.18333333333333</v>
      </c>
      <c r="J341" s="279">
        <v>32.766666666666666</v>
      </c>
      <c r="K341" s="277">
        <v>31.6</v>
      </c>
      <c r="L341" s="277">
        <v>30.15</v>
      </c>
      <c r="M341" s="277">
        <v>93.714669999999998</v>
      </c>
    </row>
    <row r="342" spans="1:13">
      <c r="A342" s="268">
        <v>332</v>
      </c>
      <c r="B342" s="277" t="s">
        <v>261</v>
      </c>
      <c r="C342" s="278">
        <v>3492.75</v>
      </c>
      <c r="D342" s="279">
        <v>3488.9166666666665</v>
      </c>
      <c r="E342" s="279">
        <v>3443.833333333333</v>
      </c>
      <c r="F342" s="279">
        <v>3394.9166666666665</v>
      </c>
      <c r="G342" s="279">
        <v>3349.833333333333</v>
      </c>
      <c r="H342" s="279">
        <v>3537.833333333333</v>
      </c>
      <c r="I342" s="279">
        <v>3582.9166666666661</v>
      </c>
      <c r="J342" s="279">
        <v>3631.833333333333</v>
      </c>
      <c r="K342" s="277">
        <v>3534</v>
      </c>
      <c r="L342" s="277">
        <v>3440</v>
      </c>
      <c r="M342" s="277">
        <v>3.0540099999999999</v>
      </c>
    </row>
    <row r="343" spans="1:13">
      <c r="A343" s="268">
        <v>333</v>
      </c>
      <c r="B343" s="277" t="s">
        <v>478</v>
      </c>
      <c r="C343" s="278">
        <v>2057.8000000000002</v>
      </c>
      <c r="D343" s="279">
        <v>2057.5666666666671</v>
      </c>
      <c r="E343" s="279">
        <v>2035.233333333334</v>
      </c>
      <c r="F343" s="279">
        <v>2012.666666666667</v>
      </c>
      <c r="G343" s="279">
        <v>1990.3333333333339</v>
      </c>
      <c r="H343" s="279">
        <v>2080.1333333333341</v>
      </c>
      <c r="I343" s="279">
        <v>2102.4666666666672</v>
      </c>
      <c r="J343" s="279">
        <v>2125.0333333333342</v>
      </c>
      <c r="K343" s="277">
        <v>2079.9</v>
      </c>
      <c r="L343" s="277">
        <v>2035</v>
      </c>
      <c r="M343" s="277">
        <v>0.80234000000000005</v>
      </c>
    </row>
    <row r="344" spans="1:13">
      <c r="A344" s="268">
        <v>334</v>
      </c>
      <c r="B344" s="277" t="s">
        <v>151</v>
      </c>
      <c r="C344" s="278">
        <v>23.05</v>
      </c>
      <c r="D344" s="279">
        <v>23.116666666666664</v>
      </c>
      <c r="E344" s="279">
        <v>22.733333333333327</v>
      </c>
      <c r="F344" s="279">
        <v>22.416666666666664</v>
      </c>
      <c r="G344" s="279">
        <v>22.033333333333328</v>
      </c>
      <c r="H344" s="279">
        <v>23.433333333333326</v>
      </c>
      <c r="I344" s="279">
        <v>23.816666666666659</v>
      </c>
      <c r="J344" s="279">
        <v>24.133333333333326</v>
      </c>
      <c r="K344" s="277">
        <v>23.5</v>
      </c>
      <c r="L344" s="277">
        <v>22.8</v>
      </c>
      <c r="M344" s="277">
        <v>28.225190000000001</v>
      </c>
    </row>
    <row r="345" spans="1:13">
      <c r="A345" s="268">
        <v>335</v>
      </c>
      <c r="B345" s="277" t="s">
        <v>477</v>
      </c>
      <c r="C345" s="278">
        <v>53</v>
      </c>
      <c r="D345" s="279">
        <v>52.966666666666669</v>
      </c>
      <c r="E345" s="279">
        <v>52.433333333333337</v>
      </c>
      <c r="F345" s="279">
        <v>51.866666666666667</v>
      </c>
      <c r="G345" s="279">
        <v>51.333333333333336</v>
      </c>
      <c r="H345" s="279">
        <v>53.533333333333339</v>
      </c>
      <c r="I345" s="279">
        <v>54.06666666666667</v>
      </c>
      <c r="J345" s="279">
        <v>54.63333333333334</v>
      </c>
      <c r="K345" s="277">
        <v>53.5</v>
      </c>
      <c r="L345" s="277">
        <v>52.4</v>
      </c>
      <c r="M345" s="277">
        <v>1.34971</v>
      </c>
    </row>
    <row r="346" spans="1:13">
      <c r="A346" s="268">
        <v>336</v>
      </c>
      <c r="B346" s="277" t="s">
        <v>152</v>
      </c>
      <c r="C346" s="278">
        <v>33.75</v>
      </c>
      <c r="D346" s="279">
        <v>33.766666666666666</v>
      </c>
      <c r="E346" s="279">
        <v>33.18333333333333</v>
      </c>
      <c r="F346" s="279">
        <v>32.616666666666667</v>
      </c>
      <c r="G346" s="279">
        <v>32.033333333333331</v>
      </c>
      <c r="H346" s="279">
        <v>34.333333333333329</v>
      </c>
      <c r="I346" s="279">
        <v>34.916666666666671</v>
      </c>
      <c r="J346" s="279">
        <v>35.483333333333327</v>
      </c>
      <c r="K346" s="277">
        <v>34.35</v>
      </c>
      <c r="L346" s="277">
        <v>33.200000000000003</v>
      </c>
      <c r="M346" s="277">
        <v>80.809929999999994</v>
      </c>
    </row>
    <row r="347" spans="1:13">
      <c r="A347" s="268">
        <v>337</v>
      </c>
      <c r="B347" s="277" t="s">
        <v>473</v>
      </c>
      <c r="C347" s="278">
        <v>519.75</v>
      </c>
      <c r="D347" s="279">
        <v>522.9</v>
      </c>
      <c r="E347" s="279">
        <v>512.79999999999995</v>
      </c>
      <c r="F347" s="279">
        <v>505.85</v>
      </c>
      <c r="G347" s="279">
        <v>495.75</v>
      </c>
      <c r="H347" s="279">
        <v>529.84999999999991</v>
      </c>
      <c r="I347" s="279">
        <v>539.95000000000005</v>
      </c>
      <c r="J347" s="279">
        <v>546.89999999999986</v>
      </c>
      <c r="K347" s="277">
        <v>533</v>
      </c>
      <c r="L347" s="277">
        <v>515.95000000000005</v>
      </c>
      <c r="M347" s="277">
        <v>0.43442999999999998</v>
      </c>
    </row>
    <row r="348" spans="1:13">
      <c r="A348" s="268">
        <v>338</v>
      </c>
      <c r="B348" s="277" t="s">
        <v>153</v>
      </c>
      <c r="C348" s="278">
        <v>16030.85</v>
      </c>
      <c r="D348" s="279">
        <v>16095.783333333335</v>
      </c>
      <c r="E348" s="279">
        <v>15877.116666666669</v>
      </c>
      <c r="F348" s="279">
        <v>15723.383333333333</v>
      </c>
      <c r="G348" s="279">
        <v>15504.716666666667</v>
      </c>
      <c r="H348" s="279">
        <v>16249.51666666667</v>
      </c>
      <c r="I348" s="279">
        <v>16468.183333333338</v>
      </c>
      <c r="J348" s="279">
        <v>16621.916666666672</v>
      </c>
      <c r="K348" s="277">
        <v>16314.45</v>
      </c>
      <c r="L348" s="277">
        <v>15942.05</v>
      </c>
      <c r="M348" s="277">
        <v>1.50095</v>
      </c>
    </row>
    <row r="349" spans="1:13">
      <c r="A349" s="268">
        <v>339</v>
      </c>
      <c r="B349" s="277" t="s">
        <v>476</v>
      </c>
      <c r="C349" s="278">
        <v>31.85</v>
      </c>
      <c r="D349" s="279">
        <v>31.766666666666666</v>
      </c>
      <c r="E349" s="279">
        <v>31.533333333333331</v>
      </c>
      <c r="F349" s="279">
        <v>31.216666666666665</v>
      </c>
      <c r="G349" s="279">
        <v>30.983333333333331</v>
      </c>
      <c r="H349" s="279">
        <v>32.083333333333329</v>
      </c>
      <c r="I349" s="279">
        <v>32.316666666666663</v>
      </c>
      <c r="J349" s="279">
        <v>32.633333333333333</v>
      </c>
      <c r="K349" s="277">
        <v>32</v>
      </c>
      <c r="L349" s="277">
        <v>31.45</v>
      </c>
      <c r="M349" s="277">
        <v>3.3586900000000002</v>
      </c>
    </row>
    <row r="350" spans="1:13">
      <c r="A350" s="268">
        <v>340</v>
      </c>
      <c r="B350" s="277" t="s">
        <v>475</v>
      </c>
      <c r="C350" s="278">
        <v>334.8</v>
      </c>
      <c r="D350" s="279">
        <v>333.7</v>
      </c>
      <c r="E350" s="279">
        <v>329.09999999999997</v>
      </c>
      <c r="F350" s="279">
        <v>323.39999999999998</v>
      </c>
      <c r="G350" s="279">
        <v>318.79999999999995</v>
      </c>
      <c r="H350" s="279">
        <v>339.4</v>
      </c>
      <c r="I350" s="279">
        <v>344</v>
      </c>
      <c r="J350" s="279">
        <v>349.7</v>
      </c>
      <c r="K350" s="277">
        <v>338.3</v>
      </c>
      <c r="L350" s="277">
        <v>328</v>
      </c>
      <c r="M350" s="277">
        <v>0.97008000000000005</v>
      </c>
    </row>
    <row r="351" spans="1:13">
      <c r="A351" s="268">
        <v>341</v>
      </c>
      <c r="B351" s="277" t="s">
        <v>270</v>
      </c>
      <c r="C351" s="278">
        <v>20.149999999999999</v>
      </c>
      <c r="D351" s="279">
        <v>20.216666666666669</v>
      </c>
      <c r="E351" s="279">
        <v>19.883333333333336</v>
      </c>
      <c r="F351" s="279">
        <v>19.616666666666667</v>
      </c>
      <c r="G351" s="279">
        <v>19.283333333333335</v>
      </c>
      <c r="H351" s="279">
        <v>20.483333333333338</v>
      </c>
      <c r="I351" s="279">
        <v>20.816666666666666</v>
      </c>
      <c r="J351" s="279">
        <v>21.083333333333339</v>
      </c>
      <c r="K351" s="277">
        <v>20.55</v>
      </c>
      <c r="L351" s="277">
        <v>19.95</v>
      </c>
      <c r="M351" s="277">
        <v>38.674370000000003</v>
      </c>
    </row>
    <row r="352" spans="1:13">
      <c r="A352" s="268">
        <v>342</v>
      </c>
      <c r="B352" s="277" t="s">
        <v>283</v>
      </c>
      <c r="C352" s="278">
        <v>103.25</v>
      </c>
      <c r="D352" s="279">
        <v>103.88333333333333</v>
      </c>
      <c r="E352" s="279">
        <v>101.96666666666665</v>
      </c>
      <c r="F352" s="279">
        <v>100.68333333333332</v>
      </c>
      <c r="G352" s="279">
        <v>98.766666666666652</v>
      </c>
      <c r="H352" s="279">
        <v>105.16666666666666</v>
      </c>
      <c r="I352" s="279">
        <v>107.08333333333334</v>
      </c>
      <c r="J352" s="279">
        <v>108.36666666666666</v>
      </c>
      <c r="K352" s="277">
        <v>105.8</v>
      </c>
      <c r="L352" s="277">
        <v>102.6</v>
      </c>
      <c r="M352" s="277">
        <v>1.24126</v>
      </c>
    </row>
    <row r="353" spans="1:13">
      <c r="A353" s="268">
        <v>343</v>
      </c>
      <c r="B353" s="277" t="s">
        <v>479</v>
      </c>
      <c r="C353" s="278">
        <v>1310.0999999999999</v>
      </c>
      <c r="D353" s="279">
        <v>1315.0333333333333</v>
      </c>
      <c r="E353" s="279">
        <v>1303.0666666666666</v>
      </c>
      <c r="F353" s="279">
        <v>1296.0333333333333</v>
      </c>
      <c r="G353" s="279">
        <v>1284.0666666666666</v>
      </c>
      <c r="H353" s="279">
        <v>1322.0666666666666</v>
      </c>
      <c r="I353" s="279">
        <v>1334.0333333333333</v>
      </c>
      <c r="J353" s="279">
        <v>1341.0666666666666</v>
      </c>
      <c r="K353" s="277">
        <v>1327</v>
      </c>
      <c r="L353" s="277">
        <v>1308</v>
      </c>
      <c r="M353" s="277">
        <v>4.2619999999999998E-2</v>
      </c>
    </row>
    <row r="354" spans="1:13">
      <c r="A354" s="268">
        <v>344</v>
      </c>
      <c r="B354" s="277" t="s">
        <v>474</v>
      </c>
      <c r="C354" s="278">
        <v>49.7</v>
      </c>
      <c r="D354" s="279">
        <v>49.883333333333333</v>
      </c>
      <c r="E354" s="279">
        <v>49.316666666666663</v>
      </c>
      <c r="F354" s="279">
        <v>48.93333333333333</v>
      </c>
      <c r="G354" s="279">
        <v>48.36666666666666</v>
      </c>
      <c r="H354" s="279">
        <v>50.266666666666666</v>
      </c>
      <c r="I354" s="279">
        <v>50.833333333333343</v>
      </c>
      <c r="J354" s="279">
        <v>51.216666666666669</v>
      </c>
      <c r="K354" s="277">
        <v>50.45</v>
      </c>
      <c r="L354" s="277">
        <v>49.5</v>
      </c>
      <c r="M354" s="277">
        <v>3.8951099999999999</v>
      </c>
    </row>
    <row r="355" spans="1:13">
      <c r="A355" s="268">
        <v>345</v>
      </c>
      <c r="B355" s="277" t="s">
        <v>155</v>
      </c>
      <c r="C355" s="278">
        <v>85.25</v>
      </c>
      <c r="D355" s="279">
        <v>84.8</v>
      </c>
      <c r="E355" s="279">
        <v>83.949999999999989</v>
      </c>
      <c r="F355" s="279">
        <v>82.649999999999991</v>
      </c>
      <c r="G355" s="279">
        <v>81.799999999999983</v>
      </c>
      <c r="H355" s="279">
        <v>86.1</v>
      </c>
      <c r="I355" s="279">
        <v>86.949999999999989</v>
      </c>
      <c r="J355" s="279">
        <v>88.25</v>
      </c>
      <c r="K355" s="277">
        <v>85.65</v>
      </c>
      <c r="L355" s="277">
        <v>83.5</v>
      </c>
      <c r="M355" s="277">
        <v>54.576210000000003</v>
      </c>
    </row>
    <row r="356" spans="1:13">
      <c r="A356" s="268">
        <v>346</v>
      </c>
      <c r="B356" s="277" t="s">
        <v>156</v>
      </c>
      <c r="C356" s="278">
        <v>82.3</v>
      </c>
      <c r="D356" s="279">
        <v>82.25</v>
      </c>
      <c r="E356" s="279">
        <v>80.7</v>
      </c>
      <c r="F356" s="279">
        <v>79.100000000000009</v>
      </c>
      <c r="G356" s="279">
        <v>77.550000000000011</v>
      </c>
      <c r="H356" s="279">
        <v>83.85</v>
      </c>
      <c r="I356" s="279">
        <v>85.4</v>
      </c>
      <c r="J356" s="279">
        <v>86.999999999999986</v>
      </c>
      <c r="K356" s="277">
        <v>83.8</v>
      </c>
      <c r="L356" s="277">
        <v>80.650000000000006</v>
      </c>
      <c r="M356" s="277">
        <v>385.63963000000001</v>
      </c>
    </row>
    <row r="357" spans="1:13">
      <c r="A357" s="268">
        <v>347</v>
      </c>
      <c r="B357" s="277" t="s">
        <v>271</v>
      </c>
      <c r="C357" s="278">
        <v>472.6</v>
      </c>
      <c r="D357" s="279">
        <v>472.15000000000003</v>
      </c>
      <c r="E357" s="279">
        <v>445.75000000000006</v>
      </c>
      <c r="F357" s="279">
        <v>418.90000000000003</v>
      </c>
      <c r="G357" s="279">
        <v>392.50000000000006</v>
      </c>
      <c r="H357" s="279">
        <v>499.00000000000006</v>
      </c>
      <c r="I357" s="279">
        <v>525.40000000000009</v>
      </c>
      <c r="J357" s="279">
        <v>552.25</v>
      </c>
      <c r="K357" s="277">
        <v>498.55</v>
      </c>
      <c r="L357" s="277">
        <v>445.3</v>
      </c>
      <c r="M357" s="277">
        <v>36.510129999999997</v>
      </c>
    </row>
    <row r="358" spans="1:13">
      <c r="A358" s="268">
        <v>348</v>
      </c>
      <c r="B358" s="277" t="s">
        <v>272</v>
      </c>
      <c r="C358" s="278">
        <v>3232.9</v>
      </c>
      <c r="D358" s="279">
        <v>3251.0333333333328</v>
      </c>
      <c r="E358" s="279">
        <v>3194.0666666666657</v>
      </c>
      <c r="F358" s="279">
        <v>3155.2333333333327</v>
      </c>
      <c r="G358" s="279">
        <v>3098.2666666666655</v>
      </c>
      <c r="H358" s="279">
        <v>3289.8666666666659</v>
      </c>
      <c r="I358" s="279">
        <v>3346.833333333333</v>
      </c>
      <c r="J358" s="279">
        <v>3385.6666666666661</v>
      </c>
      <c r="K358" s="277">
        <v>3308</v>
      </c>
      <c r="L358" s="277">
        <v>3212.2</v>
      </c>
      <c r="M358" s="277">
        <v>1.0637000000000001</v>
      </c>
    </row>
    <row r="359" spans="1:13">
      <c r="A359" s="268">
        <v>349</v>
      </c>
      <c r="B359" s="277" t="s">
        <v>157</v>
      </c>
      <c r="C359" s="278">
        <v>87.85</v>
      </c>
      <c r="D359" s="279">
        <v>88.25</v>
      </c>
      <c r="E359" s="279">
        <v>87.1</v>
      </c>
      <c r="F359" s="279">
        <v>86.35</v>
      </c>
      <c r="G359" s="279">
        <v>85.199999999999989</v>
      </c>
      <c r="H359" s="279">
        <v>89</v>
      </c>
      <c r="I359" s="279">
        <v>90.15</v>
      </c>
      <c r="J359" s="279">
        <v>90.9</v>
      </c>
      <c r="K359" s="277">
        <v>89.4</v>
      </c>
      <c r="L359" s="277">
        <v>87.5</v>
      </c>
      <c r="M359" s="277">
        <v>5.2631800000000002</v>
      </c>
    </row>
    <row r="360" spans="1:13">
      <c r="A360" s="268">
        <v>350</v>
      </c>
      <c r="B360" s="277" t="s">
        <v>480</v>
      </c>
      <c r="C360" s="278">
        <v>67.650000000000006</v>
      </c>
      <c r="D360" s="279">
        <v>67.399999999999991</v>
      </c>
      <c r="E360" s="279">
        <v>66.499999999999986</v>
      </c>
      <c r="F360" s="279">
        <v>65.349999999999994</v>
      </c>
      <c r="G360" s="279">
        <v>64.449999999999989</v>
      </c>
      <c r="H360" s="279">
        <v>68.549999999999983</v>
      </c>
      <c r="I360" s="279">
        <v>69.449999999999989</v>
      </c>
      <c r="J360" s="279">
        <v>70.59999999999998</v>
      </c>
      <c r="K360" s="277">
        <v>68.3</v>
      </c>
      <c r="L360" s="277">
        <v>66.25</v>
      </c>
      <c r="M360" s="277">
        <v>1.11155</v>
      </c>
    </row>
    <row r="361" spans="1:13">
      <c r="A361" s="268">
        <v>351</v>
      </c>
      <c r="B361" s="277" t="s">
        <v>158</v>
      </c>
      <c r="C361" s="278">
        <v>67.8</v>
      </c>
      <c r="D361" s="279">
        <v>67.8</v>
      </c>
      <c r="E361" s="279">
        <v>67</v>
      </c>
      <c r="F361" s="279">
        <v>66.2</v>
      </c>
      <c r="G361" s="279">
        <v>65.400000000000006</v>
      </c>
      <c r="H361" s="279">
        <v>68.599999999999994</v>
      </c>
      <c r="I361" s="279">
        <v>69.399999999999977</v>
      </c>
      <c r="J361" s="279">
        <v>70.199999999999989</v>
      </c>
      <c r="K361" s="277">
        <v>68.599999999999994</v>
      </c>
      <c r="L361" s="277">
        <v>67</v>
      </c>
      <c r="M361" s="277">
        <v>195.90728999999999</v>
      </c>
    </row>
    <row r="362" spans="1:13">
      <c r="A362" s="268">
        <v>352</v>
      </c>
      <c r="B362" s="277" t="s">
        <v>481</v>
      </c>
      <c r="C362" s="278">
        <v>59.15</v>
      </c>
      <c r="D362" s="279">
        <v>58.75</v>
      </c>
      <c r="E362" s="279">
        <v>58</v>
      </c>
      <c r="F362" s="279">
        <v>56.85</v>
      </c>
      <c r="G362" s="279">
        <v>56.1</v>
      </c>
      <c r="H362" s="279">
        <v>59.9</v>
      </c>
      <c r="I362" s="279">
        <v>60.65</v>
      </c>
      <c r="J362" s="279">
        <v>61.8</v>
      </c>
      <c r="K362" s="277">
        <v>59.5</v>
      </c>
      <c r="L362" s="277">
        <v>57.6</v>
      </c>
      <c r="M362" s="277">
        <v>2.6922600000000001</v>
      </c>
    </row>
    <row r="363" spans="1:13">
      <c r="A363" s="268">
        <v>353</v>
      </c>
      <c r="B363" s="277" t="s">
        <v>482</v>
      </c>
      <c r="C363" s="278">
        <v>192.45</v>
      </c>
      <c r="D363" s="279">
        <v>193.65</v>
      </c>
      <c r="E363" s="279">
        <v>189.8</v>
      </c>
      <c r="F363" s="279">
        <v>187.15</v>
      </c>
      <c r="G363" s="279">
        <v>183.3</v>
      </c>
      <c r="H363" s="279">
        <v>196.3</v>
      </c>
      <c r="I363" s="279">
        <v>200.14999999999998</v>
      </c>
      <c r="J363" s="279">
        <v>202.8</v>
      </c>
      <c r="K363" s="277">
        <v>197.5</v>
      </c>
      <c r="L363" s="277">
        <v>191</v>
      </c>
      <c r="M363" s="277">
        <v>0.78356999999999999</v>
      </c>
    </row>
    <row r="364" spans="1:13">
      <c r="A364" s="268">
        <v>354</v>
      </c>
      <c r="B364" s="277" t="s">
        <v>483</v>
      </c>
      <c r="C364" s="278">
        <v>186.6</v>
      </c>
      <c r="D364" s="279">
        <v>187.86666666666665</v>
      </c>
      <c r="E364" s="279">
        <v>184.0333333333333</v>
      </c>
      <c r="F364" s="279">
        <v>181.46666666666667</v>
      </c>
      <c r="G364" s="279">
        <v>177.63333333333333</v>
      </c>
      <c r="H364" s="279">
        <v>190.43333333333328</v>
      </c>
      <c r="I364" s="279">
        <v>194.26666666666659</v>
      </c>
      <c r="J364" s="279">
        <v>196.83333333333326</v>
      </c>
      <c r="K364" s="277">
        <v>191.7</v>
      </c>
      <c r="L364" s="277">
        <v>185.3</v>
      </c>
      <c r="M364" s="277">
        <v>0.87380000000000002</v>
      </c>
    </row>
    <row r="365" spans="1:13">
      <c r="A365" s="268">
        <v>355</v>
      </c>
      <c r="B365" s="277" t="s">
        <v>159</v>
      </c>
      <c r="C365" s="278">
        <v>20225</v>
      </c>
      <c r="D365" s="279">
        <v>20417.333333333332</v>
      </c>
      <c r="E365" s="279">
        <v>19909.666666666664</v>
      </c>
      <c r="F365" s="279">
        <v>19594.333333333332</v>
      </c>
      <c r="G365" s="279">
        <v>19086.666666666664</v>
      </c>
      <c r="H365" s="279">
        <v>20732.666666666664</v>
      </c>
      <c r="I365" s="279">
        <v>21240.333333333328</v>
      </c>
      <c r="J365" s="279">
        <v>21555.666666666664</v>
      </c>
      <c r="K365" s="277">
        <v>20925</v>
      </c>
      <c r="L365" s="277">
        <v>20102</v>
      </c>
      <c r="M365" s="277">
        <v>0.37253999999999998</v>
      </c>
    </row>
    <row r="366" spans="1:13">
      <c r="A366" s="268">
        <v>356</v>
      </c>
      <c r="B366" s="277" t="s">
        <v>160</v>
      </c>
      <c r="C366" s="278">
        <v>1316.75</v>
      </c>
      <c r="D366" s="279">
        <v>1319.8999999999999</v>
      </c>
      <c r="E366" s="279">
        <v>1295.1499999999996</v>
      </c>
      <c r="F366" s="279">
        <v>1273.5499999999997</v>
      </c>
      <c r="G366" s="279">
        <v>1248.7999999999995</v>
      </c>
      <c r="H366" s="279">
        <v>1341.4999999999998</v>
      </c>
      <c r="I366" s="279">
        <v>1366.2500000000002</v>
      </c>
      <c r="J366" s="279">
        <v>1387.85</v>
      </c>
      <c r="K366" s="277">
        <v>1344.65</v>
      </c>
      <c r="L366" s="277">
        <v>1298.3</v>
      </c>
      <c r="M366" s="277">
        <v>12.68464</v>
      </c>
    </row>
    <row r="367" spans="1:13">
      <c r="A367" s="268">
        <v>357</v>
      </c>
      <c r="B367" s="277" t="s">
        <v>488</v>
      </c>
      <c r="C367" s="278">
        <v>1207.5999999999999</v>
      </c>
      <c r="D367" s="279">
        <v>1210.2</v>
      </c>
      <c r="E367" s="279">
        <v>1175.4000000000001</v>
      </c>
      <c r="F367" s="279">
        <v>1143.2</v>
      </c>
      <c r="G367" s="279">
        <v>1108.4000000000001</v>
      </c>
      <c r="H367" s="279">
        <v>1242.4000000000001</v>
      </c>
      <c r="I367" s="279">
        <v>1277.1999999999998</v>
      </c>
      <c r="J367" s="279">
        <v>1309.4000000000001</v>
      </c>
      <c r="K367" s="277">
        <v>1245</v>
      </c>
      <c r="L367" s="277">
        <v>1178</v>
      </c>
      <c r="M367" s="277">
        <v>1.20811</v>
      </c>
    </row>
    <row r="368" spans="1:13">
      <c r="A368" s="268">
        <v>358</v>
      </c>
      <c r="B368" s="277" t="s">
        <v>161</v>
      </c>
      <c r="C368" s="278">
        <v>224.7</v>
      </c>
      <c r="D368" s="279">
        <v>224.70000000000002</v>
      </c>
      <c r="E368" s="279">
        <v>222.65000000000003</v>
      </c>
      <c r="F368" s="279">
        <v>220.60000000000002</v>
      </c>
      <c r="G368" s="279">
        <v>218.55000000000004</v>
      </c>
      <c r="H368" s="279">
        <v>226.75000000000003</v>
      </c>
      <c r="I368" s="279">
        <v>228.80000000000004</v>
      </c>
      <c r="J368" s="279">
        <v>230.85000000000002</v>
      </c>
      <c r="K368" s="277">
        <v>226.75</v>
      </c>
      <c r="L368" s="277">
        <v>222.65</v>
      </c>
      <c r="M368" s="277">
        <v>33.324919999999999</v>
      </c>
    </row>
    <row r="369" spans="1:13">
      <c r="A369" s="268">
        <v>359</v>
      </c>
      <c r="B369" s="277" t="s">
        <v>162</v>
      </c>
      <c r="C369" s="278">
        <v>88.4</v>
      </c>
      <c r="D369" s="279">
        <v>88.116666666666674</v>
      </c>
      <c r="E369" s="279">
        <v>87.133333333333354</v>
      </c>
      <c r="F369" s="279">
        <v>85.866666666666674</v>
      </c>
      <c r="G369" s="279">
        <v>84.883333333333354</v>
      </c>
      <c r="H369" s="279">
        <v>89.383333333333354</v>
      </c>
      <c r="I369" s="279">
        <v>90.366666666666674</v>
      </c>
      <c r="J369" s="279">
        <v>91.633333333333354</v>
      </c>
      <c r="K369" s="277">
        <v>89.1</v>
      </c>
      <c r="L369" s="277">
        <v>86.85</v>
      </c>
      <c r="M369" s="277">
        <v>41.732909999999997</v>
      </c>
    </row>
    <row r="370" spans="1:13">
      <c r="A370" s="268">
        <v>360</v>
      </c>
      <c r="B370" s="277" t="s">
        <v>275</v>
      </c>
      <c r="C370" s="278">
        <v>5010.7</v>
      </c>
      <c r="D370" s="279">
        <v>5013.2166666666662</v>
      </c>
      <c r="E370" s="279">
        <v>4977.4833333333327</v>
      </c>
      <c r="F370" s="279">
        <v>4944.2666666666664</v>
      </c>
      <c r="G370" s="279">
        <v>4908.5333333333328</v>
      </c>
      <c r="H370" s="279">
        <v>5046.4333333333325</v>
      </c>
      <c r="I370" s="279">
        <v>5082.1666666666661</v>
      </c>
      <c r="J370" s="279">
        <v>5115.3833333333323</v>
      </c>
      <c r="K370" s="277">
        <v>5048.95</v>
      </c>
      <c r="L370" s="277">
        <v>4980</v>
      </c>
      <c r="M370" s="277">
        <v>0.36136000000000001</v>
      </c>
    </row>
    <row r="371" spans="1:13">
      <c r="A371" s="268">
        <v>361</v>
      </c>
      <c r="B371" s="277" t="s">
        <v>277</v>
      </c>
      <c r="C371" s="278">
        <v>10152.9</v>
      </c>
      <c r="D371" s="279">
        <v>10125.066666666668</v>
      </c>
      <c r="E371" s="279">
        <v>10070.133333333335</v>
      </c>
      <c r="F371" s="279">
        <v>9987.3666666666668</v>
      </c>
      <c r="G371" s="279">
        <v>9932.4333333333343</v>
      </c>
      <c r="H371" s="279">
        <v>10207.833333333336</v>
      </c>
      <c r="I371" s="279">
        <v>10262.766666666666</v>
      </c>
      <c r="J371" s="279">
        <v>10345.533333333336</v>
      </c>
      <c r="K371" s="277">
        <v>10180</v>
      </c>
      <c r="L371" s="277">
        <v>10042.299999999999</v>
      </c>
      <c r="M371" s="277">
        <v>4.9020000000000001E-2</v>
      </c>
    </row>
    <row r="372" spans="1:13">
      <c r="A372" s="268">
        <v>362</v>
      </c>
      <c r="B372" s="277" t="s">
        <v>494</v>
      </c>
      <c r="C372" s="278">
        <v>5084.95</v>
      </c>
      <c r="D372" s="279">
        <v>5105.0166666666664</v>
      </c>
      <c r="E372" s="279">
        <v>5052.7333333333327</v>
      </c>
      <c r="F372" s="279">
        <v>5020.5166666666664</v>
      </c>
      <c r="G372" s="279">
        <v>4968.2333333333327</v>
      </c>
      <c r="H372" s="279">
        <v>5137.2333333333327</v>
      </c>
      <c r="I372" s="279">
        <v>5189.5166666666655</v>
      </c>
      <c r="J372" s="279">
        <v>5221.7333333333327</v>
      </c>
      <c r="K372" s="277">
        <v>5157.3</v>
      </c>
      <c r="L372" s="277">
        <v>5072.8</v>
      </c>
      <c r="M372" s="277">
        <v>0.30004999999999998</v>
      </c>
    </row>
    <row r="373" spans="1:13">
      <c r="A373" s="268">
        <v>363</v>
      </c>
      <c r="B373" s="277" t="s">
        <v>489</v>
      </c>
      <c r="C373" s="278">
        <v>143.4</v>
      </c>
      <c r="D373" s="279">
        <v>142.48333333333335</v>
      </c>
      <c r="E373" s="279">
        <v>139.16666666666669</v>
      </c>
      <c r="F373" s="279">
        <v>134.93333333333334</v>
      </c>
      <c r="G373" s="279">
        <v>131.61666666666667</v>
      </c>
      <c r="H373" s="279">
        <v>146.7166666666667</v>
      </c>
      <c r="I373" s="279">
        <v>150.03333333333336</v>
      </c>
      <c r="J373" s="279">
        <v>154.26666666666671</v>
      </c>
      <c r="K373" s="277">
        <v>145.80000000000001</v>
      </c>
      <c r="L373" s="277">
        <v>138.25</v>
      </c>
      <c r="M373" s="277">
        <v>28.608260000000001</v>
      </c>
    </row>
    <row r="374" spans="1:13">
      <c r="A374" s="268">
        <v>364</v>
      </c>
      <c r="B374" s="277" t="s">
        <v>490</v>
      </c>
      <c r="C374" s="278">
        <v>567.6</v>
      </c>
      <c r="D374" s="279">
        <v>570.80000000000007</v>
      </c>
      <c r="E374" s="279">
        <v>555.80000000000018</v>
      </c>
      <c r="F374" s="279">
        <v>544.00000000000011</v>
      </c>
      <c r="G374" s="279">
        <v>529.00000000000023</v>
      </c>
      <c r="H374" s="279">
        <v>582.60000000000014</v>
      </c>
      <c r="I374" s="279">
        <v>597.59999999999991</v>
      </c>
      <c r="J374" s="279">
        <v>609.40000000000009</v>
      </c>
      <c r="K374" s="277">
        <v>585.79999999999995</v>
      </c>
      <c r="L374" s="277">
        <v>559</v>
      </c>
      <c r="M374" s="277">
        <v>1.3855999999999999</v>
      </c>
    </row>
    <row r="375" spans="1:13">
      <c r="A375" s="268">
        <v>365</v>
      </c>
      <c r="B375" s="277" t="s">
        <v>163</v>
      </c>
      <c r="C375" s="278">
        <v>1496.8</v>
      </c>
      <c r="D375" s="279">
        <v>1507.2666666666664</v>
      </c>
      <c r="E375" s="279">
        <v>1473.6333333333328</v>
      </c>
      <c r="F375" s="279">
        <v>1450.4666666666662</v>
      </c>
      <c r="G375" s="279">
        <v>1416.8333333333326</v>
      </c>
      <c r="H375" s="279">
        <v>1530.4333333333329</v>
      </c>
      <c r="I375" s="279">
        <v>1564.0666666666666</v>
      </c>
      <c r="J375" s="279">
        <v>1587.2333333333331</v>
      </c>
      <c r="K375" s="277">
        <v>1540.9</v>
      </c>
      <c r="L375" s="277">
        <v>1484.1</v>
      </c>
      <c r="M375" s="277">
        <v>9.2870000000000008</v>
      </c>
    </row>
    <row r="376" spans="1:13">
      <c r="A376" s="268">
        <v>366</v>
      </c>
      <c r="B376" s="277" t="s">
        <v>273</v>
      </c>
      <c r="C376" s="278">
        <v>2181.9</v>
      </c>
      <c r="D376" s="279">
        <v>2167.25</v>
      </c>
      <c r="E376" s="279">
        <v>2134.65</v>
      </c>
      <c r="F376" s="279">
        <v>2087.4</v>
      </c>
      <c r="G376" s="279">
        <v>2054.8000000000002</v>
      </c>
      <c r="H376" s="279">
        <v>2214.5</v>
      </c>
      <c r="I376" s="279">
        <v>2247.1000000000004</v>
      </c>
      <c r="J376" s="279">
        <v>2294.35</v>
      </c>
      <c r="K376" s="277">
        <v>2199.85</v>
      </c>
      <c r="L376" s="277">
        <v>2120</v>
      </c>
      <c r="M376" s="277">
        <v>4.7670899999999996</v>
      </c>
    </row>
    <row r="377" spans="1:13">
      <c r="A377" s="268">
        <v>367</v>
      </c>
      <c r="B377" s="277" t="s">
        <v>164</v>
      </c>
      <c r="C377" s="278">
        <v>27.2</v>
      </c>
      <c r="D377" s="279">
        <v>27.349999999999998</v>
      </c>
      <c r="E377" s="279">
        <v>26.899999999999995</v>
      </c>
      <c r="F377" s="279">
        <v>26.599999999999998</v>
      </c>
      <c r="G377" s="279">
        <v>26.149999999999995</v>
      </c>
      <c r="H377" s="279">
        <v>27.649999999999995</v>
      </c>
      <c r="I377" s="279">
        <v>28.099999999999998</v>
      </c>
      <c r="J377" s="279">
        <v>28.399999999999995</v>
      </c>
      <c r="K377" s="277">
        <v>27.8</v>
      </c>
      <c r="L377" s="277">
        <v>27.05</v>
      </c>
      <c r="M377" s="277">
        <v>224.30098000000001</v>
      </c>
    </row>
    <row r="378" spans="1:13">
      <c r="A378" s="268">
        <v>368</v>
      </c>
      <c r="B378" s="277" t="s">
        <v>274</v>
      </c>
      <c r="C378" s="278">
        <v>369.15</v>
      </c>
      <c r="D378" s="279">
        <v>370.81666666666666</v>
      </c>
      <c r="E378" s="279">
        <v>361.13333333333333</v>
      </c>
      <c r="F378" s="279">
        <v>353.11666666666667</v>
      </c>
      <c r="G378" s="279">
        <v>343.43333333333334</v>
      </c>
      <c r="H378" s="279">
        <v>378.83333333333331</v>
      </c>
      <c r="I378" s="279">
        <v>388.51666666666659</v>
      </c>
      <c r="J378" s="279">
        <v>396.5333333333333</v>
      </c>
      <c r="K378" s="277">
        <v>380.5</v>
      </c>
      <c r="L378" s="277">
        <v>362.8</v>
      </c>
      <c r="M378" s="277">
        <v>5.0298999999999996</v>
      </c>
    </row>
    <row r="379" spans="1:13">
      <c r="A379" s="268">
        <v>369</v>
      </c>
      <c r="B379" s="277" t="s">
        <v>485</v>
      </c>
      <c r="C379" s="278">
        <v>169.9</v>
      </c>
      <c r="D379" s="279">
        <v>169.75000000000003</v>
      </c>
      <c r="E379" s="279">
        <v>166.20000000000005</v>
      </c>
      <c r="F379" s="279">
        <v>162.50000000000003</v>
      </c>
      <c r="G379" s="279">
        <v>158.95000000000005</v>
      </c>
      <c r="H379" s="279">
        <v>173.45000000000005</v>
      </c>
      <c r="I379" s="279">
        <v>177.00000000000006</v>
      </c>
      <c r="J379" s="279">
        <v>180.70000000000005</v>
      </c>
      <c r="K379" s="277">
        <v>173.3</v>
      </c>
      <c r="L379" s="277">
        <v>166.05</v>
      </c>
      <c r="M379" s="277">
        <v>6.4260700000000002</v>
      </c>
    </row>
    <row r="380" spans="1:13">
      <c r="A380" s="268">
        <v>370</v>
      </c>
      <c r="B380" s="277" t="s">
        <v>491</v>
      </c>
      <c r="C380" s="278">
        <v>825.35</v>
      </c>
      <c r="D380" s="279">
        <v>821.61666666666667</v>
      </c>
      <c r="E380" s="279">
        <v>808.73333333333335</v>
      </c>
      <c r="F380" s="279">
        <v>792.11666666666667</v>
      </c>
      <c r="G380" s="279">
        <v>779.23333333333335</v>
      </c>
      <c r="H380" s="279">
        <v>838.23333333333335</v>
      </c>
      <c r="I380" s="279">
        <v>851.11666666666679</v>
      </c>
      <c r="J380" s="279">
        <v>867.73333333333335</v>
      </c>
      <c r="K380" s="277">
        <v>834.5</v>
      </c>
      <c r="L380" s="277">
        <v>805</v>
      </c>
      <c r="M380" s="277">
        <v>2.8235299999999999</v>
      </c>
    </row>
    <row r="381" spans="1:13">
      <c r="A381" s="268">
        <v>371</v>
      </c>
      <c r="B381" s="277" t="s">
        <v>2223</v>
      </c>
      <c r="C381" s="278">
        <v>496.9</v>
      </c>
      <c r="D381" s="279">
        <v>498.9666666666667</v>
      </c>
      <c r="E381" s="279">
        <v>488.03333333333342</v>
      </c>
      <c r="F381" s="279">
        <v>479.16666666666674</v>
      </c>
      <c r="G381" s="279">
        <v>468.23333333333346</v>
      </c>
      <c r="H381" s="279">
        <v>507.83333333333337</v>
      </c>
      <c r="I381" s="279">
        <v>518.76666666666665</v>
      </c>
      <c r="J381" s="279">
        <v>527.63333333333333</v>
      </c>
      <c r="K381" s="277">
        <v>509.9</v>
      </c>
      <c r="L381" s="277">
        <v>490.1</v>
      </c>
      <c r="M381" s="277">
        <v>0.88419999999999999</v>
      </c>
    </row>
    <row r="382" spans="1:13">
      <c r="A382" s="268">
        <v>372</v>
      </c>
      <c r="B382" s="277" t="s">
        <v>165</v>
      </c>
      <c r="C382" s="278">
        <v>163.75</v>
      </c>
      <c r="D382" s="279">
        <v>162.38333333333333</v>
      </c>
      <c r="E382" s="279">
        <v>158.61666666666665</v>
      </c>
      <c r="F382" s="279">
        <v>153.48333333333332</v>
      </c>
      <c r="G382" s="279">
        <v>149.71666666666664</v>
      </c>
      <c r="H382" s="279">
        <v>167.51666666666665</v>
      </c>
      <c r="I382" s="279">
        <v>171.2833333333333</v>
      </c>
      <c r="J382" s="279">
        <v>176.41666666666666</v>
      </c>
      <c r="K382" s="277">
        <v>166.15</v>
      </c>
      <c r="L382" s="277">
        <v>157.25</v>
      </c>
      <c r="M382" s="277">
        <v>205.72525999999999</v>
      </c>
    </row>
    <row r="383" spans="1:13">
      <c r="A383" s="268">
        <v>373</v>
      </c>
      <c r="B383" s="277" t="s">
        <v>492</v>
      </c>
      <c r="C383" s="278">
        <v>77.2</v>
      </c>
      <c r="D383" s="279">
        <v>77.233333333333334</v>
      </c>
      <c r="E383" s="279">
        <v>74.866666666666674</v>
      </c>
      <c r="F383" s="279">
        <v>72.533333333333346</v>
      </c>
      <c r="G383" s="279">
        <v>70.166666666666686</v>
      </c>
      <c r="H383" s="279">
        <v>79.566666666666663</v>
      </c>
      <c r="I383" s="279">
        <v>81.933333333333309</v>
      </c>
      <c r="J383" s="279">
        <v>84.266666666666652</v>
      </c>
      <c r="K383" s="277">
        <v>79.599999999999994</v>
      </c>
      <c r="L383" s="277">
        <v>74.900000000000006</v>
      </c>
      <c r="M383" s="277">
        <v>13.15343</v>
      </c>
    </row>
    <row r="384" spans="1:13">
      <c r="A384" s="268">
        <v>374</v>
      </c>
      <c r="B384" s="277" t="s">
        <v>276</v>
      </c>
      <c r="C384" s="278">
        <v>252.2</v>
      </c>
      <c r="D384" s="279">
        <v>254.01666666666668</v>
      </c>
      <c r="E384" s="279">
        <v>245.53333333333336</v>
      </c>
      <c r="F384" s="279">
        <v>238.86666666666667</v>
      </c>
      <c r="G384" s="279">
        <v>230.38333333333335</v>
      </c>
      <c r="H384" s="279">
        <v>260.68333333333339</v>
      </c>
      <c r="I384" s="279">
        <v>269.16666666666663</v>
      </c>
      <c r="J384" s="279">
        <v>275.83333333333337</v>
      </c>
      <c r="K384" s="277">
        <v>262.5</v>
      </c>
      <c r="L384" s="277">
        <v>247.35</v>
      </c>
      <c r="M384" s="277">
        <v>10.737450000000001</v>
      </c>
    </row>
    <row r="385" spans="1:13">
      <c r="A385" s="268">
        <v>375</v>
      </c>
      <c r="B385" s="277" t="s">
        <v>493</v>
      </c>
      <c r="C385" s="278">
        <v>71.400000000000006</v>
      </c>
      <c r="D385" s="279">
        <v>71.516666666666666</v>
      </c>
      <c r="E385" s="279">
        <v>70.133333333333326</v>
      </c>
      <c r="F385" s="279">
        <v>68.86666666666666</v>
      </c>
      <c r="G385" s="279">
        <v>67.48333333333332</v>
      </c>
      <c r="H385" s="279">
        <v>72.783333333333331</v>
      </c>
      <c r="I385" s="279">
        <v>74.166666666666686</v>
      </c>
      <c r="J385" s="279">
        <v>75.433333333333337</v>
      </c>
      <c r="K385" s="277">
        <v>72.900000000000006</v>
      </c>
      <c r="L385" s="277">
        <v>70.25</v>
      </c>
      <c r="M385" s="277">
        <v>4.2869000000000002</v>
      </c>
    </row>
    <row r="386" spans="1:13">
      <c r="A386" s="268">
        <v>376</v>
      </c>
      <c r="B386" s="277" t="s">
        <v>486</v>
      </c>
      <c r="C386" s="278">
        <v>46.4</v>
      </c>
      <c r="D386" s="279">
        <v>46.516666666666673</v>
      </c>
      <c r="E386" s="279">
        <v>46.133333333333347</v>
      </c>
      <c r="F386" s="279">
        <v>45.866666666666674</v>
      </c>
      <c r="G386" s="279">
        <v>45.483333333333348</v>
      </c>
      <c r="H386" s="279">
        <v>46.783333333333346</v>
      </c>
      <c r="I386" s="279">
        <v>47.166666666666671</v>
      </c>
      <c r="J386" s="279">
        <v>47.433333333333344</v>
      </c>
      <c r="K386" s="277">
        <v>46.9</v>
      </c>
      <c r="L386" s="277">
        <v>46.25</v>
      </c>
      <c r="M386" s="277">
        <v>8.0132700000000003</v>
      </c>
    </row>
    <row r="387" spans="1:13">
      <c r="A387" s="268">
        <v>377</v>
      </c>
      <c r="B387" s="277" t="s">
        <v>166</v>
      </c>
      <c r="C387" s="278">
        <v>1206.6500000000001</v>
      </c>
      <c r="D387" s="279">
        <v>1207.2833333333335</v>
      </c>
      <c r="E387" s="279">
        <v>1183.416666666667</v>
      </c>
      <c r="F387" s="279">
        <v>1160.1833333333334</v>
      </c>
      <c r="G387" s="279">
        <v>1136.3166666666668</v>
      </c>
      <c r="H387" s="279">
        <v>1230.5166666666671</v>
      </c>
      <c r="I387" s="279">
        <v>1254.3833333333334</v>
      </c>
      <c r="J387" s="279">
        <v>1277.6166666666672</v>
      </c>
      <c r="K387" s="277">
        <v>1231.1500000000001</v>
      </c>
      <c r="L387" s="277">
        <v>1184.05</v>
      </c>
      <c r="M387" s="277">
        <v>15.800140000000001</v>
      </c>
    </row>
    <row r="388" spans="1:13">
      <c r="A388" s="268">
        <v>378</v>
      </c>
      <c r="B388" s="277" t="s">
        <v>278</v>
      </c>
      <c r="C388" s="278">
        <v>415.05</v>
      </c>
      <c r="D388" s="279">
        <v>416.2166666666667</v>
      </c>
      <c r="E388" s="279">
        <v>410.83333333333337</v>
      </c>
      <c r="F388" s="279">
        <v>406.61666666666667</v>
      </c>
      <c r="G388" s="279">
        <v>401.23333333333335</v>
      </c>
      <c r="H388" s="279">
        <v>420.43333333333339</v>
      </c>
      <c r="I388" s="279">
        <v>425.81666666666672</v>
      </c>
      <c r="J388" s="279">
        <v>430.03333333333342</v>
      </c>
      <c r="K388" s="277">
        <v>421.6</v>
      </c>
      <c r="L388" s="277">
        <v>412</v>
      </c>
      <c r="M388" s="277">
        <v>0.94042999999999999</v>
      </c>
    </row>
    <row r="389" spans="1:13">
      <c r="A389" s="268">
        <v>379</v>
      </c>
      <c r="B389" s="277" t="s">
        <v>496</v>
      </c>
      <c r="C389" s="278">
        <v>436.8</v>
      </c>
      <c r="D389" s="279">
        <v>433.41666666666669</v>
      </c>
      <c r="E389" s="279">
        <v>424.43333333333339</v>
      </c>
      <c r="F389" s="279">
        <v>412.06666666666672</v>
      </c>
      <c r="G389" s="279">
        <v>403.08333333333343</v>
      </c>
      <c r="H389" s="279">
        <v>445.78333333333336</v>
      </c>
      <c r="I389" s="279">
        <v>454.76666666666659</v>
      </c>
      <c r="J389" s="279">
        <v>467.13333333333333</v>
      </c>
      <c r="K389" s="277">
        <v>442.4</v>
      </c>
      <c r="L389" s="277">
        <v>421.05</v>
      </c>
      <c r="M389" s="277">
        <v>2.8227000000000002</v>
      </c>
    </row>
    <row r="390" spans="1:13">
      <c r="A390" s="268">
        <v>380</v>
      </c>
      <c r="B390" s="277" t="s">
        <v>498</v>
      </c>
      <c r="C390" s="278">
        <v>97.7</v>
      </c>
      <c r="D390" s="279">
        <v>97.800000000000011</v>
      </c>
      <c r="E390" s="279">
        <v>95.950000000000017</v>
      </c>
      <c r="F390" s="279">
        <v>94.2</v>
      </c>
      <c r="G390" s="279">
        <v>92.350000000000009</v>
      </c>
      <c r="H390" s="279">
        <v>99.550000000000026</v>
      </c>
      <c r="I390" s="279">
        <v>101.40000000000002</v>
      </c>
      <c r="J390" s="279">
        <v>103.15000000000003</v>
      </c>
      <c r="K390" s="277">
        <v>99.65</v>
      </c>
      <c r="L390" s="277">
        <v>96.05</v>
      </c>
      <c r="M390" s="277">
        <v>5.8617400000000002</v>
      </c>
    </row>
    <row r="391" spans="1:13">
      <c r="A391" s="268">
        <v>381</v>
      </c>
      <c r="B391" s="277" t="s">
        <v>279</v>
      </c>
      <c r="C391" s="278">
        <v>450.3</v>
      </c>
      <c r="D391" s="279">
        <v>450.0333333333333</v>
      </c>
      <c r="E391" s="279">
        <v>446.36666666666662</v>
      </c>
      <c r="F391" s="279">
        <v>442.43333333333334</v>
      </c>
      <c r="G391" s="279">
        <v>438.76666666666665</v>
      </c>
      <c r="H391" s="279">
        <v>453.96666666666658</v>
      </c>
      <c r="I391" s="279">
        <v>457.63333333333333</v>
      </c>
      <c r="J391" s="279">
        <v>461.56666666666655</v>
      </c>
      <c r="K391" s="277">
        <v>453.7</v>
      </c>
      <c r="L391" s="277">
        <v>446.1</v>
      </c>
      <c r="M391" s="277">
        <v>0.56552999999999998</v>
      </c>
    </row>
    <row r="392" spans="1:13">
      <c r="A392" s="268">
        <v>382</v>
      </c>
      <c r="B392" s="277" t="s">
        <v>499</v>
      </c>
      <c r="C392" s="278">
        <v>263.55</v>
      </c>
      <c r="D392" s="279">
        <v>263.84999999999997</v>
      </c>
      <c r="E392" s="279">
        <v>261.19999999999993</v>
      </c>
      <c r="F392" s="279">
        <v>258.84999999999997</v>
      </c>
      <c r="G392" s="279">
        <v>256.19999999999993</v>
      </c>
      <c r="H392" s="279">
        <v>266.19999999999993</v>
      </c>
      <c r="I392" s="279">
        <v>268.84999999999991</v>
      </c>
      <c r="J392" s="279">
        <v>271.19999999999993</v>
      </c>
      <c r="K392" s="277">
        <v>266.5</v>
      </c>
      <c r="L392" s="277">
        <v>261.5</v>
      </c>
      <c r="M392" s="277">
        <v>4.5994799999999998</v>
      </c>
    </row>
    <row r="393" spans="1:13">
      <c r="A393" s="268">
        <v>383</v>
      </c>
      <c r="B393" s="277" t="s">
        <v>167</v>
      </c>
      <c r="C393" s="278">
        <v>793.65</v>
      </c>
      <c r="D393" s="279">
        <v>788.35</v>
      </c>
      <c r="E393" s="279">
        <v>777.7</v>
      </c>
      <c r="F393" s="279">
        <v>761.75</v>
      </c>
      <c r="G393" s="279">
        <v>751.1</v>
      </c>
      <c r="H393" s="279">
        <v>804.30000000000007</v>
      </c>
      <c r="I393" s="279">
        <v>814.94999999999993</v>
      </c>
      <c r="J393" s="279">
        <v>830.90000000000009</v>
      </c>
      <c r="K393" s="277">
        <v>799</v>
      </c>
      <c r="L393" s="277">
        <v>772.4</v>
      </c>
      <c r="M393" s="277">
        <v>6.18466</v>
      </c>
    </row>
    <row r="394" spans="1:13">
      <c r="A394" s="268">
        <v>384</v>
      </c>
      <c r="B394" s="277" t="s">
        <v>501</v>
      </c>
      <c r="C394" s="278">
        <v>1287.0999999999999</v>
      </c>
      <c r="D394" s="279">
        <v>1279.2</v>
      </c>
      <c r="E394" s="279">
        <v>1264.45</v>
      </c>
      <c r="F394" s="279">
        <v>1241.8</v>
      </c>
      <c r="G394" s="279">
        <v>1227.05</v>
      </c>
      <c r="H394" s="279">
        <v>1301.8500000000001</v>
      </c>
      <c r="I394" s="279">
        <v>1316.6000000000001</v>
      </c>
      <c r="J394" s="279">
        <v>1339.2500000000002</v>
      </c>
      <c r="K394" s="277">
        <v>1293.95</v>
      </c>
      <c r="L394" s="277">
        <v>1256.55</v>
      </c>
      <c r="M394" s="277">
        <v>0.10048</v>
      </c>
    </row>
    <row r="395" spans="1:13">
      <c r="A395" s="268">
        <v>385</v>
      </c>
      <c r="B395" s="277" t="s">
        <v>502</v>
      </c>
      <c r="C395" s="278">
        <v>280.25</v>
      </c>
      <c r="D395" s="279">
        <v>280.40000000000003</v>
      </c>
      <c r="E395" s="279">
        <v>274.85000000000008</v>
      </c>
      <c r="F395" s="279">
        <v>269.45000000000005</v>
      </c>
      <c r="G395" s="279">
        <v>263.90000000000009</v>
      </c>
      <c r="H395" s="279">
        <v>285.80000000000007</v>
      </c>
      <c r="I395" s="279">
        <v>291.35000000000002</v>
      </c>
      <c r="J395" s="279">
        <v>296.75000000000006</v>
      </c>
      <c r="K395" s="277">
        <v>285.95</v>
      </c>
      <c r="L395" s="277">
        <v>275</v>
      </c>
      <c r="M395" s="277">
        <v>6.5943399999999999</v>
      </c>
    </row>
    <row r="396" spans="1:13">
      <c r="A396" s="268">
        <v>386</v>
      </c>
      <c r="B396" s="277" t="s">
        <v>168</v>
      </c>
      <c r="C396" s="278">
        <v>180.45</v>
      </c>
      <c r="D396" s="279">
        <v>180.75</v>
      </c>
      <c r="E396" s="279">
        <v>175.5</v>
      </c>
      <c r="F396" s="279">
        <v>170.55</v>
      </c>
      <c r="G396" s="279">
        <v>165.3</v>
      </c>
      <c r="H396" s="279">
        <v>185.7</v>
      </c>
      <c r="I396" s="279">
        <v>190.95</v>
      </c>
      <c r="J396" s="279">
        <v>195.89999999999998</v>
      </c>
      <c r="K396" s="277">
        <v>186</v>
      </c>
      <c r="L396" s="277">
        <v>175.8</v>
      </c>
      <c r="M396" s="277">
        <v>206.51383999999999</v>
      </c>
    </row>
    <row r="397" spans="1:13">
      <c r="A397" s="268">
        <v>387</v>
      </c>
      <c r="B397" s="277" t="s">
        <v>500</v>
      </c>
      <c r="C397" s="278">
        <v>44.8</v>
      </c>
      <c r="D397" s="279">
        <v>44.966666666666669</v>
      </c>
      <c r="E397" s="279">
        <v>43.933333333333337</v>
      </c>
      <c r="F397" s="279">
        <v>43.06666666666667</v>
      </c>
      <c r="G397" s="279">
        <v>42.033333333333339</v>
      </c>
      <c r="H397" s="279">
        <v>45.833333333333336</v>
      </c>
      <c r="I397" s="279">
        <v>46.866666666666667</v>
      </c>
      <c r="J397" s="279">
        <v>47.733333333333334</v>
      </c>
      <c r="K397" s="277">
        <v>46</v>
      </c>
      <c r="L397" s="277">
        <v>44.1</v>
      </c>
      <c r="M397" s="277">
        <v>6.6172700000000004</v>
      </c>
    </row>
    <row r="398" spans="1:13">
      <c r="A398" s="268">
        <v>388</v>
      </c>
      <c r="B398" s="277" t="s">
        <v>169</v>
      </c>
      <c r="C398" s="278">
        <v>99.35</v>
      </c>
      <c r="D398" s="279">
        <v>98.683333333333323</v>
      </c>
      <c r="E398" s="279">
        <v>97.516666666666652</v>
      </c>
      <c r="F398" s="279">
        <v>95.683333333333323</v>
      </c>
      <c r="G398" s="279">
        <v>94.516666666666652</v>
      </c>
      <c r="H398" s="279">
        <v>100.51666666666665</v>
      </c>
      <c r="I398" s="279">
        <v>101.68333333333331</v>
      </c>
      <c r="J398" s="279">
        <v>103.51666666666665</v>
      </c>
      <c r="K398" s="277">
        <v>99.85</v>
      </c>
      <c r="L398" s="277">
        <v>96.85</v>
      </c>
      <c r="M398" s="277">
        <v>54.895539999999997</v>
      </c>
    </row>
    <row r="399" spans="1:13">
      <c r="A399" s="268">
        <v>389</v>
      </c>
      <c r="B399" s="277" t="s">
        <v>503</v>
      </c>
      <c r="C399" s="278">
        <v>126.4</v>
      </c>
      <c r="D399" s="279">
        <v>126.46666666666665</v>
      </c>
      <c r="E399" s="279">
        <v>123.43333333333331</v>
      </c>
      <c r="F399" s="279">
        <v>120.46666666666665</v>
      </c>
      <c r="G399" s="279">
        <v>117.43333333333331</v>
      </c>
      <c r="H399" s="279">
        <v>129.43333333333331</v>
      </c>
      <c r="I399" s="279">
        <v>132.46666666666664</v>
      </c>
      <c r="J399" s="279">
        <v>135.43333333333331</v>
      </c>
      <c r="K399" s="277">
        <v>129.5</v>
      </c>
      <c r="L399" s="277">
        <v>123.5</v>
      </c>
      <c r="M399" s="277">
        <v>4.9285300000000003</v>
      </c>
    </row>
    <row r="400" spans="1:13">
      <c r="A400" s="268">
        <v>390</v>
      </c>
      <c r="B400" s="277" t="s">
        <v>504</v>
      </c>
      <c r="C400" s="278">
        <v>666.65</v>
      </c>
      <c r="D400" s="279">
        <v>667.61666666666667</v>
      </c>
      <c r="E400" s="279">
        <v>659.13333333333333</v>
      </c>
      <c r="F400" s="279">
        <v>651.61666666666667</v>
      </c>
      <c r="G400" s="279">
        <v>643.13333333333333</v>
      </c>
      <c r="H400" s="279">
        <v>675.13333333333333</v>
      </c>
      <c r="I400" s="279">
        <v>683.61666666666667</v>
      </c>
      <c r="J400" s="279">
        <v>691.13333333333333</v>
      </c>
      <c r="K400" s="277">
        <v>676.1</v>
      </c>
      <c r="L400" s="277">
        <v>660.1</v>
      </c>
      <c r="M400" s="277">
        <v>0.98450000000000004</v>
      </c>
    </row>
    <row r="401" spans="1:13">
      <c r="A401" s="268">
        <v>391</v>
      </c>
      <c r="B401" s="277" t="s">
        <v>170</v>
      </c>
      <c r="C401" s="278">
        <v>2124.6</v>
      </c>
      <c r="D401" s="279">
        <v>2138.1166666666668</v>
      </c>
      <c r="E401" s="279">
        <v>2084.2333333333336</v>
      </c>
      <c r="F401" s="279">
        <v>2043.8666666666668</v>
      </c>
      <c r="G401" s="279">
        <v>1989.9833333333336</v>
      </c>
      <c r="H401" s="279">
        <v>2178.4833333333336</v>
      </c>
      <c r="I401" s="279">
        <v>2232.3666666666668</v>
      </c>
      <c r="J401" s="279">
        <v>2272.7333333333336</v>
      </c>
      <c r="K401" s="277">
        <v>2192</v>
      </c>
      <c r="L401" s="277">
        <v>2097.75</v>
      </c>
      <c r="M401" s="277">
        <v>157.29989</v>
      </c>
    </row>
    <row r="402" spans="1:13">
      <c r="A402" s="268">
        <v>392</v>
      </c>
      <c r="B402" s="277" t="s">
        <v>519</v>
      </c>
      <c r="C402" s="278">
        <v>10</v>
      </c>
      <c r="D402" s="279">
        <v>10.133333333333333</v>
      </c>
      <c r="E402" s="279">
        <v>9.8166666666666664</v>
      </c>
      <c r="F402" s="279">
        <v>9.6333333333333329</v>
      </c>
      <c r="G402" s="279">
        <v>9.3166666666666664</v>
      </c>
      <c r="H402" s="279">
        <v>10.316666666666666</v>
      </c>
      <c r="I402" s="279">
        <v>10.633333333333333</v>
      </c>
      <c r="J402" s="279">
        <v>10.816666666666666</v>
      </c>
      <c r="K402" s="277">
        <v>10.45</v>
      </c>
      <c r="L402" s="277">
        <v>9.9499999999999993</v>
      </c>
      <c r="M402" s="277">
        <v>9.2635400000000008</v>
      </c>
    </row>
    <row r="403" spans="1:13">
      <c r="A403" s="268">
        <v>393</v>
      </c>
      <c r="B403" s="277" t="s">
        <v>508</v>
      </c>
      <c r="C403" s="278">
        <v>192.05</v>
      </c>
      <c r="D403" s="279">
        <v>195.30000000000004</v>
      </c>
      <c r="E403" s="279">
        <v>185.80000000000007</v>
      </c>
      <c r="F403" s="279">
        <v>179.55000000000004</v>
      </c>
      <c r="G403" s="279">
        <v>170.05000000000007</v>
      </c>
      <c r="H403" s="279">
        <v>201.55000000000007</v>
      </c>
      <c r="I403" s="279">
        <v>211.05</v>
      </c>
      <c r="J403" s="279">
        <v>217.30000000000007</v>
      </c>
      <c r="K403" s="277">
        <v>204.8</v>
      </c>
      <c r="L403" s="277">
        <v>189.05</v>
      </c>
      <c r="M403" s="277">
        <v>17.58793</v>
      </c>
    </row>
    <row r="404" spans="1:13">
      <c r="A404" s="268">
        <v>394</v>
      </c>
      <c r="B404" s="277" t="s">
        <v>495</v>
      </c>
      <c r="C404" s="278">
        <v>239.55</v>
      </c>
      <c r="D404" s="279">
        <v>240.28333333333333</v>
      </c>
      <c r="E404" s="279">
        <v>238.06666666666666</v>
      </c>
      <c r="F404" s="279">
        <v>236.58333333333334</v>
      </c>
      <c r="G404" s="279">
        <v>234.36666666666667</v>
      </c>
      <c r="H404" s="279">
        <v>241.76666666666665</v>
      </c>
      <c r="I404" s="279">
        <v>243.98333333333329</v>
      </c>
      <c r="J404" s="279">
        <v>245.46666666666664</v>
      </c>
      <c r="K404" s="277">
        <v>242.5</v>
      </c>
      <c r="L404" s="277">
        <v>238.8</v>
      </c>
      <c r="M404" s="277">
        <v>1.33955</v>
      </c>
    </row>
    <row r="405" spans="1:13">
      <c r="A405" s="268">
        <v>395</v>
      </c>
      <c r="B405" s="277" t="s">
        <v>512</v>
      </c>
      <c r="C405" s="278">
        <v>48.5</v>
      </c>
      <c r="D405" s="279">
        <v>48.9</v>
      </c>
      <c r="E405" s="279">
        <v>47.849999999999994</v>
      </c>
      <c r="F405" s="279">
        <v>47.199999999999996</v>
      </c>
      <c r="G405" s="279">
        <v>46.149999999999991</v>
      </c>
      <c r="H405" s="279">
        <v>49.55</v>
      </c>
      <c r="I405" s="279">
        <v>50.599999999999994</v>
      </c>
      <c r="J405" s="279">
        <v>51.25</v>
      </c>
      <c r="K405" s="277">
        <v>49.95</v>
      </c>
      <c r="L405" s="277">
        <v>48.25</v>
      </c>
      <c r="M405" s="277">
        <v>1.77536</v>
      </c>
    </row>
    <row r="406" spans="1:13">
      <c r="A406" s="268">
        <v>396</v>
      </c>
      <c r="B406" s="277" t="s">
        <v>171</v>
      </c>
      <c r="C406" s="278">
        <v>35.5</v>
      </c>
      <c r="D406" s="279">
        <v>35.31666666666667</v>
      </c>
      <c r="E406" s="279">
        <v>34.733333333333341</v>
      </c>
      <c r="F406" s="279">
        <v>33.966666666666669</v>
      </c>
      <c r="G406" s="279">
        <v>33.38333333333334</v>
      </c>
      <c r="H406" s="279">
        <v>36.083333333333343</v>
      </c>
      <c r="I406" s="279">
        <v>36.666666666666671</v>
      </c>
      <c r="J406" s="279">
        <v>37.433333333333344</v>
      </c>
      <c r="K406" s="277">
        <v>35.9</v>
      </c>
      <c r="L406" s="277">
        <v>34.549999999999997</v>
      </c>
      <c r="M406" s="277">
        <v>188.30942999999999</v>
      </c>
    </row>
    <row r="407" spans="1:13">
      <c r="A407" s="268">
        <v>397</v>
      </c>
      <c r="B407" s="277" t="s">
        <v>513</v>
      </c>
      <c r="C407" s="278">
        <v>8341.6</v>
      </c>
      <c r="D407" s="279">
        <v>8416.8000000000011</v>
      </c>
      <c r="E407" s="279">
        <v>8244.8000000000029</v>
      </c>
      <c r="F407" s="279">
        <v>8148.0000000000018</v>
      </c>
      <c r="G407" s="279">
        <v>7976.0000000000036</v>
      </c>
      <c r="H407" s="279">
        <v>8513.6000000000022</v>
      </c>
      <c r="I407" s="279">
        <v>8685.5999999999985</v>
      </c>
      <c r="J407" s="279">
        <v>8782.4000000000015</v>
      </c>
      <c r="K407" s="277">
        <v>8588.7999999999993</v>
      </c>
      <c r="L407" s="277">
        <v>8320</v>
      </c>
      <c r="M407" s="277">
        <v>0.36688999999999999</v>
      </c>
    </row>
    <row r="408" spans="1:13">
      <c r="A408" s="268">
        <v>398</v>
      </c>
      <c r="B408" s="277" t="s">
        <v>3523</v>
      </c>
      <c r="C408" s="278">
        <v>895.3</v>
      </c>
      <c r="D408" s="279">
        <v>894.01666666666677</v>
      </c>
      <c r="E408" s="279">
        <v>879.28333333333353</v>
      </c>
      <c r="F408" s="279">
        <v>863.26666666666677</v>
      </c>
      <c r="G408" s="279">
        <v>848.53333333333353</v>
      </c>
      <c r="H408" s="279">
        <v>910.03333333333353</v>
      </c>
      <c r="I408" s="279">
        <v>924.76666666666688</v>
      </c>
      <c r="J408" s="279">
        <v>940.78333333333353</v>
      </c>
      <c r="K408" s="277">
        <v>908.75</v>
      </c>
      <c r="L408" s="277">
        <v>878</v>
      </c>
      <c r="M408" s="277">
        <v>9.6100200000000005</v>
      </c>
    </row>
    <row r="409" spans="1:13">
      <c r="A409" s="268">
        <v>399</v>
      </c>
      <c r="B409" s="277" t="s">
        <v>280</v>
      </c>
      <c r="C409" s="278">
        <v>785.35</v>
      </c>
      <c r="D409" s="279">
        <v>790.04999999999984</v>
      </c>
      <c r="E409" s="279">
        <v>776.09999999999968</v>
      </c>
      <c r="F409" s="279">
        <v>766.8499999999998</v>
      </c>
      <c r="G409" s="279">
        <v>752.89999999999964</v>
      </c>
      <c r="H409" s="279">
        <v>799.29999999999973</v>
      </c>
      <c r="I409" s="279">
        <v>813.24999999999977</v>
      </c>
      <c r="J409" s="279">
        <v>822.49999999999977</v>
      </c>
      <c r="K409" s="277">
        <v>804</v>
      </c>
      <c r="L409" s="277">
        <v>780.8</v>
      </c>
      <c r="M409" s="277">
        <v>17.63644</v>
      </c>
    </row>
    <row r="410" spans="1:13">
      <c r="A410" s="268">
        <v>400</v>
      </c>
      <c r="B410" s="277" t="s">
        <v>172</v>
      </c>
      <c r="C410" s="278">
        <v>203.75</v>
      </c>
      <c r="D410" s="279">
        <v>203.29999999999998</v>
      </c>
      <c r="E410" s="279">
        <v>199.29999999999995</v>
      </c>
      <c r="F410" s="279">
        <v>194.84999999999997</v>
      </c>
      <c r="G410" s="279">
        <v>190.84999999999994</v>
      </c>
      <c r="H410" s="279">
        <v>207.74999999999997</v>
      </c>
      <c r="I410" s="279">
        <v>211.75000000000003</v>
      </c>
      <c r="J410" s="279">
        <v>216.2</v>
      </c>
      <c r="K410" s="277">
        <v>207.3</v>
      </c>
      <c r="L410" s="277">
        <v>198.85</v>
      </c>
      <c r="M410" s="277">
        <v>545.16481999999996</v>
      </c>
    </row>
    <row r="411" spans="1:13">
      <c r="A411" s="268">
        <v>401</v>
      </c>
      <c r="B411" s="277" t="s">
        <v>514</v>
      </c>
      <c r="C411" s="278">
        <v>3605.95</v>
      </c>
      <c r="D411" s="279">
        <v>3567.3166666666671</v>
      </c>
      <c r="E411" s="279">
        <v>3509.6333333333341</v>
      </c>
      <c r="F411" s="279">
        <v>3413.3166666666671</v>
      </c>
      <c r="G411" s="279">
        <v>3355.6333333333341</v>
      </c>
      <c r="H411" s="279">
        <v>3663.6333333333341</v>
      </c>
      <c r="I411" s="279">
        <v>3721.3166666666675</v>
      </c>
      <c r="J411" s="279">
        <v>3817.6333333333341</v>
      </c>
      <c r="K411" s="277">
        <v>3625</v>
      </c>
      <c r="L411" s="277">
        <v>3471</v>
      </c>
      <c r="M411" s="277">
        <v>2.0140000000000002E-2</v>
      </c>
    </row>
    <row r="412" spans="1:13">
      <c r="A412" s="268">
        <v>402</v>
      </c>
      <c r="B412" s="277" t="s">
        <v>2402</v>
      </c>
      <c r="C412" s="278">
        <v>72.55</v>
      </c>
      <c r="D412" s="279">
        <v>73.233333333333334</v>
      </c>
      <c r="E412" s="279">
        <v>70.316666666666663</v>
      </c>
      <c r="F412" s="279">
        <v>68.083333333333329</v>
      </c>
      <c r="G412" s="279">
        <v>65.166666666666657</v>
      </c>
      <c r="H412" s="279">
        <v>75.466666666666669</v>
      </c>
      <c r="I412" s="279">
        <v>78.383333333333326</v>
      </c>
      <c r="J412" s="279">
        <v>80.616666666666674</v>
      </c>
      <c r="K412" s="277">
        <v>76.150000000000006</v>
      </c>
      <c r="L412" s="277">
        <v>71</v>
      </c>
      <c r="M412" s="277">
        <v>1.65208</v>
      </c>
    </row>
    <row r="413" spans="1:13">
      <c r="A413" s="268">
        <v>403</v>
      </c>
      <c r="B413" s="277" t="s">
        <v>2404</v>
      </c>
      <c r="C413" s="278">
        <v>53.1</v>
      </c>
      <c r="D413" s="279">
        <v>53.1</v>
      </c>
      <c r="E413" s="279">
        <v>52</v>
      </c>
      <c r="F413" s="279">
        <v>50.9</v>
      </c>
      <c r="G413" s="279">
        <v>49.8</v>
      </c>
      <c r="H413" s="279">
        <v>54.2</v>
      </c>
      <c r="I413" s="279">
        <v>55.300000000000011</v>
      </c>
      <c r="J413" s="279">
        <v>56.400000000000006</v>
      </c>
      <c r="K413" s="277">
        <v>54.2</v>
      </c>
      <c r="L413" s="277">
        <v>52</v>
      </c>
      <c r="M413" s="277">
        <v>18.44633</v>
      </c>
    </row>
    <row r="414" spans="1:13">
      <c r="A414" s="268">
        <v>404</v>
      </c>
      <c r="B414" s="277" t="s">
        <v>2412</v>
      </c>
      <c r="C414" s="278">
        <v>154.25</v>
      </c>
      <c r="D414" s="279">
        <v>153.29999999999998</v>
      </c>
      <c r="E414" s="279">
        <v>150.19999999999996</v>
      </c>
      <c r="F414" s="279">
        <v>146.14999999999998</v>
      </c>
      <c r="G414" s="279">
        <v>143.04999999999995</v>
      </c>
      <c r="H414" s="279">
        <v>157.34999999999997</v>
      </c>
      <c r="I414" s="279">
        <v>160.44999999999999</v>
      </c>
      <c r="J414" s="279">
        <v>164.49999999999997</v>
      </c>
      <c r="K414" s="277">
        <v>156.4</v>
      </c>
      <c r="L414" s="277">
        <v>149.25</v>
      </c>
      <c r="M414" s="277">
        <v>10.64667</v>
      </c>
    </row>
    <row r="415" spans="1:13">
      <c r="A415" s="268">
        <v>405</v>
      </c>
      <c r="B415" s="277" t="s">
        <v>516</v>
      </c>
      <c r="C415" s="278">
        <v>1264.8</v>
      </c>
      <c r="D415" s="279">
        <v>1269.8833333333332</v>
      </c>
      <c r="E415" s="279">
        <v>1243.9166666666665</v>
      </c>
      <c r="F415" s="279">
        <v>1223.0333333333333</v>
      </c>
      <c r="G415" s="279">
        <v>1197.0666666666666</v>
      </c>
      <c r="H415" s="279">
        <v>1290.7666666666664</v>
      </c>
      <c r="I415" s="279">
        <v>1316.7333333333331</v>
      </c>
      <c r="J415" s="279">
        <v>1337.6166666666663</v>
      </c>
      <c r="K415" s="277">
        <v>1295.8499999999999</v>
      </c>
      <c r="L415" s="277">
        <v>1249</v>
      </c>
      <c r="M415" s="277">
        <v>0.23268</v>
      </c>
    </row>
    <row r="416" spans="1:13">
      <c r="A416" s="268">
        <v>406</v>
      </c>
      <c r="B416" s="277" t="s">
        <v>518</v>
      </c>
      <c r="C416" s="278">
        <v>177.35</v>
      </c>
      <c r="D416" s="279">
        <v>177.88333333333333</v>
      </c>
      <c r="E416" s="279">
        <v>174.91666666666666</v>
      </c>
      <c r="F416" s="279">
        <v>172.48333333333332</v>
      </c>
      <c r="G416" s="279">
        <v>169.51666666666665</v>
      </c>
      <c r="H416" s="279">
        <v>180.31666666666666</v>
      </c>
      <c r="I416" s="279">
        <v>183.28333333333336</v>
      </c>
      <c r="J416" s="279">
        <v>185.71666666666667</v>
      </c>
      <c r="K416" s="277">
        <v>180.85</v>
      </c>
      <c r="L416" s="277">
        <v>175.45</v>
      </c>
      <c r="M416" s="277">
        <v>1.4545699999999999</v>
      </c>
    </row>
    <row r="417" spans="1:13">
      <c r="A417" s="268">
        <v>407</v>
      </c>
      <c r="B417" s="277" t="s">
        <v>173</v>
      </c>
      <c r="C417" s="278">
        <v>21147.5</v>
      </c>
      <c r="D417" s="279">
        <v>21084.866666666665</v>
      </c>
      <c r="E417" s="279">
        <v>20742.783333333329</v>
      </c>
      <c r="F417" s="279">
        <v>20338.066666666666</v>
      </c>
      <c r="G417" s="279">
        <v>19995.98333333333</v>
      </c>
      <c r="H417" s="279">
        <v>21489.583333333328</v>
      </c>
      <c r="I417" s="279">
        <v>21831.666666666664</v>
      </c>
      <c r="J417" s="279">
        <v>22236.383333333328</v>
      </c>
      <c r="K417" s="277">
        <v>21426.95</v>
      </c>
      <c r="L417" s="277">
        <v>20680.150000000001</v>
      </c>
      <c r="M417" s="277">
        <v>0.57076000000000005</v>
      </c>
    </row>
    <row r="418" spans="1:13">
      <c r="A418" s="268">
        <v>408</v>
      </c>
      <c r="B418" s="277" t="s">
        <v>520</v>
      </c>
      <c r="C418" s="278">
        <v>800.6</v>
      </c>
      <c r="D418" s="279">
        <v>796.08333333333337</v>
      </c>
      <c r="E418" s="279">
        <v>778.4666666666667</v>
      </c>
      <c r="F418" s="279">
        <v>756.33333333333337</v>
      </c>
      <c r="G418" s="279">
        <v>738.7166666666667</v>
      </c>
      <c r="H418" s="279">
        <v>818.2166666666667</v>
      </c>
      <c r="I418" s="279">
        <v>835.83333333333326</v>
      </c>
      <c r="J418" s="279">
        <v>857.9666666666667</v>
      </c>
      <c r="K418" s="277">
        <v>813.7</v>
      </c>
      <c r="L418" s="277">
        <v>773.95</v>
      </c>
      <c r="M418" s="277">
        <v>0.40214</v>
      </c>
    </row>
    <row r="419" spans="1:13">
      <c r="A419" s="268">
        <v>409</v>
      </c>
      <c r="B419" s="277" t="s">
        <v>174</v>
      </c>
      <c r="C419" s="278">
        <v>1290.7</v>
      </c>
      <c r="D419" s="279">
        <v>1292.3166666666668</v>
      </c>
      <c r="E419" s="279">
        <v>1279.7333333333336</v>
      </c>
      <c r="F419" s="279">
        <v>1268.7666666666667</v>
      </c>
      <c r="G419" s="279">
        <v>1256.1833333333334</v>
      </c>
      <c r="H419" s="279">
        <v>1303.2833333333338</v>
      </c>
      <c r="I419" s="279">
        <v>1315.8666666666672</v>
      </c>
      <c r="J419" s="279">
        <v>1326.8333333333339</v>
      </c>
      <c r="K419" s="277">
        <v>1304.9000000000001</v>
      </c>
      <c r="L419" s="277">
        <v>1281.3499999999999</v>
      </c>
      <c r="M419" s="277">
        <v>6.2231399999999999</v>
      </c>
    </row>
    <row r="420" spans="1:13">
      <c r="A420" s="268">
        <v>410</v>
      </c>
      <c r="B420" s="277" t="s">
        <v>515</v>
      </c>
      <c r="C420" s="278">
        <v>348.7</v>
      </c>
      <c r="D420" s="279">
        <v>352.79999999999995</v>
      </c>
      <c r="E420" s="279">
        <v>343.44999999999993</v>
      </c>
      <c r="F420" s="279">
        <v>338.2</v>
      </c>
      <c r="G420" s="279">
        <v>328.84999999999997</v>
      </c>
      <c r="H420" s="279">
        <v>358.0499999999999</v>
      </c>
      <c r="I420" s="279">
        <v>367.39999999999992</v>
      </c>
      <c r="J420" s="279">
        <v>372.64999999999986</v>
      </c>
      <c r="K420" s="277">
        <v>362.15</v>
      </c>
      <c r="L420" s="277">
        <v>347.55</v>
      </c>
      <c r="M420" s="277">
        <v>0.62939000000000001</v>
      </c>
    </row>
    <row r="421" spans="1:13">
      <c r="A421" s="268">
        <v>411</v>
      </c>
      <c r="B421" s="277" t="s">
        <v>510</v>
      </c>
      <c r="C421" s="278">
        <v>21.6</v>
      </c>
      <c r="D421" s="279">
        <v>21.600000000000005</v>
      </c>
      <c r="E421" s="279">
        <v>21.400000000000009</v>
      </c>
      <c r="F421" s="279">
        <v>21.200000000000003</v>
      </c>
      <c r="G421" s="279">
        <v>21.000000000000007</v>
      </c>
      <c r="H421" s="279">
        <v>21.800000000000011</v>
      </c>
      <c r="I421" s="279">
        <v>22.000000000000007</v>
      </c>
      <c r="J421" s="279">
        <v>22.200000000000014</v>
      </c>
      <c r="K421" s="277">
        <v>21.8</v>
      </c>
      <c r="L421" s="277">
        <v>21.4</v>
      </c>
      <c r="M421" s="277">
        <v>5.0057200000000002</v>
      </c>
    </row>
    <row r="422" spans="1:13">
      <c r="A422" s="268">
        <v>412</v>
      </c>
      <c r="B422" s="277" t="s">
        <v>511</v>
      </c>
      <c r="C422" s="278">
        <v>1492.15</v>
      </c>
      <c r="D422" s="279">
        <v>1485.7166666666665</v>
      </c>
      <c r="E422" s="279">
        <v>1476.4333333333329</v>
      </c>
      <c r="F422" s="279">
        <v>1460.7166666666665</v>
      </c>
      <c r="G422" s="279">
        <v>1451.4333333333329</v>
      </c>
      <c r="H422" s="279">
        <v>1501.4333333333329</v>
      </c>
      <c r="I422" s="279">
        <v>1510.7166666666662</v>
      </c>
      <c r="J422" s="279">
        <v>1526.4333333333329</v>
      </c>
      <c r="K422" s="277">
        <v>1495</v>
      </c>
      <c r="L422" s="277">
        <v>1470</v>
      </c>
      <c r="M422" s="277">
        <v>0.11337999999999999</v>
      </c>
    </row>
    <row r="423" spans="1:13">
      <c r="A423" s="268">
        <v>413</v>
      </c>
      <c r="B423" s="277" t="s">
        <v>521</v>
      </c>
      <c r="C423" s="278">
        <v>301.95</v>
      </c>
      <c r="D423" s="279">
        <v>294.5</v>
      </c>
      <c r="E423" s="279">
        <v>272</v>
      </c>
      <c r="F423" s="279">
        <v>242.05</v>
      </c>
      <c r="G423" s="279">
        <v>219.55</v>
      </c>
      <c r="H423" s="279">
        <v>324.45</v>
      </c>
      <c r="I423" s="279">
        <v>346.95</v>
      </c>
      <c r="J423" s="279">
        <v>376.9</v>
      </c>
      <c r="K423" s="277">
        <v>317</v>
      </c>
      <c r="L423" s="277">
        <v>264.55</v>
      </c>
      <c r="M423" s="277">
        <v>25.414529999999999</v>
      </c>
    </row>
    <row r="424" spans="1:13">
      <c r="A424" s="268">
        <v>414</v>
      </c>
      <c r="B424" s="277" t="s">
        <v>522</v>
      </c>
      <c r="C424" s="278">
        <v>1020.3</v>
      </c>
      <c r="D424" s="279">
        <v>1019.5</v>
      </c>
      <c r="E424" s="279">
        <v>1012.45</v>
      </c>
      <c r="F424" s="279">
        <v>1004.6</v>
      </c>
      <c r="G424" s="279">
        <v>997.55000000000007</v>
      </c>
      <c r="H424" s="279">
        <v>1027.3499999999999</v>
      </c>
      <c r="I424" s="279">
        <v>1034.4000000000001</v>
      </c>
      <c r="J424" s="279">
        <v>1042.25</v>
      </c>
      <c r="K424" s="277">
        <v>1026.55</v>
      </c>
      <c r="L424" s="277">
        <v>1011.65</v>
      </c>
      <c r="M424" s="277">
        <v>7.0510000000000003E-2</v>
      </c>
    </row>
    <row r="425" spans="1:13">
      <c r="A425" s="268">
        <v>415</v>
      </c>
      <c r="B425" s="277" t="s">
        <v>523</v>
      </c>
      <c r="C425" s="278">
        <v>344.35</v>
      </c>
      <c r="D425" s="279">
        <v>345.38333333333338</v>
      </c>
      <c r="E425" s="279">
        <v>335.46666666666675</v>
      </c>
      <c r="F425" s="279">
        <v>326.58333333333337</v>
      </c>
      <c r="G425" s="279">
        <v>316.66666666666674</v>
      </c>
      <c r="H425" s="279">
        <v>354.26666666666677</v>
      </c>
      <c r="I425" s="279">
        <v>364.18333333333339</v>
      </c>
      <c r="J425" s="279">
        <v>373.06666666666678</v>
      </c>
      <c r="K425" s="277">
        <v>355.3</v>
      </c>
      <c r="L425" s="277">
        <v>336.5</v>
      </c>
      <c r="M425" s="277">
        <v>2.9417900000000001</v>
      </c>
    </row>
    <row r="426" spans="1:13">
      <c r="A426" s="268">
        <v>416</v>
      </c>
      <c r="B426" s="277" t="s">
        <v>524</v>
      </c>
      <c r="C426" s="278">
        <v>6.75</v>
      </c>
      <c r="D426" s="279">
        <v>6.75</v>
      </c>
      <c r="E426" s="279">
        <v>6.65</v>
      </c>
      <c r="F426" s="279">
        <v>6.5500000000000007</v>
      </c>
      <c r="G426" s="279">
        <v>6.4500000000000011</v>
      </c>
      <c r="H426" s="279">
        <v>6.85</v>
      </c>
      <c r="I426" s="279">
        <v>6.9499999999999993</v>
      </c>
      <c r="J426" s="279">
        <v>7.0499999999999989</v>
      </c>
      <c r="K426" s="277">
        <v>6.85</v>
      </c>
      <c r="L426" s="277">
        <v>6.65</v>
      </c>
      <c r="M426" s="277">
        <v>54.677979999999998</v>
      </c>
    </row>
    <row r="427" spans="1:13">
      <c r="A427" s="268">
        <v>417</v>
      </c>
      <c r="B427" s="277" t="s">
        <v>2516</v>
      </c>
      <c r="C427" s="278">
        <v>556.65</v>
      </c>
      <c r="D427" s="279">
        <v>560.16666666666663</v>
      </c>
      <c r="E427" s="279">
        <v>545.98333333333323</v>
      </c>
      <c r="F427" s="279">
        <v>535.31666666666661</v>
      </c>
      <c r="G427" s="279">
        <v>521.13333333333321</v>
      </c>
      <c r="H427" s="279">
        <v>570.83333333333326</v>
      </c>
      <c r="I427" s="279">
        <v>585.01666666666665</v>
      </c>
      <c r="J427" s="279">
        <v>595.68333333333328</v>
      </c>
      <c r="K427" s="277">
        <v>574.35</v>
      </c>
      <c r="L427" s="277">
        <v>549.5</v>
      </c>
      <c r="M427" s="277">
        <v>0.1789</v>
      </c>
    </row>
    <row r="428" spans="1:13">
      <c r="A428" s="268">
        <v>418</v>
      </c>
      <c r="B428" s="277" t="s">
        <v>527</v>
      </c>
      <c r="C428" s="278">
        <v>169.4</v>
      </c>
      <c r="D428" s="279">
        <v>169.16666666666666</v>
      </c>
      <c r="E428" s="279">
        <v>167.33333333333331</v>
      </c>
      <c r="F428" s="279">
        <v>165.26666666666665</v>
      </c>
      <c r="G428" s="279">
        <v>163.43333333333331</v>
      </c>
      <c r="H428" s="279">
        <v>171.23333333333332</v>
      </c>
      <c r="I428" s="279">
        <v>173.06666666666663</v>
      </c>
      <c r="J428" s="279">
        <v>175.13333333333333</v>
      </c>
      <c r="K428" s="277">
        <v>171</v>
      </c>
      <c r="L428" s="277">
        <v>167.1</v>
      </c>
      <c r="M428" s="277">
        <v>2.0229699999999999</v>
      </c>
    </row>
    <row r="429" spans="1:13">
      <c r="A429" s="268">
        <v>419</v>
      </c>
      <c r="B429" s="277" t="s">
        <v>2525</v>
      </c>
      <c r="C429" s="278">
        <v>48.55</v>
      </c>
      <c r="D429" s="279">
        <v>48.566666666666663</v>
      </c>
      <c r="E429" s="279">
        <v>47.983333333333327</v>
      </c>
      <c r="F429" s="279">
        <v>47.416666666666664</v>
      </c>
      <c r="G429" s="279">
        <v>46.833333333333329</v>
      </c>
      <c r="H429" s="279">
        <v>49.133333333333326</v>
      </c>
      <c r="I429" s="279">
        <v>49.716666666666669</v>
      </c>
      <c r="J429" s="279">
        <v>50.283333333333324</v>
      </c>
      <c r="K429" s="277">
        <v>49.15</v>
      </c>
      <c r="L429" s="277">
        <v>48</v>
      </c>
      <c r="M429" s="277">
        <v>13.60759</v>
      </c>
    </row>
    <row r="430" spans="1:13">
      <c r="A430" s="268">
        <v>420</v>
      </c>
      <c r="B430" s="277" t="s">
        <v>175</v>
      </c>
      <c r="C430" s="286">
        <v>4438.6499999999996</v>
      </c>
      <c r="D430" s="287">
        <v>4459.9333333333334</v>
      </c>
      <c r="E430" s="287">
        <v>4368.7166666666672</v>
      </c>
      <c r="F430" s="287">
        <v>4298.7833333333338</v>
      </c>
      <c r="G430" s="287">
        <v>4207.5666666666675</v>
      </c>
      <c r="H430" s="287">
        <v>4529.8666666666668</v>
      </c>
      <c r="I430" s="287">
        <v>4621.0833333333321</v>
      </c>
      <c r="J430" s="287">
        <v>4691.0166666666664</v>
      </c>
      <c r="K430" s="288">
        <v>4551.1499999999996</v>
      </c>
      <c r="L430" s="288">
        <v>4390</v>
      </c>
      <c r="M430" s="288">
        <v>2.3131300000000001</v>
      </c>
    </row>
    <row r="431" spans="1:13">
      <c r="A431" s="268">
        <v>421</v>
      </c>
      <c r="B431" s="277" t="s">
        <v>176</v>
      </c>
      <c r="C431" s="277">
        <v>665.95</v>
      </c>
      <c r="D431" s="279">
        <v>665.44999999999993</v>
      </c>
      <c r="E431" s="279">
        <v>647.89999999999986</v>
      </c>
      <c r="F431" s="279">
        <v>629.84999999999991</v>
      </c>
      <c r="G431" s="279">
        <v>612.29999999999984</v>
      </c>
      <c r="H431" s="279">
        <v>683.49999999999989</v>
      </c>
      <c r="I431" s="279">
        <v>701.04999999999984</v>
      </c>
      <c r="J431" s="279">
        <v>719.09999999999991</v>
      </c>
      <c r="K431" s="277">
        <v>683</v>
      </c>
      <c r="L431" s="277">
        <v>647.4</v>
      </c>
      <c r="M431" s="277">
        <v>63.482010000000002</v>
      </c>
    </row>
    <row r="432" spans="1:13">
      <c r="A432" s="268">
        <v>422</v>
      </c>
      <c r="B432" s="277" t="s">
        <v>177</v>
      </c>
      <c r="C432" s="277">
        <v>729.75</v>
      </c>
      <c r="D432" s="279">
        <v>735.7833333333333</v>
      </c>
      <c r="E432" s="279">
        <v>714.96666666666658</v>
      </c>
      <c r="F432" s="279">
        <v>700.18333333333328</v>
      </c>
      <c r="G432" s="279">
        <v>679.36666666666656</v>
      </c>
      <c r="H432" s="279">
        <v>750.56666666666661</v>
      </c>
      <c r="I432" s="279">
        <v>771.38333333333321</v>
      </c>
      <c r="J432" s="279">
        <v>786.16666666666663</v>
      </c>
      <c r="K432" s="277">
        <v>756.6</v>
      </c>
      <c r="L432" s="277">
        <v>721</v>
      </c>
      <c r="M432" s="277">
        <v>4.4263300000000001</v>
      </c>
    </row>
    <row r="433" spans="1:13">
      <c r="A433" s="268">
        <v>423</v>
      </c>
      <c r="B433" s="277" t="s">
        <v>525</v>
      </c>
      <c r="C433" s="277">
        <v>83.55</v>
      </c>
      <c r="D433" s="279">
        <v>83.083333333333329</v>
      </c>
      <c r="E433" s="279">
        <v>82.066666666666663</v>
      </c>
      <c r="F433" s="279">
        <v>80.583333333333329</v>
      </c>
      <c r="G433" s="279">
        <v>79.566666666666663</v>
      </c>
      <c r="H433" s="279">
        <v>84.566666666666663</v>
      </c>
      <c r="I433" s="279">
        <v>85.583333333333343</v>
      </c>
      <c r="J433" s="279">
        <v>87.066666666666663</v>
      </c>
      <c r="K433" s="277">
        <v>84.1</v>
      </c>
      <c r="L433" s="277">
        <v>81.599999999999994</v>
      </c>
      <c r="M433" s="277">
        <v>2.1456400000000002</v>
      </c>
    </row>
    <row r="434" spans="1:13">
      <c r="A434" s="268">
        <v>424</v>
      </c>
      <c r="B434" s="277" t="s">
        <v>281</v>
      </c>
      <c r="C434" s="277">
        <v>151.80000000000001</v>
      </c>
      <c r="D434" s="279">
        <v>151.29999999999998</v>
      </c>
      <c r="E434" s="279">
        <v>148.89999999999998</v>
      </c>
      <c r="F434" s="279">
        <v>146</v>
      </c>
      <c r="G434" s="279">
        <v>143.6</v>
      </c>
      <c r="H434" s="279">
        <v>154.19999999999996</v>
      </c>
      <c r="I434" s="279">
        <v>156.6</v>
      </c>
      <c r="J434" s="279">
        <v>159.49999999999994</v>
      </c>
      <c r="K434" s="277">
        <v>153.69999999999999</v>
      </c>
      <c r="L434" s="277">
        <v>148.4</v>
      </c>
      <c r="M434" s="277">
        <v>8.57925</v>
      </c>
    </row>
    <row r="435" spans="1:13">
      <c r="A435" s="268">
        <v>425</v>
      </c>
      <c r="B435" s="277" t="s">
        <v>526</v>
      </c>
      <c r="C435" s="277">
        <v>470.65</v>
      </c>
      <c r="D435" s="279">
        <v>472.38333333333338</v>
      </c>
      <c r="E435" s="279">
        <v>467.46666666666675</v>
      </c>
      <c r="F435" s="279">
        <v>464.28333333333336</v>
      </c>
      <c r="G435" s="279">
        <v>459.36666666666673</v>
      </c>
      <c r="H435" s="279">
        <v>475.56666666666678</v>
      </c>
      <c r="I435" s="279">
        <v>480.48333333333341</v>
      </c>
      <c r="J435" s="279">
        <v>483.6666666666668</v>
      </c>
      <c r="K435" s="277">
        <v>477.3</v>
      </c>
      <c r="L435" s="277">
        <v>469.2</v>
      </c>
      <c r="M435" s="277">
        <v>0.96006999999999998</v>
      </c>
    </row>
    <row r="436" spans="1:13">
      <c r="A436" s="268">
        <v>426</v>
      </c>
      <c r="B436" s="277" t="s">
        <v>3387</v>
      </c>
      <c r="C436" s="277">
        <v>276.25</v>
      </c>
      <c r="D436" s="279">
        <v>278.41666666666669</v>
      </c>
      <c r="E436" s="279">
        <v>272.83333333333337</v>
      </c>
      <c r="F436" s="279">
        <v>269.41666666666669</v>
      </c>
      <c r="G436" s="279">
        <v>263.83333333333337</v>
      </c>
      <c r="H436" s="279">
        <v>281.83333333333337</v>
      </c>
      <c r="I436" s="279">
        <v>287.41666666666674</v>
      </c>
      <c r="J436" s="279">
        <v>290.83333333333337</v>
      </c>
      <c r="K436" s="277">
        <v>284</v>
      </c>
      <c r="L436" s="277">
        <v>275</v>
      </c>
      <c r="M436" s="277">
        <v>2.4194900000000001</v>
      </c>
    </row>
    <row r="437" spans="1:13">
      <c r="A437" s="268">
        <v>427</v>
      </c>
      <c r="B437" s="277" t="s">
        <v>529</v>
      </c>
      <c r="C437" s="277">
        <v>1304.95</v>
      </c>
      <c r="D437" s="279">
        <v>1306.9666666666667</v>
      </c>
      <c r="E437" s="279">
        <v>1299.4833333333333</v>
      </c>
      <c r="F437" s="279">
        <v>1294.0166666666667</v>
      </c>
      <c r="G437" s="279">
        <v>1286.5333333333333</v>
      </c>
      <c r="H437" s="279">
        <v>1312.4333333333334</v>
      </c>
      <c r="I437" s="279">
        <v>1319.916666666667</v>
      </c>
      <c r="J437" s="279">
        <v>1325.3833333333334</v>
      </c>
      <c r="K437" s="277">
        <v>1314.45</v>
      </c>
      <c r="L437" s="277">
        <v>1301.5</v>
      </c>
      <c r="M437" s="277">
        <v>0.43587999999999999</v>
      </c>
    </row>
    <row r="438" spans="1:13">
      <c r="A438" s="268">
        <v>428</v>
      </c>
      <c r="B438" s="277" t="s">
        <v>530</v>
      </c>
      <c r="C438" s="277">
        <v>405.45</v>
      </c>
      <c r="D438" s="279">
        <v>409.15000000000003</v>
      </c>
      <c r="E438" s="279">
        <v>399.30000000000007</v>
      </c>
      <c r="F438" s="279">
        <v>393.15000000000003</v>
      </c>
      <c r="G438" s="279">
        <v>383.30000000000007</v>
      </c>
      <c r="H438" s="279">
        <v>415.30000000000007</v>
      </c>
      <c r="I438" s="279">
        <v>425.15000000000009</v>
      </c>
      <c r="J438" s="279">
        <v>431.30000000000007</v>
      </c>
      <c r="K438" s="277">
        <v>419</v>
      </c>
      <c r="L438" s="277">
        <v>403</v>
      </c>
      <c r="M438" s="277">
        <v>0.47354000000000002</v>
      </c>
    </row>
    <row r="439" spans="1:13">
      <c r="A439" s="268">
        <v>429</v>
      </c>
      <c r="B439" s="277" t="s">
        <v>178</v>
      </c>
      <c r="C439" s="277">
        <v>490.2</v>
      </c>
      <c r="D439" s="279">
        <v>487.9666666666667</v>
      </c>
      <c r="E439" s="279">
        <v>483.73333333333341</v>
      </c>
      <c r="F439" s="279">
        <v>477.26666666666671</v>
      </c>
      <c r="G439" s="279">
        <v>473.03333333333342</v>
      </c>
      <c r="H439" s="279">
        <v>494.43333333333339</v>
      </c>
      <c r="I439" s="279">
        <v>498.66666666666674</v>
      </c>
      <c r="J439" s="279">
        <v>505.13333333333338</v>
      </c>
      <c r="K439" s="277">
        <v>492.2</v>
      </c>
      <c r="L439" s="277">
        <v>481.5</v>
      </c>
      <c r="M439" s="277">
        <v>72.700519999999997</v>
      </c>
    </row>
    <row r="440" spans="1:13">
      <c r="A440" s="268">
        <v>430</v>
      </c>
      <c r="B440" s="277" t="s">
        <v>531</v>
      </c>
      <c r="C440" s="277">
        <v>283.75</v>
      </c>
      <c r="D440" s="279">
        <v>281</v>
      </c>
      <c r="E440" s="279">
        <v>273.10000000000002</v>
      </c>
      <c r="F440" s="279">
        <v>262.45000000000005</v>
      </c>
      <c r="G440" s="279">
        <v>254.55000000000007</v>
      </c>
      <c r="H440" s="279">
        <v>291.64999999999998</v>
      </c>
      <c r="I440" s="279">
        <v>299.54999999999995</v>
      </c>
      <c r="J440" s="279">
        <v>310.19999999999993</v>
      </c>
      <c r="K440" s="277">
        <v>288.89999999999998</v>
      </c>
      <c r="L440" s="277">
        <v>270.35000000000002</v>
      </c>
      <c r="M440" s="277">
        <v>5.1896800000000001</v>
      </c>
    </row>
    <row r="441" spans="1:13">
      <c r="A441" s="268">
        <v>431</v>
      </c>
      <c r="B441" s="277" t="s">
        <v>179</v>
      </c>
      <c r="C441" s="277">
        <v>426.9</v>
      </c>
      <c r="D441" s="279">
        <v>426.89999999999992</v>
      </c>
      <c r="E441" s="279">
        <v>418.89999999999986</v>
      </c>
      <c r="F441" s="279">
        <v>410.89999999999992</v>
      </c>
      <c r="G441" s="279">
        <v>402.89999999999986</v>
      </c>
      <c r="H441" s="279">
        <v>434.89999999999986</v>
      </c>
      <c r="I441" s="279">
        <v>442.9</v>
      </c>
      <c r="J441" s="279">
        <v>450.89999999999986</v>
      </c>
      <c r="K441" s="277">
        <v>434.9</v>
      </c>
      <c r="L441" s="277">
        <v>418.9</v>
      </c>
      <c r="M441" s="277">
        <v>16.947140000000001</v>
      </c>
    </row>
    <row r="442" spans="1:13">
      <c r="A442" s="268">
        <v>432</v>
      </c>
      <c r="B442" s="277" t="s">
        <v>532</v>
      </c>
      <c r="C442" s="277">
        <v>187.85</v>
      </c>
      <c r="D442" s="279">
        <v>188.33333333333334</v>
      </c>
      <c r="E442" s="279">
        <v>184.66666666666669</v>
      </c>
      <c r="F442" s="279">
        <v>181.48333333333335</v>
      </c>
      <c r="G442" s="279">
        <v>177.81666666666669</v>
      </c>
      <c r="H442" s="279">
        <v>191.51666666666668</v>
      </c>
      <c r="I442" s="279">
        <v>195.18333333333337</v>
      </c>
      <c r="J442" s="279">
        <v>198.36666666666667</v>
      </c>
      <c r="K442" s="277">
        <v>192</v>
      </c>
      <c r="L442" s="277">
        <v>185.15</v>
      </c>
      <c r="M442" s="277">
        <v>1.8450800000000001</v>
      </c>
    </row>
    <row r="443" spans="1:13">
      <c r="A443" s="268">
        <v>433</v>
      </c>
      <c r="B443" s="277" t="s">
        <v>533</v>
      </c>
      <c r="C443" s="277">
        <v>1425.45</v>
      </c>
      <c r="D443" s="279">
        <v>1422.75</v>
      </c>
      <c r="E443" s="279">
        <v>1408</v>
      </c>
      <c r="F443" s="279">
        <v>1390.55</v>
      </c>
      <c r="G443" s="279">
        <v>1375.8</v>
      </c>
      <c r="H443" s="279">
        <v>1440.2</v>
      </c>
      <c r="I443" s="279">
        <v>1454.95</v>
      </c>
      <c r="J443" s="279">
        <v>1472.4</v>
      </c>
      <c r="K443" s="277">
        <v>1437.5</v>
      </c>
      <c r="L443" s="277">
        <v>1405.3</v>
      </c>
      <c r="M443" s="277">
        <v>0.29559000000000002</v>
      </c>
    </row>
    <row r="444" spans="1:13">
      <c r="A444" s="268">
        <v>434</v>
      </c>
      <c r="B444" s="277" t="s">
        <v>534</v>
      </c>
      <c r="C444" s="277">
        <v>2.95</v>
      </c>
      <c r="D444" s="279">
        <v>2.9499999999999997</v>
      </c>
      <c r="E444" s="279">
        <v>2.8999999999999995</v>
      </c>
      <c r="F444" s="279">
        <v>2.8499999999999996</v>
      </c>
      <c r="G444" s="279">
        <v>2.7999999999999994</v>
      </c>
      <c r="H444" s="279">
        <v>2.9999999999999996</v>
      </c>
      <c r="I444" s="279">
        <v>3.0499999999999994</v>
      </c>
      <c r="J444" s="279">
        <v>3.0999999999999996</v>
      </c>
      <c r="K444" s="277">
        <v>3</v>
      </c>
      <c r="L444" s="277">
        <v>2.9</v>
      </c>
      <c r="M444" s="277">
        <v>66.381780000000006</v>
      </c>
    </row>
    <row r="445" spans="1:13">
      <c r="A445" s="268">
        <v>435</v>
      </c>
      <c r="B445" s="277" t="s">
        <v>535</v>
      </c>
      <c r="C445" s="277">
        <v>138.9</v>
      </c>
      <c r="D445" s="279">
        <v>139.08333333333334</v>
      </c>
      <c r="E445" s="279">
        <v>136.91666666666669</v>
      </c>
      <c r="F445" s="279">
        <v>134.93333333333334</v>
      </c>
      <c r="G445" s="279">
        <v>132.76666666666668</v>
      </c>
      <c r="H445" s="279">
        <v>141.06666666666669</v>
      </c>
      <c r="I445" s="279">
        <v>143.23333333333338</v>
      </c>
      <c r="J445" s="279">
        <v>145.2166666666667</v>
      </c>
      <c r="K445" s="277">
        <v>141.25</v>
      </c>
      <c r="L445" s="277">
        <v>137.1</v>
      </c>
      <c r="M445" s="277">
        <v>1.0496700000000001</v>
      </c>
    </row>
    <row r="446" spans="1:13">
      <c r="A446" s="268">
        <v>436</v>
      </c>
      <c r="B446" s="277" t="s">
        <v>2593</v>
      </c>
      <c r="C446" s="277">
        <v>213.15</v>
      </c>
      <c r="D446" s="279">
        <v>213.26666666666665</v>
      </c>
      <c r="E446" s="279">
        <v>208.0333333333333</v>
      </c>
      <c r="F446" s="279">
        <v>202.91666666666666</v>
      </c>
      <c r="G446" s="279">
        <v>197.68333333333331</v>
      </c>
      <c r="H446" s="279">
        <v>218.3833333333333</v>
      </c>
      <c r="I446" s="279">
        <v>223.61666666666665</v>
      </c>
      <c r="J446" s="279">
        <v>228.73333333333329</v>
      </c>
      <c r="K446" s="277">
        <v>218.5</v>
      </c>
      <c r="L446" s="277">
        <v>208.15</v>
      </c>
      <c r="M446" s="277">
        <v>2.1270699999999998</v>
      </c>
    </row>
    <row r="447" spans="1:13">
      <c r="A447" s="268">
        <v>437</v>
      </c>
      <c r="B447" s="277" t="s">
        <v>536</v>
      </c>
      <c r="C447" s="277">
        <v>848.75</v>
      </c>
      <c r="D447" s="279">
        <v>850.5</v>
      </c>
      <c r="E447" s="279">
        <v>835.25</v>
      </c>
      <c r="F447" s="279">
        <v>821.75</v>
      </c>
      <c r="G447" s="279">
        <v>806.5</v>
      </c>
      <c r="H447" s="279">
        <v>864</v>
      </c>
      <c r="I447" s="279">
        <v>879.25</v>
      </c>
      <c r="J447" s="279">
        <v>892.75</v>
      </c>
      <c r="K447" s="277">
        <v>865.75</v>
      </c>
      <c r="L447" s="277">
        <v>837</v>
      </c>
      <c r="M447" s="277">
        <v>0.57613000000000003</v>
      </c>
    </row>
    <row r="448" spans="1:13">
      <c r="A448" s="268">
        <v>438</v>
      </c>
      <c r="B448" s="277" t="s">
        <v>282</v>
      </c>
      <c r="C448" s="277">
        <v>552.20000000000005</v>
      </c>
      <c r="D448" s="279">
        <v>556.33333333333337</v>
      </c>
      <c r="E448" s="279">
        <v>545.86666666666679</v>
      </c>
      <c r="F448" s="279">
        <v>539.53333333333342</v>
      </c>
      <c r="G448" s="279">
        <v>529.06666666666683</v>
      </c>
      <c r="H448" s="279">
        <v>562.66666666666674</v>
      </c>
      <c r="I448" s="279">
        <v>573.13333333333321</v>
      </c>
      <c r="J448" s="279">
        <v>579.4666666666667</v>
      </c>
      <c r="K448" s="277">
        <v>566.79999999999995</v>
      </c>
      <c r="L448" s="277">
        <v>550</v>
      </c>
      <c r="M448" s="277">
        <v>6.1835300000000002</v>
      </c>
    </row>
    <row r="449" spans="1:13">
      <c r="A449" s="268">
        <v>439</v>
      </c>
      <c r="B449" s="277" t="s">
        <v>542</v>
      </c>
      <c r="C449" s="277">
        <v>42.85</v>
      </c>
      <c r="D449" s="279">
        <v>42.966666666666669</v>
      </c>
      <c r="E449" s="279">
        <v>42.38333333333334</v>
      </c>
      <c r="F449" s="279">
        <v>41.916666666666671</v>
      </c>
      <c r="G449" s="279">
        <v>41.333333333333343</v>
      </c>
      <c r="H449" s="279">
        <v>43.433333333333337</v>
      </c>
      <c r="I449" s="279">
        <v>44.016666666666666</v>
      </c>
      <c r="J449" s="279">
        <v>44.483333333333334</v>
      </c>
      <c r="K449" s="277">
        <v>43.55</v>
      </c>
      <c r="L449" s="277">
        <v>42.5</v>
      </c>
      <c r="M449" s="277">
        <v>1.77447</v>
      </c>
    </row>
    <row r="450" spans="1:13">
      <c r="A450" s="268">
        <v>440</v>
      </c>
      <c r="B450" s="277" t="s">
        <v>2608</v>
      </c>
      <c r="C450" s="277">
        <v>10360.200000000001</v>
      </c>
      <c r="D450" s="279">
        <v>10375.066666666668</v>
      </c>
      <c r="E450" s="279">
        <v>10285.133333333335</v>
      </c>
      <c r="F450" s="279">
        <v>10210.066666666668</v>
      </c>
      <c r="G450" s="279">
        <v>10120.133333333335</v>
      </c>
      <c r="H450" s="279">
        <v>10450.133333333335</v>
      </c>
      <c r="I450" s="279">
        <v>10540.066666666666</v>
      </c>
      <c r="J450" s="279">
        <v>10615.133333333335</v>
      </c>
      <c r="K450" s="277">
        <v>10465</v>
      </c>
      <c r="L450" s="277">
        <v>10300</v>
      </c>
      <c r="M450" s="277">
        <v>5.1000000000000004E-3</v>
      </c>
    </row>
    <row r="451" spans="1:13">
      <c r="A451" s="268">
        <v>441</v>
      </c>
      <c r="B451" s="277" t="s">
        <v>2613</v>
      </c>
      <c r="C451" s="277">
        <v>925.65</v>
      </c>
      <c r="D451" s="279">
        <v>936.81666666666661</v>
      </c>
      <c r="E451" s="279">
        <v>903.83333333333326</v>
      </c>
      <c r="F451" s="279">
        <v>882.01666666666665</v>
      </c>
      <c r="G451" s="279">
        <v>849.0333333333333</v>
      </c>
      <c r="H451" s="279">
        <v>958.63333333333321</v>
      </c>
      <c r="I451" s="279">
        <v>991.61666666666656</v>
      </c>
      <c r="J451" s="279">
        <v>1013.4333333333332</v>
      </c>
      <c r="K451" s="277">
        <v>969.8</v>
      </c>
      <c r="L451" s="277">
        <v>915</v>
      </c>
      <c r="M451" s="277">
        <v>2.0126599999999999</v>
      </c>
    </row>
    <row r="452" spans="1:13">
      <c r="A452" s="268">
        <v>442</v>
      </c>
      <c r="B452" s="277" t="s">
        <v>3464</v>
      </c>
      <c r="C452" s="277">
        <v>465.3</v>
      </c>
      <c r="D452" s="279">
        <v>468.84999999999997</v>
      </c>
      <c r="E452" s="279">
        <v>455.39999999999992</v>
      </c>
      <c r="F452" s="279">
        <v>445.49999999999994</v>
      </c>
      <c r="G452" s="279">
        <v>432.0499999999999</v>
      </c>
      <c r="H452" s="279">
        <v>478.74999999999994</v>
      </c>
      <c r="I452" s="279">
        <v>492.2</v>
      </c>
      <c r="J452" s="279">
        <v>502.09999999999997</v>
      </c>
      <c r="K452" s="277">
        <v>482.3</v>
      </c>
      <c r="L452" s="277">
        <v>458.95</v>
      </c>
      <c r="M452" s="277">
        <v>49.072699999999998</v>
      </c>
    </row>
    <row r="453" spans="1:13">
      <c r="A453" s="268">
        <v>443</v>
      </c>
      <c r="B453" s="277" t="s">
        <v>182</v>
      </c>
      <c r="C453" s="277">
        <v>1543.75</v>
      </c>
      <c r="D453" s="279">
        <v>1534.9166666666667</v>
      </c>
      <c r="E453" s="279">
        <v>1519.8333333333335</v>
      </c>
      <c r="F453" s="279">
        <v>1495.9166666666667</v>
      </c>
      <c r="G453" s="279">
        <v>1480.8333333333335</v>
      </c>
      <c r="H453" s="279">
        <v>1558.8333333333335</v>
      </c>
      <c r="I453" s="279">
        <v>1573.916666666667</v>
      </c>
      <c r="J453" s="279">
        <v>1597.8333333333335</v>
      </c>
      <c r="K453" s="277">
        <v>1550</v>
      </c>
      <c r="L453" s="277">
        <v>1511</v>
      </c>
      <c r="M453" s="277">
        <v>4.7563599999999999</v>
      </c>
    </row>
    <row r="454" spans="1:13">
      <c r="A454" s="268">
        <v>444</v>
      </c>
      <c r="B454" s="277" t="s">
        <v>543</v>
      </c>
      <c r="C454" s="277">
        <v>853.2</v>
      </c>
      <c r="D454" s="279">
        <v>851.08333333333337</v>
      </c>
      <c r="E454" s="279">
        <v>845.91666666666674</v>
      </c>
      <c r="F454" s="279">
        <v>838.63333333333333</v>
      </c>
      <c r="G454" s="279">
        <v>833.4666666666667</v>
      </c>
      <c r="H454" s="279">
        <v>858.36666666666679</v>
      </c>
      <c r="I454" s="279">
        <v>863.53333333333353</v>
      </c>
      <c r="J454" s="279">
        <v>870.81666666666683</v>
      </c>
      <c r="K454" s="277">
        <v>856.25</v>
      </c>
      <c r="L454" s="277">
        <v>843.8</v>
      </c>
      <c r="M454" s="277">
        <v>8.2669999999999993E-2</v>
      </c>
    </row>
    <row r="455" spans="1:13">
      <c r="A455" s="268">
        <v>445</v>
      </c>
      <c r="B455" s="277" t="s">
        <v>183</v>
      </c>
      <c r="C455" s="277">
        <v>130.25</v>
      </c>
      <c r="D455" s="279">
        <v>130.55000000000001</v>
      </c>
      <c r="E455" s="279">
        <v>128.00000000000003</v>
      </c>
      <c r="F455" s="279">
        <v>125.75000000000003</v>
      </c>
      <c r="G455" s="279">
        <v>123.20000000000005</v>
      </c>
      <c r="H455" s="279">
        <v>132.80000000000001</v>
      </c>
      <c r="I455" s="279">
        <v>135.34999999999997</v>
      </c>
      <c r="J455" s="279">
        <v>137.6</v>
      </c>
      <c r="K455" s="277">
        <v>133.1</v>
      </c>
      <c r="L455" s="277">
        <v>128.30000000000001</v>
      </c>
      <c r="M455" s="277">
        <v>392.52679999999998</v>
      </c>
    </row>
    <row r="456" spans="1:13">
      <c r="A456" s="268">
        <v>446</v>
      </c>
      <c r="B456" s="277" t="s">
        <v>184</v>
      </c>
      <c r="C456" s="277">
        <v>55.55</v>
      </c>
      <c r="D456" s="279">
        <v>55.6</v>
      </c>
      <c r="E456" s="279">
        <v>54.6</v>
      </c>
      <c r="F456" s="279">
        <v>53.65</v>
      </c>
      <c r="G456" s="279">
        <v>52.65</v>
      </c>
      <c r="H456" s="279">
        <v>56.550000000000004</v>
      </c>
      <c r="I456" s="279">
        <v>57.550000000000004</v>
      </c>
      <c r="J456" s="279">
        <v>58.500000000000007</v>
      </c>
      <c r="K456" s="277">
        <v>56.6</v>
      </c>
      <c r="L456" s="277">
        <v>54.65</v>
      </c>
      <c r="M456" s="277">
        <v>58.072760000000002</v>
      </c>
    </row>
    <row r="457" spans="1:13">
      <c r="A457" s="268">
        <v>447</v>
      </c>
      <c r="B457" s="277" t="s">
        <v>185</v>
      </c>
      <c r="C457" s="277">
        <v>53.95</v>
      </c>
      <c r="D457" s="279">
        <v>54.166666666666664</v>
      </c>
      <c r="E457" s="279">
        <v>52.983333333333327</v>
      </c>
      <c r="F457" s="279">
        <v>52.016666666666666</v>
      </c>
      <c r="G457" s="279">
        <v>50.833333333333329</v>
      </c>
      <c r="H457" s="279">
        <v>55.133333333333326</v>
      </c>
      <c r="I457" s="279">
        <v>56.316666666666663</v>
      </c>
      <c r="J457" s="279">
        <v>57.283333333333324</v>
      </c>
      <c r="K457" s="277">
        <v>55.35</v>
      </c>
      <c r="L457" s="277">
        <v>53.2</v>
      </c>
      <c r="M457" s="277">
        <v>170.54866999999999</v>
      </c>
    </row>
    <row r="458" spans="1:13">
      <c r="A458" s="268">
        <v>448</v>
      </c>
      <c r="B458" s="277" t="s">
        <v>186</v>
      </c>
      <c r="C458" s="277">
        <v>404.05</v>
      </c>
      <c r="D458" s="279">
        <v>402.13333333333338</v>
      </c>
      <c r="E458" s="279">
        <v>396.26666666666677</v>
      </c>
      <c r="F458" s="279">
        <v>388.48333333333341</v>
      </c>
      <c r="G458" s="279">
        <v>382.61666666666679</v>
      </c>
      <c r="H458" s="279">
        <v>409.91666666666674</v>
      </c>
      <c r="I458" s="279">
        <v>415.78333333333342</v>
      </c>
      <c r="J458" s="279">
        <v>423.56666666666672</v>
      </c>
      <c r="K458" s="277">
        <v>408</v>
      </c>
      <c r="L458" s="277">
        <v>394.35</v>
      </c>
      <c r="M458" s="277">
        <v>263.51958000000002</v>
      </c>
    </row>
    <row r="459" spans="1:13">
      <c r="A459" s="268">
        <v>449</v>
      </c>
      <c r="B459" s="277" t="s">
        <v>2624</v>
      </c>
      <c r="C459" s="277">
        <v>24.3</v>
      </c>
      <c r="D459" s="279">
        <v>24.266666666666669</v>
      </c>
      <c r="E459" s="279">
        <v>23.933333333333337</v>
      </c>
      <c r="F459" s="279">
        <v>23.566666666666666</v>
      </c>
      <c r="G459" s="279">
        <v>23.233333333333334</v>
      </c>
      <c r="H459" s="279">
        <v>24.63333333333334</v>
      </c>
      <c r="I459" s="279">
        <v>24.966666666666676</v>
      </c>
      <c r="J459" s="279">
        <v>25.333333333333343</v>
      </c>
      <c r="K459" s="277">
        <v>24.6</v>
      </c>
      <c r="L459" s="277">
        <v>23.9</v>
      </c>
      <c r="M459" s="277">
        <v>37.654690000000002</v>
      </c>
    </row>
    <row r="460" spans="1:13">
      <c r="A460" s="268">
        <v>450</v>
      </c>
      <c r="B460" s="277" t="s">
        <v>537</v>
      </c>
      <c r="C460" s="277">
        <v>788.9</v>
      </c>
      <c r="D460" s="279">
        <v>785.63333333333333</v>
      </c>
      <c r="E460" s="279">
        <v>773.26666666666665</v>
      </c>
      <c r="F460" s="279">
        <v>757.63333333333333</v>
      </c>
      <c r="G460" s="279">
        <v>745.26666666666665</v>
      </c>
      <c r="H460" s="279">
        <v>801.26666666666665</v>
      </c>
      <c r="I460" s="279">
        <v>813.63333333333321</v>
      </c>
      <c r="J460" s="279">
        <v>829.26666666666665</v>
      </c>
      <c r="K460" s="277">
        <v>798</v>
      </c>
      <c r="L460" s="277">
        <v>770</v>
      </c>
      <c r="M460" s="277">
        <v>0.47315000000000002</v>
      </c>
    </row>
    <row r="461" spans="1:13">
      <c r="A461" s="268">
        <v>451</v>
      </c>
      <c r="B461" s="277" t="s">
        <v>538</v>
      </c>
      <c r="C461" s="277">
        <v>379.75</v>
      </c>
      <c r="D461" s="279">
        <v>379.34999999999997</v>
      </c>
      <c r="E461" s="279">
        <v>373.79999999999995</v>
      </c>
      <c r="F461" s="279">
        <v>367.84999999999997</v>
      </c>
      <c r="G461" s="279">
        <v>362.29999999999995</v>
      </c>
      <c r="H461" s="279">
        <v>385.29999999999995</v>
      </c>
      <c r="I461" s="279">
        <v>390.85</v>
      </c>
      <c r="J461" s="279">
        <v>396.79999999999995</v>
      </c>
      <c r="K461" s="277">
        <v>384.9</v>
      </c>
      <c r="L461" s="277">
        <v>373.4</v>
      </c>
      <c r="M461" s="277">
        <v>0.59211999999999998</v>
      </c>
    </row>
    <row r="462" spans="1:13">
      <c r="A462" s="268">
        <v>452</v>
      </c>
      <c r="B462" s="277" t="s">
        <v>187</v>
      </c>
      <c r="C462" s="277">
        <v>2675.4</v>
      </c>
      <c r="D462" s="279">
        <v>2695.8166666666666</v>
      </c>
      <c r="E462" s="279">
        <v>2642.6333333333332</v>
      </c>
      <c r="F462" s="279">
        <v>2609.8666666666668</v>
      </c>
      <c r="G462" s="279">
        <v>2556.6833333333334</v>
      </c>
      <c r="H462" s="279">
        <v>2728.583333333333</v>
      </c>
      <c r="I462" s="279">
        <v>2781.7666666666664</v>
      </c>
      <c r="J462" s="279">
        <v>2814.5333333333328</v>
      </c>
      <c r="K462" s="277">
        <v>2749</v>
      </c>
      <c r="L462" s="277">
        <v>2663.05</v>
      </c>
      <c r="M462" s="277">
        <v>45.701749999999997</v>
      </c>
    </row>
    <row r="463" spans="1:13">
      <c r="A463" s="268">
        <v>453</v>
      </c>
      <c r="B463" s="277" t="s">
        <v>544</v>
      </c>
      <c r="C463" s="277">
        <v>2260.15</v>
      </c>
      <c r="D463" s="279">
        <v>2268.3666666666668</v>
      </c>
      <c r="E463" s="279">
        <v>2241.7833333333338</v>
      </c>
      <c r="F463" s="279">
        <v>2223.416666666667</v>
      </c>
      <c r="G463" s="279">
        <v>2196.8333333333339</v>
      </c>
      <c r="H463" s="279">
        <v>2286.7333333333336</v>
      </c>
      <c r="I463" s="279">
        <v>2313.3166666666666</v>
      </c>
      <c r="J463" s="279">
        <v>2331.6833333333334</v>
      </c>
      <c r="K463" s="277">
        <v>2294.9499999999998</v>
      </c>
      <c r="L463" s="277">
        <v>2250</v>
      </c>
      <c r="M463" s="277">
        <v>2.3120000000000002E-2</v>
      </c>
    </row>
    <row r="464" spans="1:13">
      <c r="A464" s="268">
        <v>454</v>
      </c>
      <c r="B464" s="277" t="s">
        <v>188</v>
      </c>
      <c r="C464" s="277">
        <v>845.9</v>
      </c>
      <c r="D464" s="279">
        <v>845.68333333333339</v>
      </c>
      <c r="E464" s="279">
        <v>834.16666666666674</v>
      </c>
      <c r="F464" s="279">
        <v>822.43333333333339</v>
      </c>
      <c r="G464" s="279">
        <v>810.91666666666674</v>
      </c>
      <c r="H464" s="279">
        <v>857.41666666666674</v>
      </c>
      <c r="I464" s="279">
        <v>868.93333333333339</v>
      </c>
      <c r="J464" s="279">
        <v>880.66666666666674</v>
      </c>
      <c r="K464" s="277">
        <v>857.2</v>
      </c>
      <c r="L464" s="277">
        <v>833.95</v>
      </c>
      <c r="M464" s="277">
        <v>48.184959999999997</v>
      </c>
    </row>
    <row r="465" spans="1:13">
      <c r="A465" s="268">
        <v>455</v>
      </c>
      <c r="B465" s="277" t="s">
        <v>546</v>
      </c>
      <c r="C465" s="277">
        <v>739.2</v>
      </c>
      <c r="D465" s="279">
        <v>739.98333333333323</v>
      </c>
      <c r="E465" s="279">
        <v>735.21666666666647</v>
      </c>
      <c r="F465" s="279">
        <v>731.23333333333323</v>
      </c>
      <c r="G465" s="279">
        <v>726.46666666666647</v>
      </c>
      <c r="H465" s="279">
        <v>743.96666666666647</v>
      </c>
      <c r="I465" s="279">
        <v>748.73333333333312</v>
      </c>
      <c r="J465" s="279">
        <v>752.71666666666647</v>
      </c>
      <c r="K465" s="277">
        <v>744.75</v>
      </c>
      <c r="L465" s="277">
        <v>736</v>
      </c>
      <c r="M465" s="277">
        <v>0.13793</v>
      </c>
    </row>
    <row r="466" spans="1:13">
      <c r="A466" s="268">
        <v>456</v>
      </c>
      <c r="B466" s="277" t="s">
        <v>547</v>
      </c>
      <c r="C466" s="277">
        <v>1097.4000000000001</v>
      </c>
      <c r="D466" s="279">
        <v>1091.5833333333333</v>
      </c>
      <c r="E466" s="279">
        <v>1073.1666666666665</v>
      </c>
      <c r="F466" s="279">
        <v>1048.9333333333332</v>
      </c>
      <c r="G466" s="279">
        <v>1030.5166666666664</v>
      </c>
      <c r="H466" s="279">
        <v>1115.8166666666666</v>
      </c>
      <c r="I466" s="279">
        <v>1134.2333333333331</v>
      </c>
      <c r="J466" s="279">
        <v>1158.4666666666667</v>
      </c>
      <c r="K466" s="277">
        <v>1110</v>
      </c>
      <c r="L466" s="277">
        <v>1067.3499999999999</v>
      </c>
      <c r="M466" s="277">
        <v>2.3188800000000001</v>
      </c>
    </row>
    <row r="467" spans="1:13">
      <c r="A467" s="268">
        <v>457</v>
      </c>
      <c r="B467" s="277" t="s">
        <v>552</v>
      </c>
      <c r="C467" s="277">
        <v>576.04999999999995</v>
      </c>
      <c r="D467" s="279">
        <v>571.76666666666665</v>
      </c>
      <c r="E467" s="279">
        <v>557.5333333333333</v>
      </c>
      <c r="F467" s="279">
        <v>539.01666666666665</v>
      </c>
      <c r="G467" s="279">
        <v>524.7833333333333</v>
      </c>
      <c r="H467" s="279">
        <v>590.2833333333333</v>
      </c>
      <c r="I467" s="279">
        <v>604.51666666666665</v>
      </c>
      <c r="J467" s="279">
        <v>623.0333333333333</v>
      </c>
      <c r="K467" s="277">
        <v>586</v>
      </c>
      <c r="L467" s="277">
        <v>553.25</v>
      </c>
      <c r="M467" s="277">
        <v>0.75682000000000005</v>
      </c>
    </row>
    <row r="468" spans="1:13">
      <c r="A468" s="268">
        <v>458</v>
      </c>
      <c r="B468" s="277" t="s">
        <v>548</v>
      </c>
      <c r="C468" s="277">
        <v>37.950000000000003</v>
      </c>
      <c r="D468" s="279">
        <v>38.06666666666667</v>
      </c>
      <c r="E468" s="279">
        <v>37.583333333333343</v>
      </c>
      <c r="F468" s="279">
        <v>37.216666666666676</v>
      </c>
      <c r="G468" s="279">
        <v>36.733333333333348</v>
      </c>
      <c r="H468" s="279">
        <v>38.433333333333337</v>
      </c>
      <c r="I468" s="279">
        <v>38.916666666666671</v>
      </c>
      <c r="J468" s="279">
        <v>39.283333333333331</v>
      </c>
      <c r="K468" s="277">
        <v>38.549999999999997</v>
      </c>
      <c r="L468" s="277">
        <v>37.700000000000003</v>
      </c>
      <c r="M468" s="277">
        <v>3.9028399999999999</v>
      </c>
    </row>
    <row r="469" spans="1:13">
      <c r="A469" s="268">
        <v>459</v>
      </c>
      <c r="B469" s="277" t="s">
        <v>549</v>
      </c>
      <c r="C469" s="277">
        <v>1057.75</v>
      </c>
      <c r="D469" s="279">
        <v>1064.6000000000001</v>
      </c>
      <c r="E469" s="279">
        <v>1041.3500000000004</v>
      </c>
      <c r="F469" s="279">
        <v>1024.9500000000003</v>
      </c>
      <c r="G469" s="279">
        <v>1001.7000000000005</v>
      </c>
      <c r="H469" s="279">
        <v>1081.0000000000002</v>
      </c>
      <c r="I469" s="279">
        <v>1104.2499999999998</v>
      </c>
      <c r="J469" s="279">
        <v>1120.6500000000001</v>
      </c>
      <c r="K469" s="277">
        <v>1087.8499999999999</v>
      </c>
      <c r="L469" s="277">
        <v>1048.2</v>
      </c>
      <c r="M469" s="277">
        <v>0.74711000000000005</v>
      </c>
    </row>
    <row r="470" spans="1:13">
      <c r="A470" s="268">
        <v>460</v>
      </c>
      <c r="B470" s="277" t="s">
        <v>189</v>
      </c>
      <c r="C470" s="277">
        <v>1244.7</v>
      </c>
      <c r="D470" s="279">
        <v>1243.4166666666667</v>
      </c>
      <c r="E470" s="279">
        <v>1230.2833333333335</v>
      </c>
      <c r="F470" s="279">
        <v>1215.8666666666668</v>
      </c>
      <c r="G470" s="279">
        <v>1202.7333333333336</v>
      </c>
      <c r="H470" s="279">
        <v>1257.8333333333335</v>
      </c>
      <c r="I470" s="279">
        <v>1270.9666666666667</v>
      </c>
      <c r="J470" s="279">
        <v>1285.3833333333334</v>
      </c>
      <c r="K470" s="277">
        <v>1256.55</v>
      </c>
      <c r="L470" s="277">
        <v>1229</v>
      </c>
      <c r="M470" s="277">
        <v>26.87528</v>
      </c>
    </row>
    <row r="471" spans="1:13">
      <c r="A471" s="268">
        <v>461</v>
      </c>
      <c r="B471" s="277" t="s">
        <v>190</v>
      </c>
      <c r="C471" s="277">
        <v>2702.9</v>
      </c>
      <c r="D471" s="279">
        <v>2705.4500000000003</v>
      </c>
      <c r="E471" s="279">
        <v>2678.9500000000007</v>
      </c>
      <c r="F471" s="279">
        <v>2655.0000000000005</v>
      </c>
      <c r="G471" s="279">
        <v>2628.5000000000009</v>
      </c>
      <c r="H471" s="279">
        <v>2729.4000000000005</v>
      </c>
      <c r="I471" s="279">
        <v>2755.8999999999996</v>
      </c>
      <c r="J471" s="279">
        <v>2779.8500000000004</v>
      </c>
      <c r="K471" s="277">
        <v>2731.95</v>
      </c>
      <c r="L471" s="277">
        <v>2681.5</v>
      </c>
      <c r="M471" s="277">
        <v>3.2669800000000002</v>
      </c>
    </row>
    <row r="472" spans="1:13">
      <c r="A472" s="268">
        <v>462</v>
      </c>
      <c r="B472" s="277" t="s">
        <v>191</v>
      </c>
      <c r="C472" s="277">
        <v>306.3</v>
      </c>
      <c r="D472" s="279">
        <v>305.61666666666673</v>
      </c>
      <c r="E472" s="279">
        <v>302.63333333333344</v>
      </c>
      <c r="F472" s="279">
        <v>298.9666666666667</v>
      </c>
      <c r="G472" s="279">
        <v>295.98333333333341</v>
      </c>
      <c r="H472" s="279">
        <v>309.28333333333347</v>
      </c>
      <c r="I472" s="279">
        <v>312.26666666666671</v>
      </c>
      <c r="J472" s="279">
        <v>315.93333333333351</v>
      </c>
      <c r="K472" s="277">
        <v>308.60000000000002</v>
      </c>
      <c r="L472" s="277">
        <v>301.95</v>
      </c>
      <c r="M472" s="277">
        <v>5.1366899999999998</v>
      </c>
    </row>
    <row r="473" spans="1:13">
      <c r="A473" s="268">
        <v>463</v>
      </c>
      <c r="B473" s="277" t="s">
        <v>550</v>
      </c>
      <c r="C473" s="277">
        <v>634.79999999999995</v>
      </c>
      <c r="D473" s="279">
        <v>642.85</v>
      </c>
      <c r="E473" s="279">
        <v>623.45000000000005</v>
      </c>
      <c r="F473" s="279">
        <v>612.1</v>
      </c>
      <c r="G473" s="279">
        <v>592.70000000000005</v>
      </c>
      <c r="H473" s="279">
        <v>654.20000000000005</v>
      </c>
      <c r="I473" s="279">
        <v>673.59999999999991</v>
      </c>
      <c r="J473" s="279">
        <v>684.95</v>
      </c>
      <c r="K473" s="277">
        <v>662.25</v>
      </c>
      <c r="L473" s="277">
        <v>631.5</v>
      </c>
      <c r="M473" s="277">
        <v>1.75206</v>
      </c>
    </row>
    <row r="474" spans="1:13">
      <c r="A474" s="268">
        <v>464</v>
      </c>
      <c r="B474" s="245" t="s">
        <v>551</v>
      </c>
      <c r="C474" s="277">
        <v>7.95</v>
      </c>
      <c r="D474" s="279">
        <v>7.9666666666666677</v>
      </c>
      <c r="E474" s="279">
        <v>7.783333333333335</v>
      </c>
      <c r="F474" s="279">
        <v>7.6166666666666671</v>
      </c>
      <c r="G474" s="279">
        <v>7.4333333333333345</v>
      </c>
      <c r="H474" s="279">
        <v>8.1333333333333364</v>
      </c>
      <c r="I474" s="279">
        <v>8.3166666666666664</v>
      </c>
      <c r="J474" s="279">
        <v>8.4833333333333361</v>
      </c>
      <c r="K474" s="277">
        <v>8.15</v>
      </c>
      <c r="L474" s="277">
        <v>7.8</v>
      </c>
      <c r="M474" s="277">
        <v>98.564570000000003</v>
      </c>
    </row>
    <row r="475" spans="1:13">
      <c r="A475" s="268">
        <v>465</v>
      </c>
      <c r="B475" s="245" t="s">
        <v>539</v>
      </c>
      <c r="C475" s="277">
        <v>5471.95</v>
      </c>
      <c r="D475" s="279">
        <v>5490.6333333333341</v>
      </c>
      <c r="E475" s="279">
        <v>5331.3166666666684</v>
      </c>
      <c r="F475" s="279">
        <v>5190.6833333333343</v>
      </c>
      <c r="G475" s="279">
        <v>5031.3666666666686</v>
      </c>
      <c r="H475" s="279">
        <v>5631.2666666666682</v>
      </c>
      <c r="I475" s="279">
        <v>5790.5833333333339</v>
      </c>
      <c r="J475" s="279">
        <v>5931.2166666666681</v>
      </c>
      <c r="K475" s="277">
        <v>5649.95</v>
      </c>
      <c r="L475" s="277">
        <v>5350</v>
      </c>
      <c r="M475" s="277">
        <v>0.22509000000000001</v>
      </c>
    </row>
    <row r="476" spans="1:13">
      <c r="A476" s="268">
        <v>466</v>
      </c>
      <c r="B476" s="245" t="s">
        <v>541</v>
      </c>
      <c r="C476" s="277">
        <v>27.85</v>
      </c>
      <c r="D476" s="279">
        <v>27.916666666666668</v>
      </c>
      <c r="E476" s="279">
        <v>27.183333333333337</v>
      </c>
      <c r="F476" s="279">
        <v>26.516666666666669</v>
      </c>
      <c r="G476" s="279">
        <v>25.783333333333339</v>
      </c>
      <c r="H476" s="279">
        <v>28.583333333333336</v>
      </c>
      <c r="I476" s="279">
        <v>29.316666666666663</v>
      </c>
      <c r="J476" s="279">
        <v>29.983333333333334</v>
      </c>
      <c r="K476" s="277">
        <v>28.65</v>
      </c>
      <c r="L476" s="277">
        <v>27.25</v>
      </c>
      <c r="M476" s="277">
        <v>42.691769999999998</v>
      </c>
    </row>
    <row r="477" spans="1:13">
      <c r="A477" s="268">
        <v>467</v>
      </c>
      <c r="B477" s="245" t="s">
        <v>192</v>
      </c>
      <c r="C477" s="277">
        <v>446.1</v>
      </c>
      <c r="D477" s="279">
        <v>448.88333333333338</v>
      </c>
      <c r="E477" s="279">
        <v>439.81666666666678</v>
      </c>
      <c r="F477" s="279">
        <v>433.53333333333342</v>
      </c>
      <c r="G477" s="279">
        <v>424.46666666666681</v>
      </c>
      <c r="H477" s="279">
        <v>455.16666666666674</v>
      </c>
      <c r="I477" s="279">
        <v>464.23333333333335</v>
      </c>
      <c r="J477" s="279">
        <v>470.51666666666671</v>
      </c>
      <c r="K477" s="277">
        <v>457.95</v>
      </c>
      <c r="L477" s="277">
        <v>442.6</v>
      </c>
      <c r="M477" s="277">
        <v>14.83413</v>
      </c>
    </row>
    <row r="478" spans="1:13">
      <c r="A478" s="268">
        <v>468</v>
      </c>
      <c r="B478" s="245" t="s">
        <v>540</v>
      </c>
      <c r="C478" s="277">
        <v>200.9</v>
      </c>
      <c r="D478" s="279">
        <v>199.83333333333334</v>
      </c>
      <c r="E478" s="279">
        <v>197.66666666666669</v>
      </c>
      <c r="F478" s="279">
        <v>194.43333333333334</v>
      </c>
      <c r="G478" s="279">
        <v>192.26666666666668</v>
      </c>
      <c r="H478" s="279">
        <v>203.06666666666669</v>
      </c>
      <c r="I478" s="279">
        <v>205.23333333333338</v>
      </c>
      <c r="J478" s="279">
        <v>208.4666666666667</v>
      </c>
      <c r="K478" s="277">
        <v>202</v>
      </c>
      <c r="L478" s="277">
        <v>196.6</v>
      </c>
      <c r="M478" s="277">
        <v>0.13815</v>
      </c>
    </row>
    <row r="479" spans="1:13">
      <c r="A479" s="268">
        <v>469</v>
      </c>
      <c r="B479" s="245" t="s">
        <v>193</v>
      </c>
      <c r="C479" s="277">
        <v>961.45</v>
      </c>
      <c r="D479" s="279">
        <v>967.85</v>
      </c>
      <c r="E479" s="279">
        <v>949.1</v>
      </c>
      <c r="F479" s="279">
        <v>936.75</v>
      </c>
      <c r="G479" s="279">
        <v>918</v>
      </c>
      <c r="H479" s="279">
        <v>980.2</v>
      </c>
      <c r="I479" s="279">
        <v>998.95</v>
      </c>
      <c r="J479" s="279">
        <v>1011.3000000000001</v>
      </c>
      <c r="K479" s="277">
        <v>986.6</v>
      </c>
      <c r="L479" s="277">
        <v>955.5</v>
      </c>
      <c r="M479" s="277">
        <v>8.0823199999999993</v>
      </c>
    </row>
    <row r="480" spans="1:13">
      <c r="A480" s="268">
        <v>470</v>
      </c>
      <c r="B480" s="245" t="s">
        <v>553</v>
      </c>
      <c r="C480" s="277">
        <v>12.6</v>
      </c>
      <c r="D480" s="279">
        <v>12.533333333333331</v>
      </c>
      <c r="E480" s="279">
        <v>12.366666666666664</v>
      </c>
      <c r="F480" s="277">
        <v>12.133333333333333</v>
      </c>
      <c r="G480" s="279">
        <v>11.966666666666665</v>
      </c>
      <c r="H480" s="279">
        <v>12.766666666666662</v>
      </c>
      <c r="I480" s="277">
        <v>12.93333333333333</v>
      </c>
      <c r="J480" s="279">
        <v>13.166666666666661</v>
      </c>
      <c r="K480" s="279">
        <v>12.7</v>
      </c>
      <c r="L480" s="277">
        <v>12.3</v>
      </c>
      <c r="M480" s="279">
        <v>24.235759999999999</v>
      </c>
    </row>
    <row r="481" spans="1:13">
      <c r="A481" s="268">
        <v>471</v>
      </c>
      <c r="B481" s="245" t="s">
        <v>554</v>
      </c>
      <c r="C481" s="277">
        <v>319.45</v>
      </c>
      <c r="D481" s="279">
        <v>319.15000000000003</v>
      </c>
      <c r="E481" s="279">
        <v>315.30000000000007</v>
      </c>
      <c r="F481" s="277">
        <v>311.15000000000003</v>
      </c>
      <c r="G481" s="279">
        <v>307.30000000000007</v>
      </c>
      <c r="H481" s="279">
        <v>323.30000000000007</v>
      </c>
      <c r="I481" s="277">
        <v>327.15000000000009</v>
      </c>
      <c r="J481" s="279">
        <v>331.30000000000007</v>
      </c>
      <c r="K481" s="279">
        <v>323</v>
      </c>
      <c r="L481" s="277">
        <v>315</v>
      </c>
      <c r="M481" s="279">
        <v>0.43991999999999998</v>
      </c>
    </row>
    <row r="482" spans="1:13">
      <c r="A482" s="268">
        <v>472</v>
      </c>
      <c r="B482" s="245" t="s">
        <v>194</v>
      </c>
      <c r="C482" s="245">
        <v>210.55</v>
      </c>
      <c r="D482" s="289">
        <v>210.43333333333331</v>
      </c>
      <c r="E482" s="289">
        <v>206.16666666666663</v>
      </c>
      <c r="F482" s="289">
        <v>201.78333333333333</v>
      </c>
      <c r="G482" s="289">
        <v>197.51666666666665</v>
      </c>
      <c r="H482" s="289">
        <v>214.81666666666661</v>
      </c>
      <c r="I482" s="289">
        <v>219.08333333333331</v>
      </c>
      <c r="J482" s="289">
        <v>223.46666666666658</v>
      </c>
      <c r="K482" s="289">
        <v>214.7</v>
      </c>
      <c r="L482" s="289">
        <v>206.05</v>
      </c>
      <c r="M482" s="289">
        <v>4.9992799999999997</v>
      </c>
    </row>
    <row r="483" spans="1:13">
      <c r="A483" s="268">
        <v>473</v>
      </c>
      <c r="B483" s="245" t="s">
        <v>3098</v>
      </c>
      <c r="C483" s="245">
        <v>32.049999999999997</v>
      </c>
      <c r="D483" s="289">
        <v>32.300000000000004</v>
      </c>
      <c r="E483" s="289">
        <v>31.600000000000009</v>
      </c>
      <c r="F483" s="289">
        <v>31.150000000000006</v>
      </c>
      <c r="G483" s="289">
        <v>30.45000000000001</v>
      </c>
      <c r="H483" s="289">
        <v>32.750000000000007</v>
      </c>
      <c r="I483" s="289">
        <v>33.45000000000001</v>
      </c>
      <c r="J483" s="289">
        <v>33.900000000000006</v>
      </c>
      <c r="K483" s="289">
        <v>33</v>
      </c>
      <c r="L483" s="289">
        <v>31.85</v>
      </c>
      <c r="M483" s="289">
        <v>7.9868100000000002</v>
      </c>
    </row>
    <row r="484" spans="1:13">
      <c r="A484" s="268">
        <v>474</v>
      </c>
      <c r="B484" s="245" t="s">
        <v>195</v>
      </c>
      <c r="C484" s="289">
        <v>4629.1000000000004</v>
      </c>
      <c r="D484" s="289">
        <v>4575.7</v>
      </c>
      <c r="E484" s="289">
        <v>4493.3999999999996</v>
      </c>
      <c r="F484" s="289">
        <v>4357.7</v>
      </c>
      <c r="G484" s="289">
        <v>4275.3999999999996</v>
      </c>
      <c r="H484" s="289">
        <v>4711.3999999999996</v>
      </c>
      <c r="I484" s="289">
        <v>4793.7000000000007</v>
      </c>
      <c r="J484" s="289">
        <v>4929.3999999999996</v>
      </c>
      <c r="K484" s="289">
        <v>4658</v>
      </c>
      <c r="L484" s="289">
        <v>4440</v>
      </c>
      <c r="M484" s="289">
        <v>20.326180000000001</v>
      </c>
    </row>
    <row r="485" spans="1:13">
      <c r="A485" s="268">
        <v>475</v>
      </c>
      <c r="B485" s="245" t="s">
        <v>196</v>
      </c>
      <c r="C485" s="289">
        <v>24.4</v>
      </c>
      <c r="D485" s="289">
        <v>24.2</v>
      </c>
      <c r="E485" s="289">
        <v>23.799999999999997</v>
      </c>
      <c r="F485" s="289">
        <v>23.2</v>
      </c>
      <c r="G485" s="289">
        <v>22.799999999999997</v>
      </c>
      <c r="H485" s="289">
        <v>24.799999999999997</v>
      </c>
      <c r="I485" s="289">
        <v>25.199999999999996</v>
      </c>
      <c r="J485" s="289">
        <v>25.799999999999997</v>
      </c>
      <c r="K485" s="289">
        <v>24.6</v>
      </c>
      <c r="L485" s="289">
        <v>23.6</v>
      </c>
      <c r="M485" s="289">
        <v>41.884079999999997</v>
      </c>
    </row>
    <row r="486" spans="1:13">
      <c r="A486" s="268">
        <v>476</v>
      </c>
      <c r="B486" s="245" t="s">
        <v>197</v>
      </c>
      <c r="C486" s="289">
        <v>454.2</v>
      </c>
      <c r="D486" s="289">
        <v>454.81666666666666</v>
      </c>
      <c r="E486" s="289">
        <v>446.13333333333333</v>
      </c>
      <c r="F486" s="289">
        <v>438.06666666666666</v>
      </c>
      <c r="G486" s="289">
        <v>429.38333333333333</v>
      </c>
      <c r="H486" s="289">
        <v>462.88333333333333</v>
      </c>
      <c r="I486" s="289">
        <v>471.56666666666661</v>
      </c>
      <c r="J486" s="289">
        <v>479.63333333333333</v>
      </c>
      <c r="K486" s="289">
        <v>463.5</v>
      </c>
      <c r="L486" s="289">
        <v>446.75</v>
      </c>
      <c r="M486" s="289">
        <v>63.127090000000003</v>
      </c>
    </row>
    <row r="487" spans="1:13">
      <c r="A487" s="268">
        <v>477</v>
      </c>
      <c r="B487" s="245" t="s">
        <v>560</v>
      </c>
      <c r="C487" s="289">
        <v>1902.05</v>
      </c>
      <c r="D487" s="289">
        <v>1918.6833333333334</v>
      </c>
      <c r="E487" s="289">
        <v>1883.3666666666668</v>
      </c>
      <c r="F487" s="289">
        <v>1864.6833333333334</v>
      </c>
      <c r="G487" s="289">
        <v>1829.3666666666668</v>
      </c>
      <c r="H487" s="289">
        <v>1937.3666666666668</v>
      </c>
      <c r="I487" s="289">
        <v>1972.6833333333334</v>
      </c>
      <c r="J487" s="289">
        <v>1991.3666666666668</v>
      </c>
      <c r="K487" s="289">
        <v>1954</v>
      </c>
      <c r="L487" s="289">
        <v>1900</v>
      </c>
      <c r="M487" s="289">
        <v>8.7790000000000007E-2</v>
      </c>
    </row>
    <row r="488" spans="1:13">
      <c r="A488" s="268">
        <v>478</v>
      </c>
      <c r="B488" s="245" t="s">
        <v>561</v>
      </c>
      <c r="C488" s="289">
        <v>30.2</v>
      </c>
      <c r="D488" s="289">
        <v>30.45</v>
      </c>
      <c r="E488" s="289">
        <v>29.799999999999997</v>
      </c>
      <c r="F488" s="289">
        <v>29.4</v>
      </c>
      <c r="G488" s="289">
        <v>28.749999999999996</v>
      </c>
      <c r="H488" s="289">
        <v>30.849999999999998</v>
      </c>
      <c r="I488" s="289">
        <v>31.499999999999996</v>
      </c>
      <c r="J488" s="289">
        <v>31.9</v>
      </c>
      <c r="K488" s="289">
        <v>31.1</v>
      </c>
      <c r="L488" s="289">
        <v>30.05</v>
      </c>
      <c r="M488" s="289">
        <v>19.899650000000001</v>
      </c>
    </row>
    <row r="489" spans="1:13">
      <c r="A489" s="268">
        <v>479</v>
      </c>
      <c r="B489" s="245" t="s">
        <v>285</v>
      </c>
      <c r="C489" s="289">
        <v>306.75</v>
      </c>
      <c r="D489" s="289">
        <v>308.33333333333331</v>
      </c>
      <c r="E489" s="289">
        <v>303.41666666666663</v>
      </c>
      <c r="F489" s="289">
        <v>300.08333333333331</v>
      </c>
      <c r="G489" s="289">
        <v>295.16666666666663</v>
      </c>
      <c r="H489" s="289">
        <v>311.66666666666663</v>
      </c>
      <c r="I489" s="289">
        <v>316.58333333333326</v>
      </c>
      <c r="J489" s="289">
        <v>319.91666666666663</v>
      </c>
      <c r="K489" s="289">
        <v>313.25</v>
      </c>
      <c r="L489" s="289">
        <v>305</v>
      </c>
      <c r="M489" s="289">
        <v>0.87960000000000005</v>
      </c>
    </row>
    <row r="490" spans="1:13">
      <c r="A490" s="268">
        <v>480</v>
      </c>
      <c r="B490" s="245" t="s">
        <v>563</v>
      </c>
      <c r="C490" s="289">
        <v>671</v>
      </c>
      <c r="D490" s="289">
        <v>672.80000000000007</v>
      </c>
      <c r="E490" s="289">
        <v>666.20000000000016</v>
      </c>
      <c r="F490" s="289">
        <v>661.40000000000009</v>
      </c>
      <c r="G490" s="289">
        <v>654.80000000000018</v>
      </c>
      <c r="H490" s="289">
        <v>677.60000000000014</v>
      </c>
      <c r="I490" s="289">
        <v>684.2</v>
      </c>
      <c r="J490" s="289">
        <v>689.00000000000011</v>
      </c>
      <c r="K490" s="289">
        <v>679.4</v>
      </c>
      <c r="L490" s="289">
        <v>668</v>
      </c>
      <c r="M490" s="289">
        <v>0.70372999999999997</v>
      </c>
    </row>
    <row r="491" spans="1:13">
      <c r="A491" s="268">
        <v>481</v>
      </c>
      <c r="B491" s="245" t="s">
        <v>564</v>
      </c>
      <c r="C491" s="289">
        <v>1498.65</v>
      </c>
      <c r="D491" s="289">
        <v>1491.55</v>
      </c>
      <c r="E491" s="289">
        <v>1455.1</v>
      </c>
      <c r="F491" s="289">
        <v>1411.55</v>
      </c>
      <c r="G491" s="289">
        <v>1375.1</v>
      </c>
      <c r="H491" s="289">
        <v>1535.1</v>
      </c>
      <c r="I491" s="289">
        <v>1571.5500000000002</v>
      </c>
      <c r="J491" s="289">
        <v>1615.1</v>
      </c>
      <c r="K491" s="289">
        <v>1528</v>
      </c>
      <c r="L491" s="289">
        <v>1448</v>
      </c>
      <c r="M491" s="289">
        <v>2.4718499999999999</v>
      </c>
    </row>
    <row r="492" spans="1:13">
      <c r="A492" s="268">
        <v>482</v>
      </c>
      <c r="B492" s="245" t="s">
        <v>2780</v>
      </c>
      <c r="C492" s="289">
        <v>903.8</v>
      </c>
      <c r="D492" s="289">
        <v>908.48333333333323</v>
      </c>
      <c r="E492" s="289">
        <v>891.96666666666647</v>
      </c>
      <c r="F492" s="289">
        <v>880.13333333333321</v>
      </c>
      <c r="G492" s="289">
        <v>863.61666666666645</v>
      </c>
      <c r="H492" s="289">
        <v>920.31666666666649</v>
      </c>
      <c r="I492" s="289">
        <v>936.83333333333314</v>
      </c>
      <c r="J492" s="289">
        <v>948.66666666666652</v>
      </c>
      <c r="K492" s="289">
        <v>925</v>
      </c>
      <c r="L492" s="289">
        <v>896.65</v>
      </c>
      <c r="M492" s="289">
        <v>4.1200000000000001E-2</v>
      </c>
    </row>
    <row r="493" spans="1:13">
      <c r="A493" s="268">
        <v>483</v>
      </c>
      <c r="B493" s="245" t="s">
        <v>284</v>
      </c>
      <c r="C493" s="289">
        <v>164.65</v>
      </c>
      <c r="D493" s="289">
        <v>164.68333333333334</v>
      </c>
      <c r="E493" s="289">
        <v>163.46666666666667</v>
      </c>
      <c r="F493" s="289">
        <v>162.28333333333333</v>
      </c>
      <c r="G493" s="289">
        <v>161.06666666666666</v>
      </c>
      <c r="H493" s="289">
        <v>165.86666666666667</v>
      </c>
      <c r="I493" s="289">
        <v>167.08333333333337</v>
      </c>
      <c r="J493" s="289">
        <v>168.26666666666668</v>
      </c>
      <c r="K493" s="289">
        <v>165.9</v>
      </c>
      <c r="L493" s="289">
        <v>163.5</v>
      </c>
      <c r="M493" s="289">
        <v>2.45207</v>
      </c>
    </row>
    <row r="494" spans="1:13">
      <c r="A494" s="268">
        <v>484</v>
      </c>
      <c r="B494" s="245" t="s">
        <v>565</v>
      </c>
      <c r="C494" s="289">
        <v>1246.95</v>
      </c>
      <c r="D494" s="289">
        <v>1261.1499999999999</v>
      </c>
      <c r="E494" s="289">
        <v>1217.7999999999997</v>
      </c>
      <c r="F494" s="289">
        <v>1188.6499999999999</v>
      </c>
      <c r="G494" s="289">
        <v>1145.2999999999997</v>
      </c>
      <c r="H494" s="289">
        <v>1290.2999999999997</v>
      </c>
      <c r="I494" s="289">
        <v>1333.6499999999996</v>
      </c>
      <c r="J494" s="289">
        <v>1362.7999999999997</v>
      </c>
      <c r="K494" s="289">
        <v>1304.5</v>
      </c>
      <c r="L494" s="289">
        <v>1232</v>
      </c>
      <c r="M494" s="289">
        <v>1.6007499999999999</v>
      </c>
    </row>
    <row r="495" spans="1:13">
      <c r="A495" s="268">
        <v>485</v>
      </c>
      <c r="B495" s="245" t="s">
        <v>556</v>
      </c>
      <c r="C495" s="289">
        <v>276.55</v>
      </c>
      <c r="D495" s="289">
        <v>280.90000000000003</v>
      </c>
      <c r="E495" s="289">
        <v>270.75000000000006</v>
      </c>
      <c r="F495" s="289">
        <v>264.95000000000005</v>
      </c>
      <c r="G495" s="289">
        <v>254.80000000000007</v>
      </c>
      <c r="H495" s="289">
        <v>286.70000000000005</v>
      </c>
      <c r="I495" s="289">
        <v>296.85000000000002</v>
      </c>
      <c r="J495" s="289">
        <v>302.65000000000003</v>
      </c>
      <c r="K495" s="289">
        <v>291.05</v>
      </c>
      <c r="L495" s="289">
        <v>275.10000000000002</v>
      </c>
      <c r="M495" s="289">
        <v>3.9624299999999999</v>
      </c>
    </row>
    <row r="496" spans="1:13">
      <c r="A496" s="268">
        <v>486</v>
      </c>
      <c r="B496" s="245" t="s">
        <v>555</v>
      </c>
      <c r="C496" s="289">
        <v>1917.25</v>
      </c>
      <c r="D496" s="289">
        <v>1925.8333333333333</v>
      </c>
      <c r="E496" s="289">
        <v>1892.3166666666666</v>
      </c>
      <c r="F496" s="289">
        <v>1867.3833333333334</v>
      </c>
      <c r="G496" s="289">
        <v>1833.8666666666668</v>
      </c>
      <c r="H496" s="289">
        <v>1950.7666666666664</v>
      </c>
      <c r="I496" s="289">
        <v>1984.2833333333333</v>
      </c>
      <c r="J496" s="289">
        <v>2009.2166666666662</v>
      </c>
      <c r="K496" s="289">
        <v>1959.35</v>
      </c>
      <c r="L496" s="289">
        <v>1900.9</v>
      </c>
      <c r="M496" s="289">
        <v>8.9209999999999998E-2</v>
      </c>
    </row>
    <row r="497" spans="1:13">
      <c r="A497" s="268">
        <v>487</v>
      </c>
      <c r="B497" s="245" t="s">
        <v>199</v>
      </c>
      <c r="C497" s="289">
        <v>706.4</v>
      </c>
      <c r="D497" s="289">
        <v>704.19999999999993</v>
      </c>
      <c r="E497" s="289">
        <v>697.49999999999989</v>
      </c>
      <c r="F497" s="289">
        <v>688.59999999999991</v>
      </c>
      <c r="G497" s="289">
        <v>681.89999999999986</v>
      </c>
      <c r="H497" s="289">
        <v>713.09999999999991</v>
      </c>
      <c r="I497" s="289">
        <v>719.8</v>
      </c>
      <c r="J497" s="289">
        <v>728.69999999999993</v>
      </c>
      <c r="K497" s="289">
        <v>710.9</v>
      </c>
      <c r="L497" s="289">
        <v>695.3</v>
      </c>
      <c r="M497" s="289">
        <v>22.584029999999998</v>
      </c>
    </row>
    <row r="498" spans="1:13">
      <c r="A498" s="268">
        <v>488</v>
      </c>
      <c r="B498" s="245" t="s">
        <v>557</v>
      </c>
      <c r="C498" s="289">
        <v>153.80000000000001</v>
      </c>
      <c r="D498" s="289">
        <v>154.68333333333334</v>
      </c>
      <c r="E498" s="289">
        <v>152.11666666666667</v>
      </c>
      <c r="F498" s="289">
        <v>150.43333333333334</v>
      </c>
      <c r="G498" s="289">
        <v>147.86666666666667</v>
      </c>
      <c r="H498" s="289">
        <v>156.36666666666667</v>
      </c>
      <c r="I498" s="289">
        <v>158.93333333333334</v>
      </c>
      <c r="J498" s="289">
        <v>160.61666666666667</v>
      </c>
      <c r="K498" s="289">
        <v>157.25</v>
      </c>
      <c r="L498" s="289">
        <v>153</v>
      </c>
      <c r="M498" s="289">
        <v>0.69921</v>
      </c>
    </row>
    <row r="499" spans="1:13">
      <c r="A499" s="268">
        <v>489</v>
      </c>
      <c r="B499" s="245" t="s">
        <v>558</v>
      </c>
      <c r="C499" s="289">
        <v>3409.85</v>
      </c>
      <c r="D499" s="289">
        <v>3434.8333333333335</v>
      </c>
      <c r="E499" s="289">
        <v>3376.666666666667</v>
      </c>
      <c r="F499" s="289">
        <v>3343.4833333333336</v>
      </c>
      <c r="G499" s="289">
        <v>3285.3166666666671</v>
      </c>
      <c r="H499" s="289">
        <v>3468.0166666666669</v>
      </c>
      <c r="I499" s="289">
        <v>3526.1833333333338</v>
      </c>
      <c r="J499" s="289">
        <v>3559.3666666666668</v>
      </c>
      <c r="K499" s="289">
        <v>3493</v>
      </c>
      <c r="L499" s="289">
        <v>3401.65</v>
      </c>
      <c r="M499" s="289">
        <v>4.2569999999999997E-2</v>
      </c>
    </row>
    <row r="500" spans="1:13">
      <c r="A500" s="268">
        <v>490</v>
      </c>
      <c r="B500" s="245" t="s">
        <v>562</v>
      </c>
      <c r="C500" s="289">
        <v>752.55</v>
      </c>
      <c r="D500" s="289">
        <v>749.88333333333333</v>
      </c>
      <c r="E500" s="289">
        <v>744.16666666666663</v>
      </c>
      <c r="F500" s="289">
        <v>735.7833333333333</v>
      </c>
      <c r="G500" s="289">
        <v>730.06666666666661</v>
      </c>
      <c r="H500" s="289">
        <v>758.26666666666665</v>
      </c>
      <c r="I500" s="289">
        <v>763.98333333333335</v>
      </c>
      <c r="J500" s="289">
        <v>772.36666666666667</v>
      </c>
      <c r="K500" s="289">
        <v>755.6</v>
      </c>
      <c r="L500" s="289">
        <v>741.5</v>
      </c>
      <c r="M500" s="289">
        <v>5.9760000000000001E-2</v>
      </c>
    </row>
    <row r="501" spans="1:13">
      <c r="A501" s="268">
        <v>491</v>
      </c>
      <c r="B501" s="245" t="s">
        <v>566</v>
      </c>
      <c r="C501" s="289">
        <v>5027.05</v>
      </c>
      <c r="D501" s="289">
        <v>5022.0166666666664</v>
      </c>
      <c r="E501" s="289">
        <v>4984.0333333333328</v>
      </c>
      <c r="F501" s="289">
        <v>4941.0166666666664</v>
      </c>
      <c r="G501" s="289">
        <v>4903.0333333333328</v>
      </c>
      <c r="H501" s="289">
        <v>5065.0333333333328</v>
      </c>
      <c r="I501" s="289">
        <v>5103.0166666666664</v>
      </c>
      <c r="J501" s="289">
        <v>5146.0333333333328</v>
      </c>
      <c r="K501" s="289">
        <v>5060</v>
      </c>
      <c r="L501" s="289">
        <v>4979</v>
      </c>
      <c r="M501" s="289">
        <v>2.6939999999999999E-2</v>
      </c>
    </row>
    <row r="502" spans="1:13">
      <c r="A502" s="268">
        <v>492</v>
      </c>
      <c r="B502" s="245" t="s">
        <v>567</v>
      </c>
      <c r="C502" s="289">
        <v>111.1</v>
      </c>
      <c r="D502" s="289">
        <v>111.51666666666667</v>
      </c>
      <c r="E502" s="289">
        <v>109.13333333333333</v>
      </c>
      <c r="F502" s="289">
        <v>107.16666666666666</v>
      </c>
      <c r="G502" s="289">
        <v>104.78333333333332</v>
      </c>
      <c r="H502" s="289">
        <v>113.48333333333333</v>
      </c>
      <c r="I502" s="289">
        <v>115.86666666666669</v>
      </c>
      <c r="J502" s="289">
        <v>117.83333333333334</v>
      </c>
      <c r="K502" s="289">
        <v>113.9</v>
      </c>
      <c r="L502" s="289">
        <v>109.55</v>
      </c>
      <c r="M502" s="289">
        <v>4.80985</v>
      </c>
    </row>
    <row r="503" spans="1:13">
      <c r="A503" s="268">
        <v>493</v>
      </c>
      <c r="B503" s="245" t="s">
        <v>568</v>
      </c>
      <c r="C503" s="289">
        <v>71.900000000000006</v>
      </c>
      <c r="D503" s="289">
        <v>70.8</v>
      </c>
      <c r="E503" s="289">
        <v>69.699999999999989</v>
      </c>
      <c r="F503" s="289">
        <v>67.499999999999986</v>
      </c>
      <c r="G503" s="289">
        <v>66.399999999999977</v>
      </c>
      <c r="H503" s="289">
        <v>73</v>
      </c>
      <c r="I503" s="289">
        <v>74.099999999999994</v>
      </c>
      <c r="J503" s="289">
        <v>76.300000000000011</v>
      </c>
      <c r="K503" s="289">
        <v>71.900000000000006</v>
      </c>
      <c r="L503" s="289">
        <v>68.599999999999994</v>
      </c>
      <c r="M503" s="289">
        <v>13.37167</v>
      </c>
    </row>
    <row r="504" spans="1:13">
      <c r="A504" s="268">
        <v>494</v>
      </c>
      <c r="B504" s="245" t="s">
        <v>2851</v>
      </c>
      <c r="C504" s="289">
        <v>375.05</v>
      </c>
      <c r="D504" s="289">
        <v>374.5</v>
      </c>
      <c r="E504" s="289">
        <v>372</v>
      </c>
      <c r="F504" s="289">
        <v>368.95</v>
      </c>
      <c r="G504" s="289">
        <v>366.45</v>
      </c>
      <c r="H504" s="289">
        <v>377.55</v>
      </c>
      <c r="I504" s="289">
        <v>380.05</v>
      </c>
      <c r="J504" s="289">
        <v>383.1</v>
      </c>
      <c r="K504" s="289">
        <v>377</v>
      </c>
      <c r="L504" s="289">
        <v>371.45</v>
      </c>
      <c r="M504" s="289">
        <v>0.46777000000000002</v>
      </c>
    </row>
    <row r="505" spans="1:13">
      <c r="A505" s="268">
        <v>495</v>
      </c>
      <c r="B505" s="245" t="s">
        <v>569</v>
      </c>
      <c r="C505" s="289">
        <v>2040.75</v>
      </c>
      <c r="D505" s="289">
        <v>2045.7</v>
      </c>
      <c r="E505" s="289">
        <v>2025.0500000000002</v>
      </c>
      <c r="F505" s="289">
        <v>2009.3500000000001</v>
      </c>
      <c r="G505" s="289">
        <v>1988.7000000000003</v>
      </c>
      <c r="H505" s="289">
        <v>2061.4</v>
      </c>
      <c r="I505" s="289">
        <v>2082.0500000000002</v>
      </c>
      <c r="J505" s="289">
        <v>2097.75</v>
      </c>
      <c r="K505" s="289">
        <v>2066.35</v>
      </c>
      <c r="L505" s="289">
        <v>2030</v>
      </c>
      <c r="M505" s="289">
        <v>0.19125</v>
      </c>
    </row>
    <row r="506" spans="1:13">
      <c r="A506" s="268">
        <v>496</v>
      </c>
      <c r="B506" s="245" t="s">
        <v>200</v>
      </c>
      <c r="C506" s="289">
        <v>343.45</v>
      </c>
      <c r="D506" s="289">
        <v>344.2166666666667</v>
      </c>
      <c r="E506" s="289">
        <v>338.33333333333337</v>
      </c>
      <c r="F506" s="289">
        <v>333.2166666666667</v>
      </c>
      <c r="G506" s="289">
        <v>327.33333333333337</v>
      </c>
      <c r="H506" s="289">
        <v>349.33333333333337</v>
      </c>
      <c r="I506" s="289">
        <v>355.2166666666667</v>
      </c>
      <c r="J506" s="289">
        <v>360.33333333333337</v>
      </c>
      <c r="K506" s="289">
        <v>350.1</v>
      </c>
      <c r="L506" s="289">
        <v>339.1</v>
      </c>
      <c r="M506" s="289">
        <v>99.677210000000002</v>
      </c>
    </row>
    <row r="507" spans="1:13">
      <c r="A507" s="268">
        <v>497</v>
      </c>
      <c r="B507" s="245" t="s">
        <v>570</v>
      </c>
      <c r="C507" s="289">
        <v>295.64999999999998</v>
      </c>
      <c r="D507" s="289">
        <v>295.05</v>
      </c>
      <c r="E507" s="289">
        <v>290.60000000000002</v>
      </c>
      <c r="F507" s="289">
        <v>285.55</v>
      </c>
      <c r="G507" s="289">
        <v>281.10000000000002</v>
      </c>
      <c r="H507" s="289">
        <v>300.10000000000002</v>
      </c>
      <c r="I507" s="289">
        <v>304.54999999999995</v>
      </c>
      <c r="J507" s="289">
        <v>309.60000000000002</v>
      </c>
      <c r="K507" s="289">
        <v>299.5</v>
      </c>
      <c r="L507" s="289">
        <v>290</v>
      </c>
      <c r="M507" s="289">
        <v>2.48441</v>
      </c>
    </row>
    <row r="508" spans="1:13">
      <c r="A508" s="268">
        <v>498</v>
      </c>
      <c r="B508" s="245" t="s">
        <v>202</v>
      </c>
      <c r="C508" s="289">
        <v>180.55</v>
      </c>
      <c r="D508" s="289">
        <v>181.93333333333331</v>
      </c>
      <c r="E508" s="289">
        <v>174.66666666666663</v>
      </c>
      <c r="F508" s="289">
        <v>168.78333333333333</v>
      </c>
      <c r="G508" s="289">
        <v>161.51666666666665</v>
      </c>
      <c r="H508" s="289">
        <v>187.81666666666661</v>
      </c>
      <c r="I508" s="289">
        <v>195.08333333333331</v>
      </c>
      <c r="J508" s="289">
        <v>200.96666666666658</v>
      </c>
      <c r="K508" s="289">
        <v>189.2</v>
      </c>
      <c r="L508" s="289">
        <v>176.05</v>
      </c>
      <c r="M508" s="289">
        <v>302.21784000000002</v>
      </c>
    </row>
    <row r="509" spans="1:13">
      <c r="A509" s="268">
        <v>499</v>
      </c>
      <c r="B509" s="245" t="s">
        <v>571</v>
      </c>
      <c r="C509" s="289">
        <v>188.15</v>
      </c>
      <c r="D509" s="289">
        <v>188.63333333333333</v>
      </c>
      <c r="E509" s="289">
        <v>185.36666666666665</v>
      </c>
      <c r="F509" s="289">
        <v>182.58333333333331</v>
      </c>
      <c r="G509" s="289">
        <v>179.31666666666663</v>
      </c>
      <c r="H509" s="289">
        <v>191.41666666666666</v>
      </c>
      <c r="I509" s="289">
        <v>194.68333333333331</v>
      </c>
      <c r="J509" s="289">
        <v>197.46666666666667</v>
      </c>
      <c r="K509" s="289">
        <v>191.9</v>
      </c>
      <c r="L509" s="289">
        <v>185.85</v>
      </c>
      <c r="M509" s="289">
        <v>0.90783999999999998</v>
      </c>
    </row>
    <row r="510" spans="1:13">
      <c r="A510" s="268">
        <v>500</v>
      </c>
      <c r="B510" s="245" t="s">
        <v>572</v>
      </c>
      <c r="C510" s="289">
        <v>1790.9</v>
      </c>
      <c r="D510" s="289">
        <v>1802.9333333333334</v>
      </c>
      <c r="E510" s="289">
        <v>1768.9666666666667</v>
      </c>
      <c r="F510" s="289">
        <v>1747.0333333333333</v>
      </c>
      <c r="G510" s="289">
        <v>1713.0666666666666</v>
      </c>
      <c r="H510" s="289">
        <v>1824.8666666666668</v>
      </c>
      <c r="I510" s="289">
        <v>1858.8333333333335</v>
      </c>
      <c r="J510" s="289">
        <v>1880.7666666666669</v>
      </c>
      <c r="K510" s="289">
        <v>1836.9</v>
      </c>
      <c r="L510" s="289">
        <v>1781</v>
      </c>
      <c r="M510" s="289">
        <v>0.51293999999999995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1"/>
      <c r="B5" s="571"/>
      <c r="C5" s="572"/>
      <c r="D5" s="57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3" t="s">
        <v>574</v>
      </c>
      <c r="C7" s="573"/>
      <c r="D7" s="262">
        <f>Main!B10</f>
        <v>44126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44125</v>
      </c>
      <c r="B10" s="267">
        <v>538351</v>
      </c>
      <c r="C10" s="268" t="s">
        <v>3801</v>
      </c>
      <c r="D10" s="268" t="s">
        <v>3802</v>
      </c>
      <c r="E10" s="268" t="s">
        <v>583</v>
      </c>
      <c r="F10" s="381">
        <v>21759</v>
      </c>
      <c r="G10" s="267">
        <v>6.91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44125</v>
      </c>
      <c r="B11" s="267">
        <v>538351</v>
      </c>
      <c r="C11" s="268" t="s">
        <v>3801</v>
      </c>
      <c r="D11" s="268" t="s">
        <v>3803</v>
      </c>
      <c r="E11" s="268" t="s">
        <v>583</v>
      </c>
      <c r="F11" s="381">
        <v>25753</v>
      </c>
      <c r="G11" s="267">
        <v>7.15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44125</v>
      </c>
      <c r="B12" s="267">
        <v>538351</v>
      </c>
      <c r="C12" s="268" t="s">
        <v>3801</v>
      </c>
      <c r="D12" s="268" t="s">
        <v>3802</v>
      </c>
      <c r="E12" s="268" t="s">
        <v>584</v>
      </c>
      <c r="F12" s="381">
        <v>11000</v>
      </c>
      <c r="G12" s="267">
        <v>7.1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44125</v>
      </c>
      <c r="B13" s="267">
        <v>500048</v>
      </c>
      <c r="C13" s="268" t="s">
        <v>313</v>
      </c>
      <c r="D13" s="268" t="s">
        <v>3804</v>
      </c>
      <c r="E13" s="268" t="s">
        <v>583</v>
      </c>
      <c r="F13" s="381">
        <v>344800</v>
      </c>
      <c r="G13" s="267">
        <v>619.72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44125</v>
      </c>
      <c r="B14" s="267">
        <v>500048</v>
      </c>
      <c r="C14" s="268" t="s">
        <v>313</v>
      </c>
      <c r="D14" s="268" t="s">
        <v>3804</v>
      </c>
      <c r="E14" s="268" t="s">
        <v>584</v>
      </c>
      <c r="F14" s="381">
        <v>344800</v>
      </c>
      <c r="G14" s="267">
        <v>619.72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44125</v>
      </c>
      <c r="B15" s="267">
        <v>536965</v>
      </c>
      <c r="C15" s="268" t="s">
        <v>3805</v>
      </c>
      <c r="D15" s="268" t="s">
        <v>3806</v>
      </c>
      <c r="E15" s="268" t="s">
        <v>584</v>
      </c>
      <c r="F15" s="381">
        <v>17290</v>
      </c>
      <c r="G15" s="267">
        <v>2.15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44125</v>
      </c>
      <c r="B16" s="267">
        <v>543239</v>
      </c>
      <c r="C16" s="268" t="s">
        <v>3807</v>
      </c>
      <c r="D16" s="268" t="s">
        <v>3808</v>
      </c>
      <c r="E16" s="268" t="s">
        <v>583</v>
      </c>
      <c r="F16" s="381">
        <v>15200</v>
      </c>
      <c r="G16" s="267">
        <v>195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44125</v>
      </c>
      <c r="B17" s="267">
        <v>543239</v>
      </c>
      <c r="C17" s="268" t="s">
        <v>3807</v>
      </c>
      <c r="D17" s="268" t="s">
        <v>3809</v>
      </c>
      <c r="E17" s="268" t="s">
        <v>584</v>
      </c>
      <c r="F17" s="381">
        <v>17600</v>
      </c>
      <c r="G17" s="267">
        <v>195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44125</v>
      </c>
      <c r="B18" s="267">
        <v>526797</v>
      </c>
      <c r="C18" s="268" t="s">
        <v>1436</v>
      </c>
      <c r="D18" s="268" t="s">
        <v>3810</v>
      </c>
      <c r="E18" s="268" t="s">
        <v>583</v>
      </c>
      <c r="F18" s="381">
        <v>6850000</v>
      </c>
      <c r="G18" s="267">
        <v>75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44125</v>
      </c>
      <c r="B19" s="267">
        <v>526797</v>
      </c>
      <c r="C19" s="268" t="s">
        <v>1436</v>
      </c>
      <c r="D19" s="268" t="s">
        <v>3811</v>
      </c>
      <c r="E19" s="268" t="s">
        <v>584</v>
      </c>
      <c r="F19" s="381">
        <v>7524522</v>
      </c>
      <c r="G19" s="267">
        <v>75.02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44125</v>
      </c>
      <c r="B20" s="267">
        <v>540385</v>
      </c>
      <c r="C20" s="268" t="s">
        <v>3764</v>
      </c>
      <c r="D20" s="268" t="s">
        <v>3765</v>
      </c>
      <c r="E20" s="268" t="s">
        <v>584</v>
      </c>
      <c r="F20" s="381">
        <v>37924</v>
      </c>
      <c r="G20" s="267">
        <v>28.18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44125</v>
      </c>
      <c r="B21" s="267">
        <v>540385</v>
      </c>
      <c r="C21" s="268" t="s">
        <v>3764</v>
      </c>
      <c r="D21" s="268" t="s">
        <v>3812</v>
      </c>
      <c r="E21" s="268" t="s">
        <v>584</v>
      </c>
      <c r="F21" s="381">
        <v>45295</v>
      </c>
      <c r="G21" s="267">
        <v>28.2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44125</v>
      </c>
      <c r="B22" s="267">
        <v>540385</v>
      </c>
      <c r="C22" s="268" t="s">
        <v>3764</v>
      </c>
      <c r="D22" s="268" t="s">
        <v>3813</v>
      </c>
      <c r="E22" s="268" t="s">
        <v>583</v>
      </c>
      <c r="F22" s="381">
        <v>35000</v>
      </c>
      <c r="G22" s="267">
        <v>28.2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44125</v>
      </c>
      <c r="B23" s="267">
        <v>540385</v>
      </c>
      <c r="C23" s="268" t="s">
        <v>3764</v>
      </c>
      <c r="D23" s="268" t="s">
        <v>3781</v>
      </c>
      <c r="E23" s="268" t="s">
        <v>583</v>
      </c>
      <c r="F23" s="381">
        <v>43000</v>
      </c>
      <c r="G23" s="267">
        <v>28.2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44125</v>
      </c>
      <c r="B24" s="267">
        <v>540385</v>
      </c>
      <c r="C24" s="268" t="s">
        <v>3764</v>
      </c>
      <c r="D24" s="268" t="s">
        <v>3782</v>
      </c>
      <c r="E24" s="268" t="s">
        <v>584</v>
      </c>
      <c r="F24" s="381">
        <v>21822</v>
      </c>
      <c r="G24" s="267">
        <v>28.2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44125</v>
      </c>
      <c r="B25" s="267">
        <v>540385</v>
      </c>
      <c r="C25" s="268" t="s">
        <v>3764</v>
      </c>
      <c r="D25" s="268" t="s">
        <v>3781</v>
      </c>
      <c r="E25" s="268" t="s">
        <v>584</v>
      </c>
      <c r="F25" s="381">
        <v>42107</v>
      </c>
      <c r="G25" s="267">
        <v>28.2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44125</v>
      </c>
      <c r="B26" s="267">
        <v>505283</v>
      </c>
      <c r="C26" s="268" t="s">
        <v>3814</v>
      </c>
      <c r="D26" s="268" t="s">
        <v>3815</v>
      </c>
      <c r="E26" s="268" t="s">
        <v>583</v>
      </c>
      <c r="F26" s="381">
        <v>2460905</v>
      </c>
      <c r="G26" s="267">
        <v>112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44125</v>
      </c>
      <c r="B27" s="267">
        <v>505283</v>
      </c>
      <c r="C27" s="268" t="s">
        <v>3814</v>
      </c>
      <c r="D27" s="268" t="s">
        <v>3816</v>
      </c>
      <c r="E27" s="268" t="s">
        <v>584</v>
      </c>
      <c r="F27" s="381">
        <v>2460905</v>
      </c>
      <c r="G27" s="267">
        <v>112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44125</v>
      </c>
      <c r="B28" s="267">
        <v>539519</v>
      </c>
      <c r="C28" s="268" t="s">
        <v>3817</v>
      </c>
      <c r="D28" s="268" t="s">
        <v>3818</v>
      </c>
      <c r="E28" s="268" t="s">
        <v>584</v>
      </c>
      <c r="F28" s="381">
        <v>32694</v>
      </c>
      <c r="G28" s="267">
        <v>10.82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44125</v>
      </c>
      <c r="B29" s="267">
        <v>539673</v>
      </c>
      <c r="C29" s="268" t="s">
        <v>3819</v>
      </c>
      <c r="D29" s="268" t="s">
        <v>3820</v>
      </c>
      <c r="E29" s="268" t="s">
        <v>583</v>
      </c>
      <c r="F29" s="381">
        <v>67500</v>
      </c>
      <c r="G29" s="267">
        <v>14.8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44125</v>
      </c>
      <c r="B30" s="267">
        <v>539673</v>
      </c>
      <c r="C30" s="268" t="s">
        <v>3819</v>
      </c>
      <c r="D30" s="268" t="s">
        <v>3821</v>
      </c>
      <c r="E30" s="268" t="s">
        <v>584</v>
      </c>
      <c r="F30" s="381">
        <v>67409</v>
      </c>
      <c r="G30" s="267">
        <v>14.8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44125</v>
      </c>
      <c r="B31" s="267">
        <v>519191</v>
      </c>
      <c r="C31" s="268" t="s">
        <v>3822</v>
      </c>
      <c r="D31" s="268" t="s">
        <v>3823</v>
      </c>
      <c r="E31" s="268" t="s">
        <v>583</v>
      </c>
      <c r="F31" s="381">
        <v>32000</v>
      </c>
      <c r="G31" s="267">
        <v>12.5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44125</v>
      </c>
      <c r="B32" s="267">
        <v>531952</v>
      </c>
      <c r="C32" s="268" t="s">
        <v>3824</v>
      </c>
      <c r="D32" s="268" t="s">
        <v>3825</v>
      </c>
      <c r="E32" s="268" t="s">
        <v>583</v>
      </c>
      <c r="F32" s="381">
        <v>53391</v>
      </c>
      <c r="G32" s="267">
        <v>30.79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44125</v>
      </c>
      <c r="B33" s="267">
        <v>533107</v>
      </c>
      <c r="C33" s="268" t="s">
        <v>3337</v>
      </c>
      <c r="D33" s="268" t="s">
        <v>3826</v>
      </c>
      <c r="E33" s="268" t="s">
        <v>584</v>
      </c>
      <c r="F33" s="381">
        <v>5176072</v>
      </c>
      <c r="G33" s="267">
        <v>1.76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44125</v>
      </c>
      <c r="B34" s="267">
        <v>526827</v>
      </c>
      <c r="C34" s="268" t="s">
        <v>3827</v>
      </c>
      <c r="D34" s="268" t="s">
        <v>3828</v>
      </c>
      <c r="E34" s="268" t="s">
        <v>584</v>
      </c>
      <c r="F34" s="381">
        <v>38000</v>
      </c>
      <c r="G34" s="267">
        <v>4.51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44125</v>
      </c>
      <c r="B35" s="267">
        <v>526827</v>
      </c>
      <c r="C35" s="268" t="s">
        <v>3827</v>
      </c>
      <c r="D35" s="268" t="s">
        <v>3829</v>
      </c>
      <c r="E35" s="268" t="s">
        <v>583</v>
      </c>
      <c r="F35" s="381">
        <v>38000</v>
      </c>
      <c r="G35" s="267">
        <v>4.51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44125</v>
      </c>
      <c r="B36" s="267" t="s">
        <v>74</v>
      </c>
      <c r="C36" s="268" t="s">
        <v>3830</v>
      </c>
      <c r="D36" s="268" t="s">
        <v>3831</v>
      </c>
      <c r="E36" s="268" t="s">
        <v>583</v>
      </c>
      <c r="F36" s="381">
        <v>43379025</v>
      </c>
      <c r="G36" s="267">
        <v>343.35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44125</v>
      </c>
      <c r="B37" s="267" t="s">
        <v>3832</v>
      </c>
      <c r="C37" s="268" t="s">
        <v>3833</v>
      </c>
      <c r="D37" s="268" t="s">
        <v>3834</v>
      </c>
      <c r="E37" s="268" t="s">
        <v>583</v>
      </c>
      <c r="F37" s="381">
        <v>86084</v>
      </c>
      <c r="G37" s="267">
        <v>58.21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44125</v>
      </c>
      <c r="B38" s="267" t="s">
        <v>1436</v>
      </c>
      <c r="C38" s="268" t="s">
        <v>3835</v>
      </c>
      <c r="D38" s="268" t="s">
        <v>3810</v>
      </c>
      <c r="E38" s="268" t="s">
        <v>583</v>
      </c>
      <c r="F38" s="381">
        <v>2400000</v>
      </c>
      <c r="G38" s="267">
        <v>75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44125</v>
      </c>
      <c r="B39" s="267" t="s">
        <v>1745</v>
      </c>
      <c r="C39" s="268" t="s">
        <v>3766</v>
      </c>
      <c r="D39" s="268" t="s">
        <v>3783</v>
      </c>
      <c r="E39" s="268" t="s">
        <v>583</v>
      </c>
      <c r="F39" s="381">
        <v>547886</v>
      </c>
      <c r="G39" s="267">
        <v>95.73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44125</v>
      </c>
      <c r="B40" s="267" t="s">
        <v>132</v>
      </c>
      <c r="C40" s="268" t="s">
        <v>3732</v>
      </c>
      <c r="D40" s="268" t="s">
        <v>3718</v>
      </c>
      <c r="E40" s="268" t="s">
        <v>583</v>
      </c>
      <c r="F40" s="381">
        <v>632050</v>
      </c>
      <c r="G40" s="267">
        <v>596.82000000000005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44125</v>
      </c>
      <c r="B41" s="267" t="s">
        <v>3767</v>
      </c>
      <c r="C41" s="268" t="s">
        <v>3768</v>
      </c>
      <c r="D41" s="268" t="s">
        <v>3836</v>
      </c>
      <c r="E41" s="268" t="s">
        <v>583</v>
      </c>
      <c r="F41" s="381">
        <v>69000</v>
      </c>
      <c r="G41" s="267">
        <v>45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44125</v>
      </c>
      <c r="B42" s="267" t="s">
        <v>74</v>
      </c>
      <c r="C42" s="268" t="s">
        <v>3830</v>
      </c>
      <c r="D42" s="268" t="s">
        <v>3837</v>
      </c>
      <c r="E42" s="268" t="s">
        <v>584</v>
      </c>
      <c r="F42" s="381">
        <v>43379025</v>
      </c>
      <c r="G42" s="267">
        <v>343.35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44125</v>
      </c>
      <c r="B43" s="267" t="s">
        <v>3832</v>
      </c>
      <c r="C43" s="268" t="s">
        <v>3833</v>
      </c>
      <c r="D43" s="268" t="s">
        <v>3834</v>
      </c>
      <c r="E43" s="268" t="s">
        <v>584</v>
      </c>
      <c r="F43" s="381">
        <v>707</v>
      </c>
      <c r="G43" s="267">
        <v>56.7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44125</v>
      </c>
      <c r="B44" s="267" t="s">
        <v>3832</v>
      </c>
      <c r="C44" s="268" t="s">
        <v>3833</v>
      </c>
      <c r="D44" s="268" t="s">
        <v>3838</v>
      </c>
      <c r="E44" s="268" t="s">
        <v>584</v>
      </c>
      <c r="F44" s="381">
        <v>54794</v>
      </c>
      <c r="G44" s="267">
        <v>58.5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44125</v>
      </c>
      <c r="B45" s="267" t="s">
        <v>1436</v>
      </c>
      <c r="C45" s="268" t="s">
        <v>3835</v>
      </c>
      <c r="D45" s="268" t="s">
        <v>3839</v>
      </c>
      <c r="E45" s="268" t="s">
        <v>584</v>
      </c>
      <c r="F45" s="381">
        <v>3639875</v>
      </c>
      <c r="G45" s="267">
        <v>75.03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44125</v>
      </c>
      <c r="B46" s="267" t="s">
        <v>1745</v>
      </c>
      <c r="C46" s="268" t="s">
        <v>3766</v>
      </c>
      <c r="D46" s="268" t="s">
        <v>3783</v>
      </c>
      <c r="E46" s="268" t="s">
        <v>584</v>
      </c>
      <c r="F46" s="381">
        <v>555407</v>
      </c>
      <c r="G46" s="267">
        <v>90.68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44125</v>
      </c>
      <c r="B47" s="267" t="s">
        <v>132</v>
      </c>
      <c r="C47" s="268" t="s">
        <v>3732</v>
      </c>
      <c r="D47" s="268" t="s">
        <v>3718</v>
      </c>
      <c r="E47" s="268" t="s">
        <v>584</v>
      </c>
      <c r="F47" s="381">
        <v>636173</v>
      </c>
      <c r="G47" s="267">
        <v>597.59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44125</v>
      </c>
      <c r="B48" s="267" t="s">
        <v>508</v>
      </c>
      <c r="C48" s="268" t="s">
        <v>3840</v>
      </c>
      <c r="D48" s="268" t="s">
        <v>3841</v>
      </c>
      <c r="E48" s="268" t="s">
        <v>584</v>
      </c>
      <c r="F48" s="381">
        <v>351463</v>
      </c>
      <c r="G48" s="267">
        <v>197.38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44125</v>
      </c>
      <c r="B49" s="267" t="s">
        <v>3767</v>
      </c>
      <c r="C49" s="268" t="s">
        <v>3768</v>
      </c>
      <c r="D49" s="268" t="s">
        <v>3784</v>
      </c>
      <c r="E49" s="268" t="s">
        <v>584</v>
      </c>
      <c r="F49" s="381">
        <v>42000</v>
      </c>
      <c r="G49" s="267">
        <v>45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zoomScale="85" zoomScaleNormal="85" workbookViewId="0">
      <selection activeCell="O22" sqref="O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66">
        <v>3</v>
      </c>
      <c r="B12" s="444">
        <v>44088</v>
      </c>
      <c r="C12" s="467"/>
      <c r="D12" s="539" t="s">
        <v>424</v>
      </c>
      <c r="E12" s="468" t="s">
        <v>600</v>
      </c>
      <c r="F12" s="445">
        <v>263.5</v>
      </c>
      <c r="G12" s="468">
        <v>248</v>
      </c>
      <c r="H12" s="468">
        <v>280.5</v>
      </c>
      <c r="I12" s="469">
        <v>290</v>
      </c>
      <c r="J12" s="443" t="s">
        <v>3751</v>
      </c>
      <c r="K12" s="443">
        <f t="shared" ref="K12:K13" si="3">H12-F12</f>
        <v>17</v>
      </c>
      <c r="L12" s="457">
        <f t="shared" ref="L12" si="4">(F12*-0.8)/100</f>
        <v>-2.1080000000000001</v>
      </c>
      <c r="M12" s="446">
        <f t="shared" ref="M12" si="5">(K12+L12)/F12</f>
        <v>5.6516129032258063E-2</v>
      </c>
      <c r="N12" s="447" t="s">
        <v>599</v>
      </c>
      <c r="O12" s="481">
        <v>44123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3744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3701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3687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3719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3645</v>
      </c>
      <c r="G17" s="424">
        <v>166</v>
      </c>
      <c r="H17" s="416"/>
      <c r="I17" s="411" t="s">
        <v>3646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3647</v>
      </c>
      <c r="J18" s="434" t="s">
        <v>3654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3648</v>
      </c>
      <c r="J19" s="434" t="s">
        <v>3652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66">
        <v>11</v>
      </c>
      <c r="B20" s="444">
        <v>44103</v>
      </c>
      <c r="C20" s="467"/>
      <c r="D20" s="480" t="s">
        <v>3636</v>
      </c>
      <c r="E20" s="468" t="s">
        <v>600</v>
      </c>
      <c r="F20" s="508">
        <v>174</v>
      </c>
      <c r="G20" s="471">
        <v>163</v>
      </c>
      <c r="H20" s="468">
        <v>185</v>
      </c>
      <c r="I20" s="469">
        <v>195</v>
      </c>
      <c r="J20" s="443" t="s">
        <v>3789</v>
      </c>
      <c r="K20" s="443">
        <f t="shared" si="13"/>
        <v>11</v>
      </c>
      <c r="L20" s="457">
        <f t="shared" ref="L20" si="14">(F20*-0.8)/100</f>
        <v>-1.3920000000000001</v>
      </c>
      <c r="M20" s="446">
        <f t="shared" ref="M20" si="15">(K20+L20)/F20</f>
        <v>5.5218390804597707E-2</v>
      </c>
      <c r="N20" s="447" t="s">
        <v>599</v>
      </c>
      <c r="O20" s="481">
        <v>44125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66">
        <v>12</v>
      </c>
      <c r="B21" s="444">
        <v>44103</v>
      </c>
      <c r="C21" s="467"/>
      <c r="D21" s="480" t="s">
        <v>3655</v>
      </c>
      <c r="E21" s="468" t="s">
        <v>600</v>
      </c>
      <c r="F21" s="508">
        <v>785</v>
      </c>
      <c r="G21" s="471">
        <v>735</v>
      </c>
      <c r="H21" s="468">
        <v>833</v>
      </c>
      <c r="I21" s="469" t="s">
        <v>3656</v>
      </c>
      <c r="J21" s="443" t="s">
        <v>3775</v>
      </c>
      <c r="K21" s="443">
        <f t="shared" ref="K21" si="16">H21-F21</f>
        <v>48</v>
      </c>
      <c r="L21" s="457">
        <f>(F21*-0.7)/100</f>
        <v>-5.4950000000000001</v>
      </c>
      <c r="M21" s="446">
        <f t="shared" ref="M21" si="17">(K21+L21)/F21</f>
        <v>5.4146496815286625E-2</v>
      </c>
      <c r="N21" s="447" t="s">
        <v>599</v>
      </c>
      <c r="O21" s="481">
        <v>44124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3664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3665</v>
      </c>
      <c r="J22" s="443" t="s">
        <v>3676</v>
      </c>
      <c r="K22" s="443">
        <f t="shared" ref="K22:K23" si="18">H22-F22</f>
        <v>147.5</v>
      </c>
      <c r="L22" s="443">
        <f t="shared" ref="L22:L23" si="19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3700</v>
      </c>
      <c r="K23" s="434">
        <f t="shared" si="18"/>
        <v>27</v>
      </c>
      <c r="L23" s="458">
        <f t="shared" si="19"/>
        <v>-4.9520000000000008</v>
      </c>
      <c r="M23" s="435">
        <f t="shared" ref="M23" si="20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3675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3693</v>
      </c>
      <c r="E25" s="416" t="s">
        <v>600</v>
      </c>
      <c r="F25" s="416" t="s">
        <v>3694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427">
        <v>17</v>
      </c>
      <c r="B26" s="428">
        <v>44113</v>
      </c>
      <c r="C26" s="429"/>
      <c r="D26" s="430" t="s">
        <v>136</v>
      </c>
      <c r="E26" s="431" t="s">
        <v>600</v>
      </c>
      <c r="F26" s="432">
        <v>897.5</v>
      </c>
      <c r="G26" s="431">
        <v>840</v>
      </c>
      <c r="H26" s="431">
        <v>935.5</v>
      </c>
      <c r="I26" s="433" t="s">
        <v>3702</v>
      </c>
      <c r="J26" s="434" t="s">
        <v>3708</v>
      </c>
      <c r="K26" s="434">
        <f t="shared" ref="K26" si="21">H26-F26</f>
        <v>38</v>
      </c>
      <c r="L26" s="458">
        <f t="shared" ref="L26" si="22">(F26*-0.8)/100</f>
        <v>-7.18</v>
      </c>
      <c r="M26" s="435">
        <f t="shared" ref="M26" si="23">(K26+L26)/F26</f>
        <v>3.433983286908078E-2</v>
      </c>
      <c r="N26" s="436" t="s">
        <v>599</v>
      </c>
      <c r="O26" s="437">
        <v>44124</v>
      </c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3650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3651</v>
      </c>
      <c r="J40" s="478" t="s">
        <v>3688</v>
      </c>
      <c r="K40" s="478">
        <f t="shared" ref="K40" si="24">H40-F40</f>
        <v>-20</v>
      </c>
      <c r="L40" s="459">
        <f>(F40*-0.07)/100</f>
        <v>-0.43610000000000004</v>
      </c>
      <c r="M40" s="425">
        <f t="shared" ref="M40" si="25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3657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3666</v>
      </c>
      <c r="K41" s="478">
        <f t="shared" ref="K41:K44" si="26">H41-F41</f>
        <v>-27.5</v>
      </c>
      <c r="L41" s="459">
        <f t="shared" ref="L41:L42" si="27">(F41*-0.7)/100</f>
        <v>-6.7725</v>
      </c>
      <c r="M41" s="425">
        <f t="shared" ref="M41:M44" si="28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3658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3649</v>
      </c>
      <c r="J42" s="443" t="s">
        <v>3628</v>
      </c>
      <c r="K42" s="443">
        <f t="shared" si="26"/>
        <v>18.5</v>
      </c>
      <c r="L42" s="457">
        <f t="shared" si="27"/>
        <v>-5.6174999999999997</v>
      </c>
      <c r="M42" s="446">
        <f t="shared" si="28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3659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3643</v>
      </c>
      <c r="K43" s="443">
        <f t="shared" si="26"/>
        <v>5.5</v>
      </c>
      <c r="L43" s="457">
        <f>(F43*-0.07)/100</f>
        <v>-0.23380000000000004</v>
      </c>
      <c r="M43" s="446">
        <f t="shared" si="28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528">
        <v>5</v>
      </c>
      <c r="B44" s="529">
        <v>44105</v>
      </c>
      <c r="C44" s="540"/>
      <c r="D44" s="541" t="s">
        <v>3661</v>
      </c>
      <c r="E44" s="542" t="s">
        <v>600</v>
      </c>
      <c r="F44" s="543">
        <v>668.5</v>
      </c>
      <c r="G44" s="544">
        <v>648</v>
      </c>
      <c r="H44" s="542">
        <v>673</v>
      </c>
      <c r="I44" s="545">
        <v>700</v>
      </c>
      <c r="J44" s="534" t="s">
        <v>3747</v>
      </c>
      <c r="K44" s="534">
        <f t="shared" si="26"/>
        <v>4.5</v>
      </c>
      <c r="L44" s="535">
        <f t="shared" ref="L44" si="29">(F44*-0.7)/100</f>
        <v>-4.6795</v>
      </c>
      <c r="M44" s="546">
        <f t="shared" si="28"/>
        <v>-2.6851159311892293E-4</v>
      </c>
      <c r="N44" s="537" t="s">
        <v>708</v>
      </c>
      <c r="O44" s="538">
        <v>44124</v>
      </c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3670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3673</v>
      </c>
      <c r="K45" s="443">
        <f t="shared" ref="K45:K48" si="30">H45-F45</f>
        <v>6.5</v>
      </c>
      <c r="L45" s="457">
        <f>(F45*-0.07)/100</f>
        <v>-0.2772</v>
      </c>
      <c r="M45" s="446">
        <f t="shared" ref="M45:M47" si="31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3677</v>
      </c>
      <c r="K46" s="443">
        <f t="shared" si="30"/>
        <v>62.5</v>
      </c>
      <c r="L46" s="457">
        <f t="shared" ref="L46:L47" si="32">(F46*-0.7)/100</f>
        <v>-17.850000000000001</v>
      </c>
      <c r="M46" s="446">
        <f t="shared" si="31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3659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30"/>
        <v>9</v>
      </c>
      <c r="L47" s="457">
        <f t="shared" si="32"/>
        <v>-2.3449999999999998</v>
      </c>
      <c r="M47" s="446">
        <f t="shared" si="31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3678</v>
      </c>
      <c r="K48" s="443">
        <f t="shared" si="30"/>
        <v>8</v>
      </c>
      <c r="L48" s="457">
        <f>(F48*-0.07)/100</f>
        <v>-0.19845000000000002</v>
      </c>
      <c r="M48" s="446">
        <f t="shared" ref="M48:M49" si="33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4" customFormat="1" ht="15" customHeight="1">
      <c r="A49" s="466">
        <v>10</v>
      </c>
      <c r="B49" s="444">
        <v>44111</v>
      </c>
      <c r="C49" s="467"/>
      <c r="D49" s="480" t="s">
        <v>3680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3681</v>
      </c>
      <c r="J49" s="443" t="s">
        <v>3689</v>
      </c>
      <c r="K49" s="443">
        <f t="shared" ref="K49" si="34">H49-F49</f>
        <v>15</v>
      </c>
      <c r="L49" s="457">
        <f t="shared" ref="L49" si="35">(F49*-0.7)/100</f>
        <v>-3.1989999999999998</v>
      </c>
      <c r="M49" s="446">
        <f t="shared" si="33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4" customFormat="1" ht="15" customHeight="1">
      <c r="A50" s="466">
        <v>11</v>
      </c>
      <c r="B50" s="444">
        <v>44111</v>
      </c>
      <c r="C50" s="467"/>
      <c r="D50" s="480" t="s">
        <v>3682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3683</v>
      </c>
      <c r="K50" s="443">
        <f t="shared" ref="K50:K51" si="36">H50-F50</f>
        <v>7</v>
      </c>
      <c r="L50" s="457">
        <f>(F50*-0.07)/100</f>
        <v>-0.22330000000000003</v>
      </c>
      <c r="M50" s="446">
        <f t="shared" ref="M50:M51" si="37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4" customFormat="1" ht="15" customHeight="1">
      <c r="A51" s="466">
        <v>12</v>
      </c>
      <c r="B51" s="444">
        <v>44112</v>
      </c>
      <c r="C51" s="467"/>
      <c r="D51" s="480" t="s">
        <v>3691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3713</v>
      </c>
      <c r="K51" s="443">
        <f t="shared" si="36"/>
        <v>80</v>
      </c>
      <c r="L51" s="457">
        <f t="shared" ref="L51" si="38">(F51*-0.7)/100</f>
        <v>-24.535</v>
      </c>
      <c r="M51" s="446">
        <f t="shared" si="37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4" customFormat="1" ht="15" customHeight="1">
      <c r="A52" s="482">
        <v>13</v>
      </c>
      <c r="B52" s="438">
        <v>44112</v>
      </c>
      <c r="C52" s="441"/>
      <c r="D52" s="483" t="s">
        <v>3659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3706</v>
      </c>
      <c r="K52" s="478">
        <f t="shared" ref="K52:K53" si="39">H52-F52</f>
        <v>-11</v>
      </c>
      <c r="L52" s="459">
        <f t="shared" ref="L52:L53" si="40">(F52*-0.7)/100</f>
        <v>-2.3729999999999998</v>
      </c>
      <c r="M52" s="425">
        <f t="shared" ref="M52:M53" si="41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4" customFormat="1" ht="15" customHeight="1">
      <c r="A53" s="466">
        <v>14</v>
      </c>
      <c r="B53" s="444">
        <v>44117</v>
      </c>
      <c r="C53" s="467"/>
      <c r="D53" s="480" t="s">
        <v>3709</v>
      </c>
      <c r="E53" s="468" t="s">
        <v>600</v>
      </c>
      <c r="F53" s="508">
        <v>1362.5</v>
      </c>
      <c r="G53" s="471">
        <v>1315</v>
      </c>
      <c r="H53" s="468">
        <v>1392</v>
      </c>
      <c r="I53" s="469" t="s">
        <v>3710</v>
      </c>
      <c r="J53" s="443" t="s">
        <v>3746</v>
      </c>
      <c r="K53" s="443">
        <f t="shared" si="39"/>
        <v>29.5</v>
      </c>
      <c r="L53" s="457">
        <f t="shared" si="40"/>
        <v>-9.5374999999999996</v>
      </c>
      <c r="M53" s="446">
        <f t="shared" si="41"/>
        <v>1.465137614678899E-2</v>
      </c>
      <c r="N53" s="447" t="s">
        <v>599</v>
      </c>
      <c r="O53" s="481">
        <v>44123</v>
      </c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82">
        <v>15</v>
      </c>
      <c r="B54" s="438">
        <v>44117</v>
      </c>
      <c r="C54" s="441"/>
      <c r="D54" s="483" t="s">
        <v>3711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3712</v>
      </c>
      <c r="J54" s="478" t="s">
        <v>3715</v>
      </c>
      <c r="K54" s="478">
        <f t="shared" ref="K54" si="42">H54-F54</f>
        <v>-12</v>
      </c>
      <c r="L54" s="459">
        <f t="shared" ref="L54" si="43">(F54*-0.7)/100</f>
        <v>-2.4359999999999999</v>
      </c>
      <c r="M54" s="425">
        <f t="shared" ref="M54" si="44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3716</v>
      </c>
      <c r="J55" s="478" t="s">
        <v>3720</v>
      </c>
      <c r="K55" s="478">
        <f t="shared" ref="K55:K56" si="45">H55-F55</f>
        <v>-13</v>
      </c>
      <c r="L55" s="459">
        <f t="shared" ref="L55:L56" si="46">(F55*-0.7)/100</f>
        <v>-3.1219999999999999</v>
      </c>
      <c r="M55" s="425">
        <f t="shared" ref="M55:M56" si="47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6">
        <v>17</v>
      </c>
      <c r="B56" s="444">
        <v>44118</v>
      </c>
      <c r="C56" s="467"/>
      <c r="D56" s="480" t="s">
        <v>237</v>
      </c>
      <c r="E56" s="468" t="s">
        <v>600</v>
      </c>
      <c r="F56" s="508">
        <v>277</v>
      </c>
      <c r="G56" s="471">
        <v>269</v>
      </c>
      <c r="H56" s="468">
        <v>287</v>
      </c>
      <c r="I56" s="469">
        <v>290</v>
      </c>
      <c r="J56" s="443" t="s">
        <v>3699</v>
      </c>
      <c r="K56" s="443">
        <f t="shared" si="45"/>
        <v>10</v>
      </c>
      <c r="L56" s="457">
        <f t="shared" si="46"/>
        <v>-1.9389999999999998</v>
      </c>
      <c r="M56" s="446">
        <f t="shared" si="47"/>
        <v>2.9101083032490975E-2</v>
      </c>
      <c r="N56" s="447" t="s">
        <v>599</v>
      </c>
      <c r="O56" s="481">
        <v>44124</v>
      </c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6">
        <v>18</v>
      </c>
      <c r="B57" s="444">
        <v>44119</v>
      </c>
      <c r="C57" s="467"/>
      <c r="D57" s="480" t="s">
        <v>3729</v>
      </c>
      <c r="E57" s="468" t="s">
        <v>600</v>
      </c>
      <c r="F57" s="508">
        <v>400</v>
      </c>
      <c r="G57" s="471">
        <v>387</v>
      </c>
      <c r="H57" s="468">
        <v>409.5</v>
      </c>
      <c r="I57" s="469" t="s">
        <v>3730</v>
      </c>
      <c r="J57" s="443" t="s">
        <v>3772</v>
      </c>
      <c r="K57" s="443">
        <f t="shared" ref="K57" si="48">H57-F57</f>
        <v>9.5</v>
      </c>
      <c r="L57" s="457">
        <f t="shared" ref="L57" si="49">(F57*-0.7)/100</f>
        <v>-2.8</v>
      </c>
      <c r="M57" s="446">
        <f t="shared" ref="M57" si="50">(K57+L57)/F57</f>
        <v>1.6750000000000001E-2</v>
      </c>
      <c r="N57" s="447" t="s">
        <v>599</v>
      </c>
      <c r="O57" s="481">
        <v>44124</v>
      </c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3702</v>
      </c>
      <c r="J58" s="443" t="s">
        <v>3743</v>
      </c>
      <c r="K58" s="443">
        <f t="shared" ref="K58" si="51">H58-F58</f>
        <v>16</v>
      </c>
      <c r="L58" s="457">
        <f>(F58*-0.07)/100</f>
        <v>-0.6755000000000001</v>
      </c>
      <c r="M58" s="446">
        <f t="shared" ref="M58:M59" si="52">(K58+L58)/F58</f>
        <v>1.5880310880829016E-2</v>
      </c>
      <c r="N58" s="447" t="s">
        <v>599</v>
      </c>
      <c r="O58" s="449">
        <v>44120</v>
      </c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2">
        <v>20</v>
      </c>
      <c r="B59" s="438">
        <v>44120</v>
      </c>
      <c r="C59" s="441"/>
      <c r="D59" s="483" t="s">
        <v>118</v>
      </c>
      <c r="E59" s="442" t="s">
        <v>3627</v>
      </c>
      <c r="F59" s="497">
        <v>396.5</v>
      </c>
      <c r="G59" s="484">
        <v>410</v>
      </c>
      <c r="H59" s="442">
        <v>411.5</v>
      </c>
      <c r="I59" s="485">
        <v>370</v>
      </c>
      <c r="J59" s="478" t="s">
        <v>3769</v>
      </c>
      <c r="K59" s="478">
        <f>F59-H59</f>
        <v>-15</v>
      </c>
      <c r="L59" s="459">
        <f t="shared" ref="L59" si="53">(F59*-0.7)/100</f>
        <v>-2.7754999999999996</v>
      </c>
      <c r="M59" s="425">
        <f t="shared" si="52"/>
        <v>-4.4831021437578819E-2</v>
      </c>
      <c r="N59" s="439" t="s">
        <v>663</v>
      </c>
      <c r="O59" s="426">
        <v>44123</v>
      </c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75">
        <v>21</v>
      </c>
      <c r="B60" s="519">
        <v>44120</v>
      </c>
      <c r="C60" s="450"/>
      <c r="D60" s="451" t="s">
        <v>280</v>
      </c>
      <c r="E60" s="452" t="s">
        <v>600</v>
      </c>
      <c r="F60" s="452" t="s">
        <v>3736</v>
      </c>
      <c r="G60" s="453">
        <v>777</v>
      </c>
      <c r="H60" s="453"/>
      <c r="I60" s="452" t="s">
        <v>3737</v>
      </c>
      <c r="J60" s="452" t="s">
        <v>601</v>
      </c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75">
        <v>22</v>
      </c>
      <c r="B61" s="519">
        <v>44123</v>
      </c>
      <c r="C61" s="450"/>
      <c r="D61" s="451" t="s">
        <v>802</v>
      </c>
      <c r="E61" s="452" t="s">
        <v>600</v>
      </c>
      <c r="F61" s="452" t="s">
        <v>3749</v>
      </c>
      <c r="G61" s="453">
        <v>949</v>
      </c>
      <c r="H61" s="453"/>
      <c r="I61" s="452" t="s">
        <v>3750</v>
      </c>
      <c r="J61" s="452" t="s">
        <v>601</v>
      </c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5">
        <v>23</v>
      </c>
      <c r="B62" s="519">
        <v>44123</v>
      </c>
      <c r="C62" s="450"/>
      <c r="D62" s="451" t="s">
        <v>3670</v>
      </c>
      <c r="E62" s="452" t="s">
        <v>600</v>
      </c>
      <c r="F62" s="452" t="s">
        <v>3755</v>
      </c>
      <c r="G62" s="453">
        <v>412</v>
      </c>
      <c r="H62" s="453"/>
      <c r="I62" s="452">
        <v>450</v>
      </c>
      <c r="J62" s="452" t="s">
        <v>601</v>
      </c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5">
        <v>24</v>
      </c>
      <c r="B63" s="519">
        <v>44123</v>
      </c>
      <c r="C63" s="450"/>
      <c r="D63" s="451" t="s">
        <v>91</v>
      </c>
      <c r="E63" s="452" t="s">
        <v>600</v>
      </c>
      <c r="F63" s="452" t="s">
        <v>3756</v>
      </c>
      <c r="G63" s="453">
        <v>3040</v>
      </c>
      <c r="H63" s="453"/>
      <c r="I63" s="452">
        <v>3350</v>
      </c>
      <c r="J63" s="452" t="s">
        <v>601</v>
      </c>
      <c r="K63" s="452"/>
      <c r="L63" s="452"/>
      <c r="M63" s="452"/>
      <c r="N63" s="452"/>
      <c r="O63" s="452"/>
      <c r="P63" s="64"/>
      <c r="Q63" s="64"/>
      <c r="R63" s="414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75">
        <v>25</v>
      </c>
      <c r="B64" s="519">
        <v>44123</v>
      </c>
      <c r="C64" s="450"/>
      <c r="D64" s="451" t="s">
        <v>3757</v>
      </c>
      <c r="E64" s="452" t="s">
        <v>600</v>
      </c>
      <c r="F64" s="452" t="s">
        <v>3758</v>
      </c>
      <c r="G64" s="453">
        <v>4890</v>
      </c>
      <c r="H64" s="453"/>
      <c r="I64" s="452" t="s">
        <v>3759</v>
      </c>
      <c r="J64" s="452" t="s">
        <v>601</v>
      </c>
      <c r="K64" s="452"/>
      <c r="L64" s="452"/>
      <c r="M64" s="452"/>
      <c r="N64" s="452"/>
      <c r="O64" s="452"/>
      <c r="P64" s="64"/>
      <c r="Q64" s="64"/>
      <c r="R64" s="414"/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66">
        <v>26</v>
      </c>
      <c r="B65" s="444">
        <v>44124</v>
      </c>
      <c r="C65" s="467"/>
      <c r="D65" s="480" t="s">
        <v>193</v>
      </c>
      <c r="E65" s="468" t="s">
        <v>600</v>
      </c>
      <c r="F65" s="508">
        <v>956.5</v>
      </c>
      <c r="G65" s="471">
        <v>919</v>
      </c>
      <c r="H65" s="468">
        <v>979</v>
      </c>
      <c r="I65" s="469" t="s">
        <v>3702</v>
      </c>
      <c r="J65" s="443" t="s">
        <v>3792</v>
      </c>
      <c r="K65" s="443">
        <f t="shared" ref="K65" si="54">H65-F65</f>
        <v>22.5</v>
      </c>
      <c r="L65" s="457">
        <f t="shared" ref="L65" si="55">(F65*-0.7)/100</f>
        <v>-6.6954999999999991</v>
      </c>
      <c r="M65" s="446">
        <f t="shared" ref="M65" si="56">(K65+L65)/F65</f>
        <v>1.6523261892315736E-2</v>
      </c>
      <c r="N65" s="447" t="s">
        <v>599</v>
      </c>
      <c r="O65" s="481">
        <v>44124</v>
      </c>
      <c r="P65" s="64"/>
      <c r="Q65" s="64"/>
      <c r="R65" s="414"/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75">
        <v>27</v>
      </c>
      <c r="B66" s="519">
        <v>44124</v>
      </c>
      <c r="C66" s="450"/>
      <c r="D66" s="451" t="s">
        <v>303</v>
      </c>
      <c r="E66" s="452" t="s">
        <v>600</v>
      </c>
      <c r="F66" s="452" t="s">
        <v>3778</v>
      </c>
      <c r="G66" s="453">
        <v>114</v>
      </c>
      <c r="H66" s="453"/>
      <c r="I66" s="452">
        <v>125</v>
      </c>
      <c r="J66" s="452" t="s">
        <v>601</v>
      </c>
      <c r="K66" s="452"/>
      <c r="L66" s="452"/>
      <c r="M66" s="452"/>
      <c r="N66" s="452"/>
      <c r="O66" s="452"/>
      <c r="P66" s="64"/>
      <c r="Q66" s="64"/>
      <c r="R66" s="414"/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75">
        <v>28</v>
      </c>
      <c r="B67" s="519">
        <v>44125</v>
      </c>
      <c r="C67" s="450"/>
      <c r="D67" s="451" t="s">
        <v>63</v>
      </c>
      <c r="E67" s="452" t="s">
        <v>600</v>
      </c>
      <c r="F67" s="452" t="s">
        <v>3791</v>
      </c>
      <c r="G67" s="453">
        <v>1315</v>
      </c>
      <c r="H67" s="453"/>
      <c r="I67" s="452" t="s">
        <v>3790</v>
      </c>
      <c r="J67" s="452" t="s">
        <v>601</v>
      </c>
      <c r="K67" s="452"/>
      <c r="L67" s="452"/>
      <c r="M67" s="452"/>
      <c r="N67" s="452"/>
      <c r="O67" s="452"/>
      <c r="P67" s="64"/>
      <c r="Q67" s="64"/>
      <c r="R67" s="414"/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550">
        <v>29</v>
      </c>
      <c r="B68" s="548">
        <v>44125</v>
      </c>
      <c r="C68" s="551"/>
      <c r="D68" s="552" t="s">
        <v>118</v>
      </c>
      <c r="E68" s="445" t="s">
        <v>3627</v>
      </c>
      <c r="F68" s="445">
        <v>417</v>
      </c>
      <c r="G68" s="553">
        <v>430</v>
      </c>
      <c r="H68" s="553">
        <v>410.5</v>
      </c>
      <c r="I68" s="445" t="s">
        <v>3793</v>
      </c>
      <c r="J68" s="443" t="s">
        <v>3794</v>
      </c>
      <c r="K68" s="443">
        <f>F68-H68</f>
        <v>6.5</v>
      </c>
      <c r="L68" s="457">
        <f>(F68*-0.07)/100</f>
        <v>-0.29189999999999999</v>
      </c>
      <c r="M68" s="446">
        <f t="shared" ref="M68" si="57">(K68+L68)/F68</f>
        <v>1.4887529976019184E-2</v>
      </c>
      <c r="N68" s="447" t="s">
        <v>599</v>
      </c>
      <c r="O68" s="449">
        <v>44125</v>
      </c>
      <c r="P68" s="64"/>
      <c r="Q68" s="64"/>
      <c r="R68" s="414"/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75"/>
      <c r="B69" s="519"/>
      <c r="C69" s="450"/>
      <c r="D69" s="451"/>
      <c r="E69" s="452"/>
      <c r="F69" s="452"/>
      <c r="G69" s="453"/>
      <c r="H69" s="453"/>
      <c r="I69" s="452"/>
      <c r="J69" s="452"/>
      <c r="K69" s="452"/>
      <c r="L69" s="452"/>
      <c r="M69" s="452"/>
      <c r="N69" s="452"/>
      <c r="O69" s="452"/>
      <c r="P69" s="64"/>
      <c r="Q69" s="64"/>
      <c r="R69" s="414"/>
      <c r="S69" s="6"/>
      <c r="T69" s="6"/>
      <c r="U69" s="6"/>
      <c r="V69" s="6"/>
      <c r="W69" s="6"/>
      <c r="X69" s="6"/>
      <c r="Y69" s="6"/>
      <c r="Z69" s="6"/>
      <c r="AA69" s="6"/>
    </row>
    <row r="70" spans="1:34" ht="15" customHeight="1">
      <c r="A70" s="5"/>
      <c r="B70" s="476"/>
      <c r="C70" s="5"/>
      <c r="D70" s="5"/>
      <c r="E70" s="5"/>
      <c r="F70" s="82"/>
      <c r="G70" s="82"/>
      <c r="H70" s="82"/>
      <c r="I70" s="82"/>
      <c r="J70" s="42"/>
      <c r="K70" s="82"/>
      <c r="L70" s="82"/>
      <c r="M70" s="35"/>
      <c r="N70" s="477"/>
      <c r="O70" s="477"/>
      <c r="P70" s="7"/>
      <c r="Q70" s="11"/>
      <c r="R70" s="12"/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44.25" customHeight="1">
      <c r="A71" s="23" t="s">
        <v>603</v>
      </c>
      <c r="B71" s="39"/>
      <c r="C71" s="39"/>
      <c r="D71" s="40"/>
      <c r="E71" s="36"/>
      <c r="F71" s="36"/>
      <c r="G71" s="35"/>
      <c r="H71" s="35" t="s">
        <v>3632</v>
      </c>
      <c r="I71" s="36"/>
      <c r="J71" s="17"/>
      <c r="K71" s="79"/>
      <c r="L71" s="80"/>
      <c r="M71" s="79"/>
      <c r="N71" s="81"/>
      <c r="O71" s="79"/>
      <c r="P71" s="7"/>
      <c r="Q71" s="16"/>
      <c r="R71" s="12"/>
      <c r="S71" s="16"/>
      <c r="T71" s="16"/>
      <c r="U71" s="16"/>
      <c r="V71" s="16"/>
      <c r="W71" s="16"/>
      <c r="X71" s="16"/>
      <c r="Y71" s="16"/>
      <c r="Z71" s="5"/>
      <c r="AA71" s="5"/>
      <c r="AB71" s="5"/>
    </row>
    <row r="72" spans="1:34" s="6" customFormat="1">
      <c r="A72" s="29" t="s">
        <v>604</v>
      </c>
      <c r="B72" s="23"/>
      <c r="C72" s="23"/>
      <c r="D72" s="23"/>
      <c r="E72" s="5"/>
      <c r="F72" s="30" t="s">
        <v>605</v>
      </c>
      <c r="G72" s="41"/>
      <c r="H72" s="42"/>
      <c r="I72" s="82"/>
      <c r="J72" s="17"/>
      <c r="K72" s="83"/>
      <c r="L72" s="84"/>
      <c r="M72" s="85"/>
      <c r="N72" s="86"/>
      <c r="O72" s="87"/>
      <c r="P72" s="5"/>
      <c r="Q72" s="4"/>
      <c r="R72" s="12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9" customFormat="1" ht="14.25" customHeight="1">
      <c r="A73" s="29"/>
      <c r="B73" s="23"/>
      <c r="C73" s="23"/>
      <c r="D73" s="23"/>
      <c r="E73" s="32"/>
      <c r="F73" s="30" t="s">
        <v>607</v>
      </c>
      <c r="G73" s="41"/>
      <c r="H73" s="42"/>
      <c r="I73" s="82"/>
      <c r="J73" s="17"/>
      <c r="K73" s="83"/>
      <c r="L73" s="84"/>
      <c r="M73" s="85"/>
      <c r="N73" s="86"/>
      <c r="O73" s="87"/>
      <c r="P73" s="5"/>
      <c r="Q73" s="4"/>
      <c r="R73" s="12"/>
      <c r="S73" s="6"/>
      <c r="Y73" s="6"/>
      <c r="Z73" s="6"/>
    </row>
    <row r="74" spans="1:34" s="9" customFormat="1" ht="14.25" customHeight="1">
      <c r="A74" s="23"/>
      <c r="B74" s="23"/>
      <c r="C74" s="23"/>
      <c r="D74" s="23"/>
      <c r="E74" s="32"/>
      <c r="F74" s="17"/>
      <c r="G74" s="17"/>
      <c r="H74" s="31"/>
      <c r="I74" s="36"/>
      <c r="J74" s="71"/>
      <c r="K74" s="68"/>
      <c r="L74" s="69"/>
      <c r="M74" s="17"/>
      <c r="N74" s="72"/>
      <c r="O74" s="57"/>
      <c r="P74" s="8"/>
      <c r="Q74" s="4"/>
      <c r="R74" s="12"/>
      <c r="S74" s="6"/>
      <c r="Y74" s="6"/>
      <c r="Z74" s="6"/>
    </row>
    <row r="75" spans="1:34" s="9" customFormat="1" ht="15">
      <c r="A75" s="43" t="s">
        <v>614</v>
      </c>
      <c r="B75" s="43"/>
      <c r="C75" s="43"/>
      <c r="D75" s="43"/>
      <c r="E75" s="32"/>
      <c r="F75" s="17"/>
      <c r="G75" s="12"/>
      <c r="H75" s="17"/>
      <c r="I75" s="12"/>
      <c r="J75" s="88"/>
      <c r="K75" s="12"/>
      <c r="L75" s="12"/>
      <c r="M75" s="12"/>
      <c r="N75" s="12"/>
      <c r="O75" s="89"/>
      <c r="P75"/>
      <c r="Q75" s="4"/>
      <c r="R75" s="12"/>
      <c r="S75" s="6"/>
      <c r="Y75" s="6"/>
      <c r="Z75" s="6"/>
    </row>
    <row r="76" spans="1:34" s="9" customFormat="1" ht="38.25">
      <c r="A76" s="21" t="s">
        <v>16</v>
      </c>
      <c r="B76" s="21" t="s">
        <v>575</v>
      </c>
      <c r="C76" s="21"/>
      <c r="D76" s="22" t="s">
        <v>588</v>
      </c>
      <c r="E76" s="21" t="s">
        <v>589</v>
      </c>
      <c r="F76" s="21" t="s">
        <v>590</v>
      </c>
      <c r="G76" s="21" t="s">
        <v>609</v>
      </c>
      <c r="H76" s="21" t="s">
        <v>592</v>
      </c>
      <c r="I76" s="21" t="s">
        <v>593</v>
      </c>
      <c r="J76" s="20" t="s">
        <v>594</v>
      </c>
      <c r="K76" s="77" t="s">
        <v>615</v>
      </c>
      <c r="L76" s="63" t="s">
        <v>3630</v>
      </c>
      <c r="M76" s="77" t="s">
        <v>611</v>
      </c>
      <c r="N76" s="21" t="s">
        <v>612</v>
      </c>
      <c r="O76" s="20" t="s">
        <v>597</v>
      </c>
      <c r="P76" s="90" t="s">
        <v>598</v>
      </c>
      <c r="Q76" s="4"/>
      <c r="R76" s="17"/>
      <c r="S76" s="6"/>
      <c r="Y76" s="6"/>
      <c r="Z76" s="6"/>
    </row>
    <row r="77" spans="1:34" s="404" customFormat="1" ht="14.25" customHeight="1">
      <c r="A77" s="466">
        <v>1</v>
      </c>
      <c r="B77" s="444">
        <v>44105</v>
      </c>
      <c r="C77" s="473"/>
      <c r="D77" s="489" t="s">
        <v>3662</v>
      </c>
      <c r="E77" s="472" t="s">
        <v>600</v>
      </c>
      <c r="F77" s="445">
        <v>1435.5</v>
      </c>
      <c r="G77" s="445">
        <v>1415</v>
      </c>
      <c r="H77" s="445">
        <v>1446</v>
      </c>
      <c r="I77" s="445" t="s">
        <v>3663</v>
      </c>
      <c r="J77" s="443" t="s">
        <v>707</v>
      </c>
      <c r="K77" s="443">
        <f t="shared" ref="K77:K82" si="58">H77-F77</f>
        <v>10.5</v>
      </c>
      <c r="L77" s="457">
        <f t="shared" ref="L77:L82" si="59">(H77*N77)*0.035%</f>
        <v>354.27000000000004</v>
      </c>
      <c r="M77" s="518">
        <f t="shared" ref="M77" si="60">(K77*N77)-L77</f>
        <v>6995.73</v>
      </c>
      <c r="N77" s="443">
        <v>700</v>
      </c>
      <c r="O77" s="447" t="s">
        <v>599</v>
      </c>
      <c r="P77" s="449">
        <v>44105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2</v>
      </c>
      <c r="B78" s="444">
        <v>44109</v>
      </c>
      <c r="C78" s="473"/>
      <c r="D78" s="489" t="s">
        <v>3671</v>
      </c>
      <c r="E78" s="472" t="s">
        <v>600</v>
      </c>
      <c r="F78" s="445">
        <v>2021.5</v>
      </c>
      <c r="G78" s="445">
        <v>1975</v>
      </c>
      <c r="H78" s="445">
        <v>2052.5</v>
      </c>
      <c r="I78" s="445">
        <v>2100</v>
      </c>
      <c r="J78" s="443" t="s">
        <v>3679</v>
      </c>
      <c r="K78" s="443">
        <f t="shared" si="58"/>
        <v>31</v>
      </c>
      <c r="L78" s="457">
        <f t="shared" si="59"/>
        <v>215.51250000000002</v>
      </c>
      <c r="M78" s="518">
        <f t="shared" ref="M78:M79" si="61">(K78*N78)-L78</f>
        <v>9084.4874999999993</v>
      </c>
      <c r="N78" s="443">
        <v>300</v>
      </c>
      <c r="O78" s="447" t="s">
        <v>599</v>
      </c>
      <c r="P78" s="481">
        <v>44110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466">
        <v>3</v>
      </c>
      <c r="B79" s="444">
        <v>44111</v>
      </c>
      <c r="C79" s="473"/>
      <c r="D79" s="489" t="s">
        <v>3662</v>
      </c>
      <c r="E79" s="472" t="s">
        <v>600</v>
      </c>
      <c r="F79" s="445">
        <v>1433.5</v>
      </c>
      <c r="G79" s="445">
        <v>1415</v>
      </c>
      <c r="H79" s="445">
        <v>1444</v>
      </c>
      <c r="I79" s="445" t="s">
        <v>3663</v>
      </c>
      <c r="J79" s="443" t="s">
        <v>707</v>
      </c>
      <c r="K79" s="443">
        <f t="shared" si="58"/>
        <v>10.5</v>
      </c>
      <c r="L79" s="457">
        <f t="shared" si="59"/>
        <v>353.78000000000003</v>
      </c>
      <c r="M79" s="518">
        <f t="shared" si="61"/>
        <v>6996.22</v>
      </c>
      <c r="N79" s="443">
        <v>700</v>
      </c>
      <c r="O79" s="447" t="s">
        <v>599</v>
      </c>
      <c r="P79" s="449">
        <v>44111</v>
      </c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66">
        <v>4</v>
      </c>
      <c r="B80" s="444">
        <v>44112</v>
      </c>
      <c r="C80" s="473"/>
      <c r="D80" s="489" t="s">
        <v>3671</v>
      </c>
      <c r="E80" s="472" t="s">
        <v>600</v>
      </c>
      <c r="F80" s="445">
        <v>2087.5</v>
      </c>
      <c r="G80" s="445">
        <v>2048</v>
      </c>
      <c r="H80" s="445">
        <v>2112.5</v>
      </c>
      <c r="I80" s="445" t="s">
        <v>3692</v>
      </c>
      <c r="J80" s="443" t="s">
        <v>743</v>
      </c>
      <c r="K80" s="443">
        <f t="shared" si="58"/>
        <v>25</v>
      </c>
      <c r="L80" s="457">
        <f t="shared" si="59"/>
        <v>221.81250000000003</v>
      </c>
      <c r="M80" s="518">
        <f t="shared" ref="M80" si="62">(K80*N80)-L80</f>
        <v>7278.1875</v>
      </c>
      <c r="N80" s="443">
        <v>300</v>
      </c>
      <c r="O80" s="447" t="s">
        <v>599</v>
      </c>
      <c r="P80" s="481">
        <v>44113</v>
      </c>
      <c r="Q80" s="391"/>
      <c r="R80" s="344" t="s">
        <v>3186</v>
      </c>
      <c r="S80" s="40"/>
      <c r="Y80" s="40"/>
      <c r="Z80" s="40"/>
    </row>
    <row r="81" spans="1:26" s="404" customFormat="1" ht="14.25" customHeight="1">
      <c r="A81" s="466">
        <v>5</v>
      </c>
      <c r="B81" s="444">
        <v>44112</v>
      </c>
      <c r="C81" s="473"/>
      <c r="D81" s="489" t="s">
        <v>3695</v>
      </c>
      <c r="E81" s="472" t="s">
        <v>600</v>
      </c>
      <c r="F81" s="445">
        <v>1028</v>
      </c>
      <c r="G81" s="445">
        <v>1013</v>
      </c>
      <c r="H81" s="445">
        <v>1040</v>
      </c>
      <c r="I81" s="445" t="s">
        <v>3696</v>
      </c>
      <c r="J81" s="443" t="s">
        <v>3697</v>
      </c>
      <c r="K81" s="443">
        <f t="shared" si="58"/>
        <v>12</v>
      </c>
      <c r="L81" s="457">
        <f t="shared" si="59"/>
        <v>309.40000000000003</v>
      </c>
      <c r="M81" s="518">
        <f t="shared" ref="M81" si="63">(K81*N81)-L81</f>
        <v>9890.6</v>
      </c>
      <c r="N81" s="443">
        <v>850</v>
      </c>
      <c r="O81" s="447" t="s">
        <v>599</v>
      </c>
      <c r="P81" s="449">
        <v>44112</v>
      </c>
      <c r="Q81" s="391"/>
      <c r="R81" s="344" t="s">
        <v>3186</v>
      </c>
      <c r="S81" s="40"/>
      <c r="Y81" s="40"/>
      <c r="Z81" s="40"/>
    </row>
    <row r="82" spans="1:26" s="404" customFormat="1" ht="14.25" customHeight="1">
      <c r="A82" s="466">
        <v>6</v>
      </c>
      <c r="B82" s="444">
        <v>44112</v>
      </c>
      <c r="C82" s="473"/>
      <c r="D82" s="489" t="s">
        <v>3698</v>
      </c>
      <c r="E82" s="472" t="s">
        <v>600</v>
      </c>
      <c r="F82" s="445">
        <v>1450</v>
      </c>
      <c r="G82" s="445">
        <v>1432</v>
      </c>
      <c r="H82" s="445">
        <v>1460</v>
      </c>
      <c r="I82" s="445">
        <v>1480</v>
      </c>
      <c r="J82" s="443" t="s">
        <v>3699</v>
      </c>
      <c r="K82" s="443">
        <f t="shared" si="58"/>
        <v>10</v>
      </c>
      <c r="L82" s="457">
        <f t="shared" si="59"/>
        <v>357.70000000000005</v>
      </c>
      <c r="M82" s="518">
        <f t="shared" ref="M82:M83" si="64">(K82*N82)-L82</f>
        <v>6642.3</v>
      </c>
      <c r="N82" s="443">
        <v>700</v>
      </c>
      <c r="O82" s="447" t="s">
        <v>599</v>
      </c>
      <c r="P82" s="449">
        <v>44112</v>
      </c>
      <c r="Q82" s="391"/>
      <c r="R82" s="344" t="s">
        <v>3186</v>
      </c>
      <c r="S82" s="40"/>
      <c r="Y82" s="40"/>
      <c r="Z82" s="40"/>
    </row>
    <row r="83" spans="1:26" s="404" customFormat="1" ht="14.25" customHeight="1">
      <c r="A83" s="466">
        <v>7</v>
      </c>
      <c r="B83" s="444">
        <v>44113</v>
      </c>
      <c r="C83" s="473"/>
      <c r="D83" s="489" t="s">
        <v>3671</v>
      </c>
      <c r="E83" s="472" t="s">
        <v>600</v>
      </c>
      <c r="F83" s="445">
        <v>2064.5</v>
      </c>
      <c r="G83" s="445">
        <v>2020</v>
      </c>
      <c r="H83" s="445">
        <v>2091.5</v>
      </c>
      <c r="I83" s="445" t="s">
        <v>3703</v>
      </c>
      <c r="J83" s="443" t="s">
        <v>3704</v>
      </c>
      <c r="K83" s="443">
        <f t="shared" ref="K83" si="65">H83-F83</f>
        <v>27</v>
      </c>
      <c r="L83" s="457">
        <f t="shared" ref="L83" si="66">(H83*N83)*0.035%</f>
        <v>219.60750000000004</v>
      </c>
      <c r="M83" s="518">
        <f t="shared" si="64"/>
        <v>7880.3924999999999</v>
      </c>
      <c r="N83" s="443">
        <v>300</v>
      </c>
      <c r="O83" s="447" t="s">
        <v>599</v>
      </c>
      <c r="P83" s="481">
        <v>44116</v>
      </c>
      <c r="Q83" s="391"/>
      <c r="R83" s="344" t="s">
        <v>3186</v>
      </c>
      <c r="S83" s="40"/>
      <c r="Y83" s="40"/>
      <c r="Z83" s="40"/>
    </row>
    <row r="84" spans="1:26" s="404" customFormat="1" ht="14.25" customHeight="1">
      <c r="A84" s="522">
        <v>8</v>
      </c>
      <c r="B84" s="523">
        <v>44116</v>
      </c>
      <c r="C84" s="524"/>
      <c r="D84" s="525" t="s">
        <v>3662</v>
      </c>
      <c r="E84" s="516" t="s">
        <v>600</v>
      </c>
      <c r="F84" s="488">
        <v>1457</v>
      </c>
      <c r="G84" s="488">
        <v>1440</v>
      </c>
      <c r="H84" s="488">
        <v>1440</v>
      </c>
      <c r="I84" s="488">
        <v>1490</v>
      </c>
      <c r="J84" s="478" t="s">
        <v>3705</v>
      </c>
      <c r="K84" s="478">
        <f t="shared" ref="K84:K86" si="67">H84-F84</f>
        <v>-17</v>
      </c>
      <c r="L84" s="459">
        <f t="shared" ref="L84:L86" si="68">(H84*N84)*0.035%</f>
        <v>352.80000000000007</v>
      </c>
      <c r="M84" s="526">
        <f t="shared" ref="M84:M86" si="69">(K84*N84)-L84</f>
        <v>-12252.8</v>
      </c>
      <c r="N84" s="478">
        <v>700</v>
      </c>
      <c r="O84" s="439" t="s">
        <v>663</v>
      </c>
      <c r="P84" s="517">
        <v>44116</v>
      </c>
      <c r="Q84" s="391"/>
      <c r="R84" s="344" t="s">
        <v>3186</v>
      </c>
      <c r="S84" s="40"/>
      <c r="Y84" s="40"/>
      <c r="Z84" s="40"/>
    </row>
    <row r="85" spans="1:26" s="404" customFormat="1" ht="14.25" customHeight="1">
      <c r="A85" s="466">
        <v>9</v>
      </c>
      <c r="B85" s="444">
        <v>44116</v>
      </c>
      <c r="C85" s="473"/>
      <c r="D85" s="489" t="s">
        <v>3707</v>
      </c>
      <c r="E85" s="472" t="s">
        <v>600</v>
      </c>
      <c r="F85" s="445">
        <v>161.75</v>
      </c>
      <c r="G85" s="445">
        <v>157.5</v>
      </c>
      <c r="H85" s="445">
        <v>164.25</v>
      </c>
      <c r="I85" s="445">
        <v>168</v>
      </c>
      <c r="J85" s="443" t="s">
        <v>3714</v>
      </c>
      <c r="K85" s="443">
        <f t="shared" si="67"/>
        <v>2.5</v>
      </c>
      <c r="L85" s="457">
        <f t="shared" si="68"/>
        <v>206.95500000000004</v>
      </c>
      <c r="M85" s="518">
        <f t="shared" si="69"/>
        <v>8793.0450000000001</v>
      </c>
      <c r="N85" s="443">
        <v>3600</v>
      </c>
      <c r="O85" s="447" t="s">
        <v>599</v>
      </c>
      <c r="P85" s="481">
        <v>44117</v>
      </c>
      <c r="Q85" s="391"/>
      <c r="R85" s="344" t="s">
        <v>3186</v>
      </c>
      <c r="S85" s="40"/>
      <c r="Y85" s="40"/>
      <c r="Z85" s="40"/>
    </row>
    <row r="86" spans="1:26" s="404" customFormat="1" ht="14.25" customHeight="1">
      <c r="A86" s="466">
        <v>10</v>
      </c>
      <c r="B86" s="444">
        <v>44117</v>
      </c>
      <c r="C86" s="473"/>
      <c r="D86" s="489" t="s">
        <v>3671</v>
      </c>
      <c r="E86" s="472" t="s">
        <v>600</v>
      </c>
      <c r="F86" s="445">
        <v>2067</v>
      </c>
      <c r="G86" s="445">
        <v>2020</v>
      </c>
      <c r="H86" s="445">
        <v>2089</v>
      </c>
      <c r="I86" s="445" t="s">
        <v>3703</v>
      </c>
      <c r="J86" s="443" t="s">
        <v>3721</v>
      </c>
      <c r="K86" s="443">
        <f t="shared" si="67"/>
        <v>22</v>
      </c>
      <c r="L86" s="457">
        <f t="shared" si="68"/>
        <v>219.34500000000003</v>
      </c>
      <c r="M86" s="518">
        <f t="shared" si="69"/>
        <v>6380.6549999999997</v>
      </c>
      <c r="N86" s="443">
        <v>300</v>
      </c>
      <c r="O86" s="447" t="s">
        <v>599</v>
      </c>
      <c r="P86" s="481">
        <v>44119</v>
      </c>
      <c r="Q86" s="391"/>
      <c r="R86" s="344" t="s">
        <v>3186</v>
      </c>
      <c r="S86" s="40"/>
      <c r="Y86" s="40"/>
      <c r="Z86" s="40"/>
    </row>
    <row r="87" spans="1:26" s="404" customFormat="1" ht="13.9" customHeight="1">
      <c r="A87" s="466">
        <v>11</v>
      </c>
      <c r="B87" s="444">
        <v>44118</v>
      </c>
      <c r="C87" s="473"/>
      <c r="D87" s="489" t="s">
        <v>3707</v>
      </c>
      <c r="E87" s="472" t="s">
        <v>600</v>
      </c>
      <c r="F87" s="445">
        <v>160.25</v>
      </c>
      <c r="G87" s="445">
        <v>156</v>
      </c>
      <c r="H87" s="445">
        <v>162.19999999999999</v>
      </c>
      <c r="I87" s="445">
        <v>168</v>
      </c>
      <c r="J87" s="443" t="s">
        <v>3745</v>
      </c>
      <c r="K87" s="443">
        <f t="shared" ref="K87" si="70">H87-F87</f>
        <v>1.9499999999999886</v>
      </c>
      <c r="L87" s="457">
        <f t="shared" ref="L87" si="71">(H87*N87)*0.035%</f>
        <v>204.37200000000004</v>
      </c>
      <c r="M87" s="518">
        <f t="shared" ref="M87" si="72">(K87*N87)-L87</f>
        <v>6815.6279999999588</v>
      </c>
      <c r="N87" s="443">
        <v>3600</v>
      </c>
      <c r="O87" s="447" t="s">
        <v>599</v>
      </c>
      <c r="P87" s="481">
        <v>44119</v>
      </c>
      <c r="Q87" s="391"/>
      <c r="R87" s="344" t="s">
        <v>3186</v>
      </c>
      <c r="S87" s="40"/>
      <c r="Y87" s="40"/>
      <c r="Z87" s="40"/>
    </row>
    <row r="88" spans="1:26" s="404" customFormat="1" ht="13.9" customHeight="1">
      <c r="A88" s="466">
        <v>12</v>
      </c>
      <c r="B88" s="444">
        <v>44119</v>
      </c>
      <c r="C88" s="473"/>
      <c r="D88" s="489" t="s">
        <v>3722</v>
      </c>
      <c r="E88" s="472" t="s">
        <v>3627</v>
      </c>
      <c r="F88" s="445">
        <v>11990</v>
      </c>
      <c r="G88" s="445">
        <v>12120</v>
      </c>
      <c r="H88" s="445">
        <v>11905</v>
      </c>
      <c r="I88" s="445">
        <v>11850</v>
      </c>
      <c r="J88" s="443" t="s">
        <v>3723</v>
      </c>
      <c r="K88" s="443">
        <f>F88-H88</f>
        <v>85</v>
      </c>
      <c r="L88" s="457">
        <f t="shared" ref="L88" si="73">(H88*N88)*0.035%</f>
        <v>312.50625000000002</v>
      </c>
      <c r="M88" s="518">
        <f t="shared" ref="M88" si="74">(K88*N88)-L88</f>
        <v>6062.4937499999996</v>
      </c>
      <c r="N88" s="443">
        <v>75</v>
      </c>
      <c r="O88" s="447" t="s">
        <v>599</v>
      </c>
      <c r="P88" s="449">
        <v>44119</v>
      </c>
      <c r="Q88" s="391"/>
      <c r="R88" s="344"/>
      <c r="S88" s="40"/>
      <c r="Y88" s="40"/>
      <c r="Z88" s="40"/>
    </row>
    <row r="89" spans="1:26" s="404" customFormat="1" ht="13.9" customHeight="1">
      <c r="A89" s="466">
        <v>13</v>
      </c>
      <c r="B89" s="444">
        <v>44119</v>
      </c>
      <c r="C89" s="473"/>
      <c r="D89" s="489" t="s">
        <v>3726</v>
      </c>
      <c r="E89" s="472" t="s">
        <v>3627</v>
      </c>
      <c r="F89" s="445">
        <v>2002</v>
      </c>
      <c r="G89" s="445">
        <v>2045</v>
      </c>
      <c r="H89" s="445">
        <v>1978</v>
      </c>
      <c r="I89" s="445">
        <v>1940</v>
      </c>
      <c r="J89" s="443" t="s">
        <v>3727</v>
      </c>
      <c r="K89" s="443">
        <f>F89-H89</f>
        <v>24</v>
      </c>
      <c r="L89" s="457">
        <f t="shared" ref="L89:L90" si="75">(H89*N89)*0.035%</f>
        <v>207.69000000000003</v>
      </c>
      <c r="M89" s="518">
        <f t="shared" ref="M89:M90" si="76">(K89*N89)-L89</f>
        <v>6992.31</v>
      </c>
      <c r="N89" s="443">
        <v>300</v>
      </c>
      <c r="O89" s="447" t="s">
        <v>599</v>
      </c>
      <c r="P89" s="449">
        <v>44119</v>
      </c>
      <c r="Q89" s="391"/>
      <c r="R89" s="344"/>
      <c r="S89" s="40"/>
      <c r="Y89" s="40"/>
      <c r="Z89" s="40"/>
    </row>
    <row r="90" spans="1:26" s="404" customFormat="1" ht="13.9" customHeight="1">
      <c r="A90" s="466">
        <v>14</v>
      </c>
      <c r="B90" s="444">
        <v>44119</v>
      </c>
      <c r="C90" s="473"/>
      <c r="D90" s="489" t="s">
        <v>3724</v>
      </c>
      <c r="E90" s="472" t="s">
        <v>600</v>
      </c>
      <c r="F90" s="445">
        <v>1240.5</v>
      </c>
      <c r="G90" s="445">
        <v>1216</v>
      </c>
      <c r="H90" s="445">
        <v>1255</v>
      </c>
      <c r="I90" s="445" t="s">
        <v>3725</v>
      </c>
      <c r="J90" s="443" t="s">
        <v>3733</v>
      </c>
      <c r="K90" s="443">
        <f t="shared" ref="K90" si="77">H90-F90</f>
        <v>14.5</v>
      </c>
      <c r="L90" s="457">
        <f t="shared" si="75"/>
        <v>241.58750000000003</v>
      </c>
      <c r="M90" s="518">
        <f t="shared" si="76"/>
        <v>7733.4125000000004</v>
      </c>
      <c r="N90" s="443">
        <v>550</v>
      </c>
      <c r="O90" s="447" t="s">
        <v>599</v>
      </c>
      <c r="P90" s="481">
        <v>44120</v>
      </c>
      <c r="Q90" s="391"/>
      <c r="R90" s="344"/>
      <c r="S90" s="40"/>
      <c r="Y90" s="40"/>
      <c r="Z90" s="40"/>
    </row>
    <row r="91" spans="1:26" s="404" customFormat="1" ht="13.9" customHeight="1">
      <c r="A91" s="466">
        <v>15</v>
      </c>
      <c r="B91" s="444">
        <v>44119</v>
      </c>
      <c r="C91" s="473"/>
      <c r="D91" s="489" t="s">
        <v>3662</v>
      </c>
      <c r="E91" s="472" t="s">
        <v>600</v>
      </c>
      <c r="F91" s="445">
        <v>1423.5</v>
      </c>
      <c r="G91" s="445">
        <v>1405</v>
      </c>
      <c r="H91" s="445">
        <v>1432.5</v>
      </c>
      <c r="I91" s="445" t="s">
        <v>3728</v>
      </c>
      <c r="J91" s="443" t="s">
        <v>3405</v>
      </c>
      <c r="K91" s="443">
        <f t="shared" ref="K91:K92" si="78">H91-F91</f>
        <v>9</v>
      </c>
      <c r="L91" s="457">
        <f t="shared" ref="L91:L92" si="79">(H91*N91)*0.035%</f>
        <v>350.96250000000003</v>
      </c>
      <c r="M91" s="518">
        <f t="shared" ref="M91:M92" si="80">(K91*N91)-L91</f>
        <v>5949.0375000000004</v>
      </c>
      <c r="N91" s="443">
        <v>700</v>
      </c>
      <c r="O91" s="447" t="s">
        <v>599</v>
      </c>
      <c r="P91" s="481">
        <v>44120</v>
      </c>
      <c r="Q91" s="391"/>
      <c r="R91" s="344"/>
      <c r="S91" s="40"/>
      <c r="Y91" s="40"/>
      <c r="Z91" s="40"/>
    </row>
    <row r="92" spans="1:26" s="404" customFormat="1" ht="13.9" customHeight="1">
      <c r="A92" s="466">
        <v>16</v>
      </c>
      <c r="B92" s="444">
        <v>44119</v>
      </c>
      <c r="C92" s="473"/>
      <c r="D92" s="489" t="s">
        <v>3671</v>
      </c>
      <c r="E92" s="472" t="s">
        <v>600</v>
      </c>
      <c r="F92" s="445">
        <v>2080</v>
      </c>
      <c r="G92" s="445">
        <v>2035</v>
      </c>
      <c r="H92" s="445">
        <v>2101.5</v>
      </c>
      <c r="I92" s="445" t="s">
        <v>3731</v>
      </c>
      <c r="J92" s="443" t="s">
        <v>3771</v>
      </c>
      <c r="K92" s="443">
        <f t="shared" si="78"/>
        <v>21.5</v>
      </c>
      <c r="L92" s="457">
        <f t="shared" si="79"/>
        <v>220.65750000000003</v>
      </c>
      <c r="M92" s="518">
        <f t="shared" si="80"/>
        <v>6229.3424999999997</v>
      </c>
      <c r="N92" s="443">
        <v>300</v>
      </c>
      <c r="O92" s="447" t="s">
        <v>599</v>
      </c>
      <c r="P92" s="481">
        <v>44124</v>
      </c>
      <c r="Q92" s="391"/>
      <c r="R92" s="344"/>
      <c r="S92" s="40"/>
      <c r="Y92" s="40"/>
      <c r="Z92" s="40"/>
    </row>
    <row r="93" spans="1:26" s="404" customFormat="1" ht="13.9" customHeight="1">
      <c r="A93" s="466">
        <v>17</v>
      </c>
      <c r="B93" s="444">
        <v>44120</v>
      </c>
      <c r="C93" s="473"/>
      <c r="D93" s="489" t="s">
        <v>3722</v>
      </c>
      <c r="E93" s="472" t="s">
        <v>3627</v>
      </c>
      <c r="F93" s="445">
        <v>11745</v>
      </c>
      <c r="G93" s="445">
        <v>11880</v>
      </c>
      <c r="H93" s="445">
        <v>11675</v>
      </c>
      <c r="I93" s="445">
        <v>11600</v>
      </c>
      <c r="J93" s="443" t="s">
        <v>774</v>
      </c>
      <c r="K93" s="443">
        <f>F93-H93</f>
        <v>70</v>
      </c>
      <c r="L93" s="457">
        <f t="shared" ref="L93:L97" si="81">(H93*N93)*0.035%</f>
        <v>306.46875000000006</v>
      </c>
      <c r="M93" s="518">
        <f t="shared" ref="M93:M97" si="82">(K93*N93)-L93</f>
        <v>4943.53125</v>
      </c>
      <c r="N93" s="443">
        <v>75</v>
      </c>
      <c r="O93" s="447" t="s">
        <v>599</v>
      </c>
      <c r="P93" s="449">
        <v>44120</v>
      </c>
      <c r="Q93" s="391"/>
      <c r="R93" s="344"/>
      <c r="S93" s="40"/>
      <c r="Y93" s="40"/>
      <c r="Z93" s="40"/>
    </row>
    <row r="94" spans="1:26" s="404" customFormat="1" ht="13.9" customHeight="1">
      <c r="A94" s="466">
        <v>18</v>
      </c>
      <c r="B94" s="444">
        <v>44120</v>
      </c>
      <c r="C94" s="473"/>
      <c r="D94" s="489" t="s">
        <v>3734</v>
      </c>
      <c r="E94" s="472" t="s">
        <v>600</v>
      </c>
      <c r="F94" s="445">
        <v>684.5</v>
      </c>
      <c r="G94" s="445">
        <v>672</v>
      </c>
      <c r="H94" s="445">
        <v>692.5</v>
      </c>
      <c r="I94" s="445">
        <v>710</v>
      </c>
      <c r="J94" s="443" t="s">
        <v>3678</v>
      </c>
      <c r="K94" s="443">
        <f t="shared" ref="K94:K95" si="83">H94-F94</f>
        <v>8</v>
      </c>
      <c r="L94" s="457">
        <f t="shared" si="81"/>
        <v>242.37500000000003</v>
      </c>
      <c r="M94" s="518">
        <f t="shared" si="82"/>
        <v>7757.625</v>
      </c>
      <c r="N94" s="443">
        <v>1000</v>
      </c>
      <c r="O94" s="447" t="s">
        <v>599</v>
      </c>
      <c r="P94" s="449">
        <v>44120</v>
      </c>
      <c r="Q94" s="391"/>
      <c r="R94" s="344"/>
      <c r="S94" s="40"/>
      <c r="Y94" s="40"/>
      <c r="Z94" s="40"/>
    </row>
    <row r="95" spans="1:26" s="404" customFormat="1" ht="13.9" customHeight="1">
      <c r="A95" s="466">
        <v>19</v>
      </c>
      <c r="B95" s="444">
        <v>44120</v>
      </c>
      <c r="C95" s="473"/>
      <c r="D95" s="489" t="s">
        <v>3735</v>
      </c>
      <c r="E95" s="472" t="s">
        <v>600</v>
      </c>
      <c r="F95" s="445">
        <v>563</v>
      </c>
      <c r="G95" s="445">
        <v>550</v>
      </c>
      <c r="H95" s="445">
        <v>567.5</v>
      </c>
      <c r="I95" s="445">
        <v>580</v>
      </c>
      <c r="J95" s="443" t="s">
        <v>3747</v>
      </c>
      <c r="K95" s="443">
        <f t="shared" si="83"/>
        <v>4.5</v>
      </c>
      <c r="L95" s="457">
        <f t="shared" si="81"/>
        <v>218.48750000000004</v>
      </c>
      <c r="M95" s="518">
        <f t="shared" si="82"/>
        <v>4731.5124999999998</v>
      </c>
      <c r="N95" s="443">
        <v>1100</v>
      </c>
      <c r="O95" s="447" t="s">
        <v>599</v>
      </c>
      <c r="P95" s="481">
        <v>44123</v>
      </c>
      <c r="Q95" s="391"/>
      <c r="R95" s="344"/>
      <c r="S95" s="40"/>
      <c r="Y95" s="40"/>
      <c r="Z95" s="40"/>
    </row>
    <row r="96" spans="1:26" s="404" customFormat="1" ht="13.9" customHeight="1">
      <c r="A96" s="528">
        <v>20</v>
      </c>
      <c r="B96" s="529">
        <v>44120</v>
      </c>
      <c r="C96" s="530"/>
      <c r="D96" s="531" t="s">
        <v>3738</v>
      </c>
      <c r="E96" s="532" t="s">
        <v>3627</v>
      </c>
      <c r="F96" s="533">
        <v>3230</v>
      </c>
      <c r="G96" s="533">
        <v>3275</v>
      </c>
      <c r="H96" s="533">
        <v>3227.5</v>
      </c>
      <c r="I96" s="533">
        <v>3150</v>
      </c>
      <c r="J96" s="534" t="s">
        <v>3644</v>
      </c>
      <c r="K96" s="534">
        <f>F96-H96</f>
        <v>2.5</v>
      </c>
      <c r="L96" s="535">
        <f t="shared" si="81"/>
        <v>282.40625000000006</v>
      </c>
      <c r="M96" s="536">
        <f t="shared" si="82"/>
        <v>342.59374999999994</v>
      </c>
      <c r="N96" s="534">
        <v>250</v>
      </c>
      <c r="O96" s="537" t="s">
        <v>708</v>
      </c>
      <c r="P96" s="538">
        <v>44123</v>
      </c>
      <c r="Q96" s="391"/>
      <c r="R96" s="344"/>
      <c r="S96" s="40"/>
      <c r="Y96" s="40"/>
      <c r="Z96" s="40"/>
    </row>
    <row r="97" spans="1:34" s="404" customFormat="1" ht="13.9" customHeight="1">
      <c r="A97" s="522">
        <v>21</v>
      </c>
      <c r="B97" s="523">
        <v>44120</v>
      </c>
      <c r="C97" s="524"/>
      <c r="D97" s="525" t="s">
        <v>3722</v>
      </c>
      <c r="E97" s="516" t="s">
        <v>3627</v>
      </c>
      <c r="F97" s="488">
        <v>11785</v>
      </c>
      <c r="G97" s="488">
        <v>11910</v>
      </c>
      <c r="H97" s="488">
        <v>11910</v>
      </c>
      <c r="I97" s="488">
        <v>11600</v>
      </c>
      <c r="J97" s="478" t="s">
        <v>3770</v>
      </c>
      <c r="K97" s="478">
        <f>F97-H97</f>
        <v>-125</v>
      </c>
      <c r="L97" s="459">
        <f t="shared" si="81"/>
        <v>312.63750000000005</v>
      </c>
      <c r="M97" s="526">
        <f t="shared" si="82"/>
        <v>-9687.6375000000007</v>
      </c>
      <c r="N97" s="478">
        <v>75</v>
      </c>
      <c r="O97" s="439" t="s">
        <v>663</v>
      </c>
      <c r="P97" s="426">
        <v>44124</v>
      </c>
      <c r="Q97" s="391"/>
      <c r="R97" s="344"/>
      <c r="S97" s="40"/>
      <c r="Y97" s="40"/>
      <c r="Z97" s="40"/>
    </row>
    <row r="98" spans="1:34" s="404" customFormat="1" ht="13.9" customHeight="1">
      <c r="A98" s="522">
        <v>22</v>
      </c>
      <c r="B98" s="523">
        <v>44123</v>
      </c>
      <c r="C98" s="524"/>
      <c r="D98" s="525" t="s">
        <v>3726</v>
      </c>
      <c r="E98" s="516" t="s">
        <v>3627</v>
      </c>
      <c r="F98" s="488">
        <v>2007.5</v>
      </c>
      <c r="G98" s="488">
        <v>2052</v>
      </c>
      <c r="H98" s="488">
        <v>2052</v>
      </c>
      <c r="I98" s="488">
        <v>1940</v>
      </c>
      <c r="J98" s="478" t="s">
        <v>3785</v>
      </c>
      <c r="K98" s="478">
        <f>F98-H98</f>
        <v>-44.5</v>
      </c>
      <c r="L98" s="459">
        <f t="shared" ref="L98" si="84">(H98*N98)*0.035%</f>
        <v>215.46000000000004</v>
      </c>
      <c r="M98" s="526">
        <f t="shared" ref="M98" si="85">(K98*N98)-L98</f>
        <v>-13565.46</v>
      </c>
      <c r="N98" s="478">
        <v>300</v>
      </c>
      <c r="O98" s="439" t="s">
        <v>663</v>
      </c>
      <c r="P98" s="426">
        <v>44125</v>
      </c>
      <c r="Q98" s="391"/>
      <c r="R98" s="344"/>
      <c r="S98" s="40"/>
      <c r="Y98" s="40"/>
      <c r="Z98" s="40"/>
    </row>
    <row r="99" spans="1:34" s="404" customFormat="1" ht="13.9" customHeight="1">
      <c r="A99" s="547">
        <v>23</v>
      </c>
      <c r="B99" s="548">
        <v>44123</v>
      </c>
      <c r="C99" s="549"/>
      <c r="D99" s="489" t="s">
        <v>3760</v>
      </c>
      <c r="E99" s="472" t="s">
        <v>600</v>
      </c>
      <c r="F99" s="445">
        <v>691</v>
      </c>
      <c r="G99" s="445">
        <v>679</v>
      </c>
      <c r="H99" s="445">
        <v>698.5</v>
      </c>
      <c r="I99" s="443">
        <v>715</v>
      </c>
      <c r="J99" s="443" t="s">
        <v>3780</v>
      </c>
      <c r="K99" s="443">
        <f t="shared" ref="K99" si="86">H99-F99</f>
        <v>7.5</v>
      </c>
      <c r="L99" s="457">
        <f t="shared" ref="L99" si="87">(H99*N99)*0.035%</f>
        <v>244.47500000000002</v>
      </c>
      <c r="M99" s="518">
        <f t="shared" ref="M99" si="88">(K99*N99)-L99</f>
        <v>7255.5249999999996</v>
      </c>
      <c r="N99" s="443">
        <v>1000</v>
      </c>
      <c r="O99" s="447" t="s">
        <v>599</v>
      </c>
      <c r="P99" s="481">
        <v>44124</v>
      </c>
      <c r="Q99" s="391"/>
      <c r="R99" s="344"/>
      <c r="S99" s="40"/>
      <c r="Y99" s="40"/>
      <c r="Z99" s="40"/>
    </row>
    <row r="100" spans="1:34" s="404" customFormat="1" ht="13.9" customHeight="1">
      <c r="A100" s="547">
        <v>24</v>
      </c>
      <c r="B100" s="548">
        <v>44123</v>
      </c>
      <c r="C100" s="549"/>
      <c r="D100" s="489" t="s">
        <v>3707</v>
      </c>
      <c r="E100" s="472" t="s">
        <v>600</v>
      </c>
      <c r="F100" s="445">
        <v>159.25</v>
      </c>
      <c r="G100" s="445">
        <v>155</v>
      </c>
      <c r="H100" s="445">
        <v>161.30000000000001</v>
      </c>
      <c r="I100" s="443">
        <v>170</v>
      </c>
      <c r="J100" s="443" t="s">
        <v>3779</v>
      </c>
      <c r="K100" s="443">
        <f t="shared" ref="K100:K101" si="89">H100-F100</f>
        <v>2.0500000000000114</v>
      </c>
      <c r="L100" s="457">
        <f t="shared" ref="L100:L101" si="90">(H100*N100)*0.035%</f>
        <v>203.23800000000003</v>
      </c>
      <c r="M100" s="518">
        <f t="shared" ref="M100:M101" si="91">(K100*N100)-L100</f>
        <v>7176.7620000000406</v>
      </c>
      <c r="N100" s="443">
        <v>3600</v>
      </c>
      <c r="O100" s="447" t="s">
        <v>599</v>
      </c>
      <c r="P100" s="481">
        <v>44124</v>
      </c>
      <c r="Q100" s="391"/>
      <c r="R100" s="344"/>
      <c r="S100" s="40"/>
      <c r="Y100" s="40"/>
      <c r="Z100" s="40"/>
    </row>
    <row r="101" spans="1:34" s="404" customFormat="1" ht="13.9" customHeight="1">
      <c r="A101" s="547">
        <v>25</v>
      </c>
      <c r="B101" s="548">
        <v>44123</v>
      </c>
      <c r="C101" s="549"/>
      <c r="D101" s="489" t="s">
        <v>3761</v>
      </c>
      <c r="E101" s="472" t="s">
        <v>3762</v>
      </c>
      <c r="F101" s="445">
        <v>1017</v>
      </c>
      <c r="G101" s="445">
        <v>1000</v>
      </c>
      <c r="H101" s="445">
        <v>1026.5</v>
      </c>
      <c r="I101" s="443">
        <v>1050</v>
      </c>
      <c r="J101" s="443" t="s">
        <v>3772</v>
      </c>
      <c r="K101" s="443">
        <f t="shared" si="89"/>
        <v>9.5</v>
      </c>
      <c r="L101" s="457">
        <f t="shared" si="90"/>
        <v>305.38375000000002</v>
      </c>
      <c r="M101" s="518">
        <f t="shared" si="91"/>
        <v>7769.61625</v>
      </c>
      <c r="N101" s="443">
        <v>850</v>
      </c>
      <c r="O101" s="447" t="s">
        <v>599</v>
      </c>
      <c r="P101" s="481">
        <v>44124</v>
      </c>
      <c r="Q101" s="391"/>
      <c r="R101" s="344"/>
      <c r="S101" s="40"/>
      <c r="Y101" s="40"/>
      <c r="Z101" s="40"/>
    </row>
    <row r="102" spans="1:34" s="404" customFormat="1" ht="13.9" customHeight="1">
      <c r="A102" s="521">
        <v>26</v>
      </c>
      <c r="B102" s="519">
        <v>44124</v>
      </c>
      <c r="C102" s="520"/>
      <c r="D102" s="509" t="s">
        <v>3776</v>
      </c>
      <c r="E102" s="510" t="s">
        <v>600</v>
      </c>
      <c r="F102" s="456" t="s">
        <v>3777</v>
      </c>
      <c r="G102" s="456">
        <v>154</v>
      </c>
      <c r="H102" s="456"/>
      <c r="I102" s="511">
        <v>168</v>
      </c>
      <c r="J102" s="511" t="s">
        <v>601</v>
      </c>
      <c r="K102" s="511"/>
      <c r="L102" s="511"/>
      <c r="M102" s="511"/>
      <c r="N102" s="511"/>
      <c r="O102" s="511"/>
      <c r="P102" s="511"/>
      <c r="Q102" s="391"/>
      <c r="R102" s="344"/>
      <c r="S102" s="40"/>
      <c r="Y102" s="40"/>
      <c r="Z102" s="40"/>
    </row>
    <row r="103" spans="1:34" s="404" customFormat="1" ht="13.9" customHeight="1">
      <c r="A103" s="547">
        <v>27</v>
      </c>
      <c r="B103" s="548">
        <v>44125</v>
      </c>
      <c r="C103" s="549"/>
      <c r="D103" s="489" t="s">
        <v>3722</v>
      </c>
      <c r="E103" s="472" t="s">
        <v>3627</v>
      </c>
      <c r="F103" s="445">
        <v>11990</v>
      </c>
      <c r="G103" s="445">
        <v>12100</v>
      </c>
      <c r="H103" s="445">
        <v>11925</v>
      </c>
      <c r="I103" s="443">
        <v>11800</v>
      </c>
      <c r="J103" s="443" t="s">
        <v>3788</v>
      </c>
      <c r="K103" s="443">
        <f>F103-H103</f>
        <v>65</v>
      </c>
      <c r="L103" s="457">
        <f t="shared" ref="L103:L104" si="92">(H103*N103)*0.035%</f>
        <v>313.03125000000006</v>
      </c>
      <c r="M103" s="518">
        <f t="shared" ref="M103:M104" si="93">(K103*N103)-L103</f>
        <v>4561.96875</v>
      </c>
      <c r="N103" s="443">
        <v>75</v>
      </c>
      <c r="O103" s="447" t="s">
        <v>599</v>
      </c>
      <c r="P103" s="449">
        <v>44125</v>
      </c>
      <c r="Q103" s="391"/>
      <c r="R103" s="344"/>
      <c r="S103" s="40"/>
      <c r="Y103" s="40"/>
      <c r="Z103" s="40"/>
    </row>
    <row r="104" spans="1:34" s="404" customFormat="1" ht="13.9" customHeight="1">
      <c r="A104" s="522">
        <v>28</v>
      </c>
      <c r="B104" s="523">
        <v>44125</v>
      </c>
      <c r="C104" s="524"/>
      <c r="D104" s="525" t="s">
        <v>3761</v>
      </c>
      <c r="E104" s="516" t="s">
        <v>600</v>
      </c>
      <c r="F104" s="488">
        <v>1011</v>
      </c>
      <c r="G104" s="488">
        <v>994</v>
      </c>
      <c r="H104" s="488">
        <v>994</v>
      </c>
      <c r="I104" s="488">
        <v>1040</v>
      </c>
      <c r="J104" s="478" t="s">
        <v>3705</v>
      </c>
      <c r="K104" s="478">
        <f t="shared" ref="K104" si="94">H104-F104</f>
        <v>-17</v>
      </c>
      <c r="L104" s="459">
        <f t="shared" si="92"/>
        <v>295.71500000000003</v>
      </c>
      <c r="M104" s="526">
        <f t="shared" si="93"/>
        <v>-14745.715</v>
      </c>
      <c r="N104" s="478">
        <v>850</v>
      </c>
      <c r="O104" s="439" t="s">
        <v>663</v>
      </c>
      <c r="P104" s="517">
        <v>44125</v>
      </c>
      <c r="Q104" s="391"/>
      <c r="R104" s="344"/>
      <c r="S104" s="40"/>
      <c r="Y104" s="40"/>
      <c r="Z104" s="40"/>
    </row>
    <row r="105" spans="1:34" s="404" customFormat="1" ht="13.9" customHeight="1">
      <c r="A105" s="521">
        <v>29</v>
      </c>
      <c r="B105" s="519">
        <v>44125</v>
      </c>
      <c r="C105" s="520"/>
      <c r="D105" s="509" t="s">
        <v>3795</v>
      </c>
      <c r="E105" s="510" t="s">
        <v>600</v>
      </c>
      <c r="F105" s="456" t="s">
        <v>3796</v>
      </c>
      <c r="G105" s="456">
        <v>548</v>
      </c>
      <c r="H105" s="456"/>
      <c r="I105" s="511">
        <v>580</v>
      </c>
      <c r="J105" s="511" t="s">
        <v>601</v>
      </c>
      <c r="K105" s="511"/>
      <c r="L105" s="511"/>
      <c r="M105" s="511"/>
      <c r="N105" s="511"/>
      <c r="O105" s="511"/>
      <c r="P105" s="511"/>
      <c r="Q105" s="391"/>
      <c r="R105" s="344"/>
      <c r="S105" s="40"/>
      <c r="Y105" s="40"/>
      <c r="Z105" s="40"/>
    </row>
    <row r="106" spans="1:34" s="404" customFormat="1" ht="13.9" customHeight="1">
      <c r="A106" s="521">
        <v>30</v>
      </c>
      <c r="B106" s="519">
        <v>44125</v>
      </c>
      <c r="C106" s="520"/>
      <c r="D106" s="509" t="s">
        <v>3797</v>
      </c>
      <c r="E106" s="510" t="s">
        <v>3627</v>
      </c>
      <c r="F106" s="456" t="s">
        <v>3798</v>
      </c>
      <c r="G106" s="456">
        <v>429</v>
      </c>
      <c r="H106" s="456"/>
      <c r="I106" s="511">
        <v>400</v>
      </c>
      <c r="J106" s="511" t="s">
        <v>601</v>
      </c>
      <c r="K106" s="511"/>
      <c r="L106" s="511"/>
      <c r="M106" s="511"/>
      <c r="N106" s="511"/>
      <c r="O106" s="511"/>
      <c r="P106" s="511"/>
      <c r="Q106" s="391"/>
      <c r="R106" s="344"/>
      <c r="S106" s="40"/>
      <c r="Y106" s="40"/>
      <c r="Z106" s="40"/>
    </row>
    <row r="107" spans="1:34" s="404" customFormat="1" ht="13.9" customHeight="1">
      <c r="A107" s="521"/>
      <c r="B107" s="519"/>
      <c r="C107" s="520"/>
      <c r="D107" s="509"/>
      <c r="E107" s="510"/>
      <c r="F107" s="456"/>
      <c r="G107" s="456"/>
      <c r="H107" s="456"/>
      <c r="I107" s="511"/>
      <c r="J107" s="511"/>
      <c r="K107" s="511"/>
      <c r="L107" s="511"/>
      <c r="M107" s="511"/>
      <c r="N107" s="511"/>
      <c r="O107" s="511"/>
      <c r="P107" s="511"/>
      <c r="Q107" s="391"/>
      <c r="R107" s="344"/>
      <c r="S107" s="40"/>
      <c r="Y107" s="40"/>
      <c r="Z107" s="40"/>
    </row>
    <row r="108" spans="1:34" s="404" customFormat="1" ht="13.9" customHeight="1">
      <c r="A108" s="521"/>
      <c r="B108" s="519"/>
      <c r="C108" s="520"/>
      <c r="D108" s="509"/>
      <c r="E108" s="510"/>
      <c r="F108" s="456"/>
      <c r="G108" s="456"/>
      <c r="H108" s="456"/>
      <c r="I108" s="377"/>
      <c r="J108" s="377"/>
      <c r="K108" s="377"/>
      <c r="L108" s="377"/>
      <c r="M108" s="377"/>
      <c r="N108" s="377"/>
      <c r="O108" s="377"/>
      <c r="P108" s="377"/>
      <c r="Q108" s="391"/>
      <c r="R108" s="344"/>
      <c r="S108" s="40"/>
      <c r="Y108" s="40"/>
      <c r="Z108" s="40"/>
    </row>
    <row r="109" spans="1:34" s="9" customFormat="1" ht="15">
      <c r="A109" s="378"/>
      <c r="B109" s="379"/>
      <c r="C109" s="379"/>
      <c r="D109" s="380"/>
      <c r="E109" s="378"/>
      <c r="F109" s="386"/>
      <c r="G109" s="378"/>
      <c r="H109" s="378"/>
      <c r="I109" s="378"/>
      <c r="J109" s="379"/>
      <c r="K109" s="79"/>
      <c r="L109" s="378"/>
      <c r="M109" s="378"/>
      <c r="N109" s="378"/>
      <c r="O109" s="387"/>
      <c r="P109" s="4"/>
      <c r="Q109" s="4"/>
      <c r="R109" s="93"/>
      <c r="S109" s="6"/>
      <c r="Y109" s="6"/>
      <c r="Z109" s="6"/>
    </row>
    <row r="110" spans="1:34" s="6" customFormat="1">
      <c r="A110" s="44"/>
      <c r="B110" s="45"/>
      <c r="C110" s="46"/>
      <c r="D110" s="47"/>
      <c r="E110" s="48"/>
      <c r="F110" s="49"/>
      <c r="G110" s="49"/>
      <c r="H110" s="49"/>
      <c r="I110" s="49"/>
      <c r="J110" s="17"/>
      <c r="K110" s="91"/>
      <c r="L110" s="91"/>
      <c r="M110" s="17"/>
      <c r="N110" s="16"/>
      <c r="O110" s="92"/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5">
      <c r="A111" s="50" t="s">
        <v>616</v>
      </c>
      <c r="B111" s="50"/>
      <c r="C111" s="50"/>
      <c r="D111" s="50"/>
      <c r="E111" s="51"/>
      <c r="F111" s="49"/>
      <c r="G111" s="49"/>
      <c r="H111" s="49"/>
      <c r="I111" s="49"/>
      <c r="J111" s="53"/>
      <c r="K111" s="12"/>
      <c r="L111" s="12"/>
      <c r="M111" s="12"/>
      <c r="N111" s="11"/>
      <c r="O111" s="53"/>
      <c r="P111" s="5"/>
      <c r="Q111" s="4"/>
      <c r="R111" s="17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38.25">
      <c r="A112" s="21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52" t="s">
        <v>609</v>
      </c>
      <c r="H112" s="21" t="s">
        <v>592</v>
      </c>
      <c r="I112" s="21" t="s">
        <v>593</v>
      </c>
      <c r="J112" s="20" t="s">
        <v>594</v>
      </c>
      <c r="K112" s="20" t="s">
        <v>617</v>
      </c>
      <c r="L112" s="63" t="s">
        <v>3630</v>
      </c>
      <c r="M112" s="77" t="s">
        <v>611</v>
      </c>
      <c r="N112" s="21" t="s">
        <v>612</v>
      </c>
      <c r="O112" s="21" t="s">
        <v>597</v>
      </c>
      <c r="P112" s="22" t="s">
        <v>598</v>
      </c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40" customFormat="1" ht="14.25">
      <c r="A113" s="470">
        <v>1</v>
      </c>
      <c r="B113" s="486">
        <v>44103</v>
      </c>
      <c r="C113" s="486"/>
      <c r="D113" s="487" t="s">
        <v>3653</v>
      </c>
      <c r="E113" s="488" t="s">
        <v>600</v>
      </c>
      <c r="F113" s="488">
        <v>57</v>
      </c>
      <c r="G113" s="484"/>
      <c r="H113" s="484">
        <v>0</v>
      </c>
      <c r="I113" s="488">
        <v>120</v>
      </c>
      <c r="J113" s="478" t="s">
        <v>3667</v>
      </c>
      <c r="K113" s="478">
        <f t="shared" ref="K113" si="95">H113-F113</f>
        <v>-57</v>
      </c>
      <c r="L113" s="478">
        <v>100</v>
      </c>
      <c r="M113" s="478">
        <f t="shared" ref="M113" si="96">(K113*N113)-100</f>
        <v>-4375</v>
      </c>
      <c r="N113" s="478">
        <v>75</v>
      </c>
      <c r="O113" s="439" t="s">
        <v>663</v>
      </c>
      <c r="P113" s="426">
        <v>44105</v>
      </c>
      <c r="Q113" s="391"/>
      <c r="R113" s="344" t="s">
        <v>3186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4" customFormat="1" ht="14.25" customHeight="1">
      <c r="A114" s="466">
        <v>2</v>
      </c>
      <c r="B114" s="444">
        <v>44109</v>
      </c>
      <c r="C114" s="473"/>
      <c r="D114" s="489" t="s">
        <v>3672</v>
      </c>
      <c r="E114" s="472" t="s">
        <v>600</v>
      </c>
      <c r="F114" s="445">
        <v>76.5</v>
      </c>
      <c r="G114" s="445">
        <v>35</v>
      </c>
      <c r="H114" s="445">
        <v>91</v>
      </c>
      <c r="I114" s="445">
        <v>150</v>
      </c>
      <c r="J114" s="443" t="s">
        <v>3685</v>
      </c>
      <c r="K114" s="443">
        <f t="shared" ref="K114" si="97">H114-F114</f>
        <v>14.5</v>
      </c>
      <c r="L114" s="457">
        <v>100</v>
      </c>
      <c r="M114" s="443">
        <f t="shared" ref="M114" si="98">(K114*N114)-100</f>
        <v>987.5</v>
      </c>
      <c r="N114" s="443">
        <v>75</v>
      </c>
      <c r="O114" s="447" t="s">
        <v>599</v>
      </c>
      <c r="P114" s="449">
        <v>44109</v>
      </c>
      <c r="Q114" s="391"/>
      <c r="R114" s="344" t="s">
        <v>3186</v>
      </c>
      <c r="S114" s="40"/>
      <c r="Y114" s="40"/>
      <c r="Z114" s="40"/>
    </row>
    <row r="115" spans="1:34" s="404" customFormat="1" ht="14.25" customHeight="1">
      <c r="A115" s="466">
        <v>3</v>
      </c>
      <c r="B115" s="444">
        <v>44111</v>
      </c>
      <c r="C115" s="473"/>
      <c r="D115" s="489" t="s">
        <v>3684</v>
      </c>
      <c r="E115" s="472" t="s">
        <v>600</v>
      </c>
      <c r="F115" s="445">
        <v>49</v>
      </c>
      <c r="G115" s="445"/>
      <c r="H115" s="445">
        <v>62</v>
      </c>
      <c r="I115" s="445">
        <v>100</v>
      </c>
      <c r="J115" s="443" t="s">
        <v>3686</v>
      </c>
      <c r="K115" s="443">
        <f t="shared" ref="K115:K116" si="99">H115-F115</f>
        <v>13</v>
      </c>
      <c r="L115" s="457">
        <v>100</v>
      </c>
      <c r="M115" s="443">
        <f t="shared" ref="M115:M116" si="100">(K115*N115)-100</f>
        <v>875</v>
      </c>
      <c r="N115" s="443">
        <v>75</v>
      </c>
      <c r="O115" s="447" t="s">
        <v>599</v>
      </c>
      <c r="P115" s="449">
        <v>44111</v>
      </c>
      <c r="Q115" s="391"/>
      <c r="R115" s="344" t="s">
        <v>3186</v>
      </c>
      <c r="S115" s="40"/>
      <c r="Y115" s="40"/>
      <c r="Z115" s="40"/>
    </row>
    <row r="116" spans="1:34" s="40" customFormat="1" ht="14.25">
      <c r="A116" s="470">
        <v>4</v>
      </c>
      <c r="B116" s="486">
        <v>44111</v>
      </c>
      <c r="C116" s="486"/>
      <c r="D116" s="487" t="s">
        <v>3684</v>
      </c>
      <c r="E116" s="488" t="s">
        <v>600</v>
      </c>
      <c r="F116" s="488">
        <v>40</v>
      </c>
      <c r="G116" s="484"/>
      <c r="H116" s="484">
        <v>0</v>
      </c>
      <c r="I116" s="488">
        <v>80</v>
      </c>
      <c r="J116" s="478" t="s">
        <v>3690</v>
      </c>
      <c r="K116" s="478">
        <f t="shared" si="99"/>
        <v>-40</v>
      </c>
      <c r="L116" s="478">
        <v>100</v>
      </c>
      <c r="M116" s="478">
        <f t="shared" si="100"/>
        <v>-3100</v>
      </c>
      <c r="N116" s="478">
        <v>75</v>
      </c>
      <c r="O116" s="439" t="s">
        <v>663</v>
      </c>
      <c r="P116" s="426">
        <v>44112</v>
      </c>
      <c r="Q116" s="391"/>
      <c r="R116" s="344" t="s">
        <v>3186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66">
        <v>5</v>
      </c>
      <c r="B117" s="444">
        <v>44118</v>
      </c>
      <c r="C117" s="473"/>
      <c r="D117" s="489" t="s">
        <v>3717</v>
      </c>
      <c r="E117" s="472" t="s">
        <v>600</v>
      </c>
      <c r="F117" s="445">
        <v>46</v>
      </c>
      <c r="G117" s="445"/>
      <c r="H117" s="445">
        <v>55</v>
      </c>
      <c r="I117" s="445">
        <v>90</v>
      </c>
      <c r="J117" s="443" t="s">
        <v>3405</v>
      </c>
      <c r="K117" s="443">
        <f t="shared" ref="K117" si="101">H117-F117</f>
        <v>9</v>
      </c>
      <c r="L117" s="457">
        <v>100</v>
      </c>
      <c r="M117" s="443">
        <f t="shared" ref="M117" si="102">(K117*N117)-100</f>
        <v>575</v>
      </c>
      <c r="N117" s="443">
        <v>75</v>
      </c>
      <c r="O117" s="447" t="s">
        <v>599</v>
      </c>
      <c r="P117" s="481">
        <v>44119</v>
      </c>
      <c r="Q117" s="391"/>
      <c r="R117" s="344" t="s">
        <v>3186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383">
        <v>6</v>
      </c>
      <c r="B118" s="519">
        <v>44120</v>
      </c>
      <c r="C118" s="527"/>
      <c r="D118" s="509" t="s">
        <v>3739</v>
      </c>
      <c r="E118" s="510" t="s">
        <v>600</v>
      </c>
      <c r="F118" s="456" t="s">
        <v>3740</v>
      </c>
      <c r="G118" s="456"/>
      <c r="H118" s="456"/>
      <c r="I118" s="456" t="s">
        <v>3741</v>
      </c>
      <c r="J118" s="511" t="s">
        <v>601</v>
      </c>
      <c r="K118" s="511"/>
      <c r="L118" s="512"/>
      <c r="M118" s="511"/>
      <c r="N118" s="511"/>
      <c r="O118" s="417"/>
      <c r="P118" s="504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70">
        <v>7</v>
      </c>
      <c r="B119" s="486">
        <v>44120</v>
      </c>
      <c r="C119" s="486"/>
      <c r="D119" s="487" t="s">
        <v>3742</v>
      </c>
      <c r="E119" s="488" t="s">
        <v>600</v>
      </c>
      <c r="F119" s="488">
        <v>92</v>
      </c>
      <c r="G119" s="484">
        <v>48</v>
      </c>
      <c r="H119" s="484">
        <v>48</v>
      </c>
      <c r="I119" s="488">
        <v>180</v>
      </c>
      <c r="J119" s="478" t="s">
        <v>3748</v>
      </c>
      <c r="K119" s="478">
        <f t="shared" ref="K119" si="103">H119-F119</f>
        <v>-44</v>
      </c>
      <c r="L119" s="478">
        <v>100</v>
      </c>
      <c r="M119" s="478">
        <f t="shared" ref="M119" si="104">(K119*N119)-100</f>
        <v>-3400</v>
      </c>
      <c r="N119" s="478">
        <v>75</v>
      </c>
      <c r="O119" s="439" t="s">
        <v>663</v>
      </c>
      <c r="P119" s="426">
        <v>44123</v>
      </c>
      <c r="Q119" s="391"/>
      <c r="R119" s="344"/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70">
        <v>8</v>
      </c>
      <c r="B120" s="486">
        <v>44123</v>
      </c>
      <c r="C120" s="486"/>
      <c r="D120" s="487" t="s">
        <v>3752</v>
      </c>
      <c r="E120" s="488" t="s">
        <v>600</v>
      </c>
      <c r="F120" s="488">
        <v>2.6</v>
      </c>
      <c r="G120" s="484">
        <v>1.3</v>
      </c>
      <c r="H120" s="484">
        <v>1.3</v>
      </c>
      <c r="I120" s="488">
        <v>5</v>
      </c>
      <c r="J120" s="478" t="s">
        <v>3763</v>
      </c>
      <c r="K120" s="478">
        <f t="shared" ref="K120" si="105">H120-F120</f>
        <v>-1.3</v>
      </c>
      <c r="L120" s="478">
        <v>100</v>
      </c>
      <c r="M120" s="478">
        <f t="shared" ref="M120" si="106">(K120*N120)-100</f>
        <v>-4577.2</v>
      </c>
      <c r="N120" s="478">
        <v>3444</v>
      </c>
      <c r="O120" s="439" t="s">
        <v>663</v>
      </c>
      <c r="P120" s="426">
        <v>44123</v>
      </c>
      <c r="Q120" s="391"/>
      <c r="R120" s="344"/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70">
        <v>9</v>
      </c>
      <c r="B121" s="486">
        <v>44123</v>
      </c>
      <c r="C121" s="486"/>
      <c r="D121" s="487" t="s">
        <v>3753</v>
      </c>
      <c r="E121" s="488" t="s">
        <v>600</v>
      </c>
      <c r="F121" s="488">
        <v>1.25</v>
      </c>
      <c r="G121" s="484">
        <v>0.5</v>
      </c>
      <c r="H121" s="484">
        <v>0.5</v>
      </c>
      <c r="I121" s="488" t="s">
        <v>3754</v>
      </c>
      <c r="J121" s="478" t="s">
        <v>3787</v>
      </c>
      <c r="K121" s="478">
        <f t="shared" ref="K121:K122" si="107">H121-F121</f>
        <v>-0.75</v>
      </c>
      <c r="L121" s="478">
        <v>100</v>
      </c>
      <c r="M121" s="478">
        <f t="shared" ref="M121:M122" si="108">(K121*N121)-100</f>
        <v>-2683</v>
      </c>
      <c r="N121" s="478">
        <v>3444</v>
      </c>
      <c r="O121" s="439" t="s">
        <v>663</v>
      </c>
      <c r="P121" s="426">
        <v>44123</v>
      </c>
      <c r="Q121" s="391"/>
      <c r="R121" s="344"/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70">
        <v>10</v>
      </c>
      <c r="B122" s="486">
        <v>44124</v>
      </c>
      <c r="C122" s="486"/>
      <c r="D122" s="487" t="s">
        <v>3773</v>
      </c>
      <c r="E122" s="488" t="s">
        <v>600</v>
      </c>
      <c r="F122" s="488">
        <v>49</v>
      </c>
      <c r="G122" s="484">
        <v>14</v>
      </c>
      <c r="H122" s="484">
        <v>14</v>
      </c>
      <c r="I122" s="488" t="s">
        <v>3774</v>
      </c>
      <c r="J122" s="478" t="s">
        <v>3786</v>
      </c>
      <c r="K122" s="478">
        <f t="shared" si="107"/>
        <v>-35</v>
      </c>
      <c r="L122" s="478">
        <v>100</v>
      </c>
      <c r="M122" s="478">
        <f t="shared" si="108"/>
        <v>-2725</v>
      </c>
      <c r="N122" s="478">
        <v>75</v>
      </c>
      <c r="O122" s="439" t="s">
        <v>663</v>
      </c>
      <c r="P122" s="426">
        <v>44123</v>
      </c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554">
        <v>11</v>
      </c>
      <c r="B123" s="555">
        <v>44125</v>
      </c>
      <c r="C123" s="555"/>
      <c r="D123" s="451" t="s">
        <v>3799</v>
      </c>
      <c r="E123" s="452" t="s">
        <v>600</v>
      </c>
      <c r="F123" s="452" t="s">
        <v>3800</v>
      </c>
      <c r="G123" s="556">
        <v>9</v>
      </c>
      <c r="H123" s="556"/>
      <c r="I123" s="452">
        <v>30</v>
      </c>
      <c r="J123" s="557" t="s">
        <v>601</v>
      </c>
      <c r="K123" s="557"/>
      <c r="L123" s="557"/>
      <c r="M123" s="557"/>
      <c r="N123" s="557"/>
      <c r="O123" s="558"/>
      <c r="P123" s="559"/>
      <c r="Q123" s="391"/>
      <c r="R123" s="344"/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554"/>
      <c r="B124" s="555"/>
      <c r="C124" s="555"/>
      <c r="D124" s="451"/>
      <c r="E124" s="452"/>
      <c r="F124" s="452"/>
      <c r="G124" s="556"/>
      <c r="H124" s="556"/>
      <c r="I124" s="452"/>
      <c r="J124" s="377"/>
      <c r="K124" s="377"/>
      <c r="L124" s="377"/>
      <c r="M124" s="377"/>
      <c r="N124" s="377"/>
      <c r="O124" s="377"/>
      <c r="P124" s="377"/>
      <c r="Q124" s="391"/>
      <c r="R124" s="344"/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36"/>
      <c r="B125" s="491"/>
      <c r="C125" s="491"/>
      <c r="D125" s="492"/>
      <c r="E125" s="493"/>
      <c r="F125" s="493"/>
      <c r="G125" s="494"/>
      <c r="H125" s="494"/>
      <c r="I125" s="493"/>
      <c r="J125" s="477"/>
      <c r="K125" s="477"/>
      <c r="L125" s="477"/>
      <c r="M125" s="477"/>
      <c r="N125" s="477"/>
      <c r="O125" s="477"/>
      <c r="P125" s="477"/>
      <c r="Q125" s="391"/>
      <c r="R125" s="344"/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36"/>
      <c r="B126" s="491"/>
      <c r="C126" s="491"/>
      <c r="D126" s="492"/>
      <c r="E126" s="493"/>
      <c r="F126" s="493"/>
      <c r="G126" s="494"/>
      <c r="H126" s="494"/>
      <c r="I126" s="493"/>
      <c r="J126" s="477"/>
      <c r="K126" s="477"/>
      <c r="L126" s="477"/>
      <c r="M126" s="477"/>
      <c r="N126" s="477"/>
      <c r="O126" s="477"/>
      <c r="P126" s="477"/>
      <c r="Q126" s="391"/>
      <c r="R126" s="344"/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36"/>
      <c r="B127" s="491"/>
      <c r="C127" s="491"/>
      <c r="D127" s="492"/>
      <c r="E127" s="493"/>
      <c r="F127" s="493"/>
      <c r="G127" s="494"/>
      <c r="H127" s="494"/>
      <c r="I127" s="493"/>
      <c r="J127" s="477"/>
      <c r="K127" s="477"/>
      <c r="L127" s="477"/>
      <c r="M127" s="477"/>
      <c r="N127" s="477"/>
      <c r="O127" s="477"/>
      <c r="P127" s="477"/>
      <c r="Q127" s="391"/>
      <c r="R127" s="344"/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36"/>
      <c r="B128" s="491"/>
      <c r="C128" s="491"/>
      <c r="D128" s="492"/>
      <c r="E128" s="493"/>
      <c r="F128" s="493"/>
      <c r="G128" s="494"/>
      <c r="H128" s="494"/>
      <c r="I128" s="493"/>
      <c r="J128" s="477"/>
      <c r="K128" s="477"/>
      <c r="L128" s="477"/>
      <c r="M128" s="477"/>
      <c r="N128" s="477"/>
      <c r="O128" s="477"/>
      <c r="P128" s="477"/>
      <c r="Q128" s="391"/>
      <c r="R128" s="344"/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36"/>
      <c r="B129" s="491"/>
      <c r="C129" s="491"/>
      <c r="D129" s="492"/>
      <c r="E129" s="493"/>
      <c r="F129" s="493"/>
      <c r="G129" s="494"/>
      <c r="H129" s="494"/>
      <c r="I129" s="493"/>
      <c r="J129" s="477"/>
      <c r="K129" s="477"/>
      <c r="L129" s="477"/>
      <c r="M129" s="477"/>
      <c r="N129" s="477"/>
      <c r="O129" s="477"/>
      <c r="P129" s="477"/>
      <c r="Q129" s="391"/>
      <c r="R129" s="344"/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36"/>
      <c r="B130" s="491"/>
      <c r="C130" s="491"/>
      <c r="D130" s="492"/>
      <c r="E130" s="493"/>
      <c r="F130" s="493"/>
      <c r="G130" s="494"/>
      <c r="H130" s="494"/>
      <c r="I130" s="493"/>
      <c r="J130" s="477"/>
      <c r="K130" s="477"/>
      <c r="L130" s="477"/>
      <c r="M130" s="477"/>
      <c r="N130" s="477"/>
      <c r="O130" s="477"/>
      <c r="P130" s="477"/>
      <c r="Q130" s="391"/>
      <c r="R130" s="344"/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36"/>
      <c r="B131" s="491"/>
      <c r="C131" s="491"/>
      <c r="D131" s="492"/>
      <c r="E131" s="493"/>
      <c r="F131" s="493"/>
      <c r="G131" s="494"/>
      <c r="H131" s="494"/>
      <c r="I131" s="493"/>
      <c r="J131" s="477"/>
      <c r="K131" s="477"/>
      <c r="L131" s="477"/>
      <c r="M131" s="477"/>
      <c r="N131" s="477"/>
      <c r="O131" s="477"/>
      <c r="P131" s="477"/>
      <c r="Q131" s="391"/>
      <c r="R131" s="344"/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36"/>
      <c r="B132" s="491"/>
      <c r="C132" s="491"/>
      <c r="D132" s="492"/>
      <c r="E132" s="493"/>
      <c r="F132" s="493"/>
      <c r="G132" s="494"/>
      <c r="H132" s="494"/>
      <c r="I132" s="493"/>
      <c r="J132" s="477"/>
      <c r="K132" s="477"/>
      <c r="L132" s="477"/>
      <c r="M132" s="477"/>
      <c r="N132" s="477"/>
      <c r="O132" s="477"/>
      <c r="P132" s="477"/>
      <c r="Q132" s="391"/>
      <c r="R132" s="344"/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4.25">
      <c r="A133" s="36"/>
      <c r="B133" s="491"/>
      <c r="C133" s="491"/>
      <c r="D133" s="492"/>
      <c r="E133" s="493"/>
      <c r="F133" s="493"/>
      <c r="G133" s="494"/>
      <c r="H133" s="494"/>
      <c r="I133" s="493"/>
      <c r="J133" s="477"/>
      <c r="K133" s="477"/>
      <c r="L133" s="477"/>
      <c r="M133" s="477"/>
      <c r="N133" s="477"/>
      <c r="O133" s="477"/>
      <c r="P133" s="477"/>
      <c r="Q133" s="391"/>
      <c r="R133" s="344"/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4.25">
      <c r="A134" s="36"/>
      <c r="B134" s="491"/>
      <c r="C134" s="491"/>
      <c r="D134" s="492"/>
      <c r="E134" s="493"/>
      <c r="F134" s="493"/>
      <c r="G134" s="494"/>
      <c r="H134" s="494"/>
      <c r="I134" s="493"/>
      <c r="J134" s="477"/>
      <c r="K134" s="477"/>
      <c r="L134" s="477"/>
      <c r="M134" s="477"/>
      <c r="N134" s="477"/>
      <c r="O134" s="477"/>
      <c r="P134" s="477"/>
      <c r="Q134" s="391"/>
      <c r="R134" s="344"/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4.25">
      <c r="A135" s="36"/>
      <c r="B135" s="491"/>
      <c r="C135" s="491"/>
      <c r="D135" s="492"/>
      <c r="E135" s="493"/>
      <c r="F135" s="493"/>
      <c r="G135" s="494"/>
      <c r="H135" s="494"/>
      <c r="I135" s="493"/>
      <c r="J135" s="477"/>
      <c r="K135" s="477"/>
      <c r="L135" s="477"/>
      <c r="M135" s="477"/>
      <c r="N135" s="477"/>
      <c r="O135" s="477"/>
      <c r="P135" s="477"/>
      <c r="Q135" s="391"/>
      <c r="R135" s="344"/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4.25">
      <c r="A136" s="36"/>
      <c r="B136" s="491"/>
      <c r="C136" s="491"/>
      <c r="D136" s="492"/>
      <c r="E136" s="493"/>
      <c r="F136" s="493"/>
      <c r="G136" s="494"/>
      <c r="H136" s="494"/>
      <c r="I136" s="493"/>
      <c r="J136" s="477"/>
      <c r="K136" s="477"/>
      <c r="L136" s="477"/>
      <c r="M136" s="477"/>
      <c r="N136" s="477"/>
      <c r="O136" s="495"/>
      <c r="P136" s="477"/>
      <c r="Q136" s="391"/>
      <c r="R136" s="344"/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4.25">
      <c r="A137" s="378"/>
      <c r="B137" s="379"/>
      <c r="C137" s="379"/>
      <c r="D137" s="380"/>
      <c r="E137" s="378"/>
      <c r="F137" s="405"/>
      <c r="G137" s="378"/>
      <c r="H137" s="378"/>
      <c r="I137" s="378"/>
      <c r="J137" s="379"/>
      <c r="K137" s="406"/>
      <c r="L137" s="378"/>
      <c r="M137" s="378"/>
      <c r="N137" s="378"/>
      <c r="O137" s="407"/>
      <c r="P137" s="391"/>
      <c r="Q137" s="391"/>
      <c r="R137" s="344"/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ht="15">
      <c r="A138" s="100" t="s">
        <v>618</v>
      </c>
      <c r="B138" s="101"/>
      <c r="C138" s="101"/>
      <c r="D138" s="102"/>
      <c r="E138" s="34"/>
      <c r="F138" s="32"/>
      <c r="G138" s="32"/>
      <c r="H138" s="73"/>
      <c r="I138" s="120"/>
      <c r="J138" s="121"/>
      <c r="K138" s="17"/>
      <c r="L138" s="17"/>
      <c r="M138" s="17"/>
      <c r="N138" s="11"/>
      <c r="O138" s="53"/>
      <c r="Q138" s="9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 ht="38.25">
      <c r="A139" s="20" t="s">
        <v>16</v>
      </c>
      <c r="B139" s="21" t="s">
        <v>575</v>
      </c>
      <c r="C139" s="21"/>
      <c r="D139" s="22" t="s">
        <v>588</v>
      </c>
      <c r="E139" s="21" t="s">
        <v>589</v>
      </c>
      <c r="F139" s="21" t="s">
        <v>590</v>
      </c>
      <c r="G139" s="21" t="s">
        <v>591</v>
      </c>
      <c r="H139" s="21" t="s">
        <v>592</v>
      </c>
      <c r="I139" s="21" t="s">
        <v>593</v>
      </c>
      <c r="J139" s="20" t="s">
        <v>594</v>
      </c>
      <c r="K139" s="62" t="s">
        <v>610</v>
      </c>
      <c r="L139" s="465" t="s">
        <v>3630</v>
      </c>
      <c r="M139" s="63" t="s">
        <v>3629</v>
      </c>
      <c r="N139" s="21" t="s">
        <v>597</v>
      </c>
      <c r="O139" s="78" t="s">
        <v>598</v>
      </c>
      <c r="P139" s="98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4" s="404" customFormat="1" ht="14.25">
      <c r="A140" s="479"/>
      <c r="B140" s="454"/>
      <c r="C140" s="454"/>
      <c r="D140" s="455"/>
      <c r="E140" s="456"/>
      <c r="F140" s="456"/>
      <c r="G140" s="424"/>
      <c r="H140" s="424"/>
      <c r="I140" s="456"/>
      <c r="J140" s="511"/>
      <c r="K140" s="511"/>
      <c r="L140" s="512"/>
      <c r="M140" s="496"/>
      <c r="N140" s="417"/>
      <c r="O140" s="504"/>
      <c r="P140" s="99"/>
      <c r="Q140" s="513"/>
      <c r="R140" s="31"/>
      <c r="S140" s="505"/>
      <c r="T140" s="505"/>
      <c r="U140" s="505"/>
      <c r="V140" s="505"/>
      <c r="W140" s="505"/>
      <c r="X140" s="505"/>
      <c r="Y140" s="505"/>
      <c r="Z140" s="505"/>
    </row>
    <row r="141" spans="1:34" s="8" customFormat="1">
      <c r="A141" s="392"/>
      <c r="B141" s="393"/>
      <c r="C141" s="394"/>
      <c r="D141" s="395"/>
      <c r="E141" s="396"/>
      <c r="F141" s="396"/>
      <c r="G141" s="397"/>
      <c r="H141" s="397"/>
      <c r="I141" s="396"/>
      <c r="J141" s="398"/>
      <c r="K141" s="399"/>
      <c r="L141" s="400"/>
      <c r="M141" s="401"/>
      <c r="N141" s="402"/>
      <c r="O141" s="403"/>
      <c r="P141" s="124"/>
      <c r="Q141"/>
      <c r="R141" s="95"/>
      <c r="T141" s="57"/>
      <c r="U141" s="57"/>
      <c r="V141" s="57"/>
      <c r="W141" s="57"/>
      <c r="X141" s="57"/>
      <c r="Y141" s="57"/>
      <c r="Z141" s="57"/>
    </row>
    <row r="142" spans="1:34">
      <c r="A142" s="23" t="s">
        <v>603</v>
      </c>
      <c r="B142" s="23"/>
      <c r="C142" s="23"/>
      <c r="D142" s="23"/>
      <c r="E142" s="5"/>
      <c r="F142" s="30" t="s">
        <v>605</v>
      </c>
      <c r="G142" s="82"/>
      <c r="H142" s="82"/>
      <c r="I142" s="38"/>
      <c r="J142" s="85"/>
      <c r="K142" s="83"/>
      <c r="L142" s="84"/>
      <c r="M142" s="85"/>
      <c r="N142" s="86"/>
      <c r="O142" s="125"/>
      <c r="P142" s="11"/>
      <c r="Q142" s="16"/>
      <c r="R142" s="97"/>
      <c r="S142" s="16"/>
      <c r="T142" s="16"/>
      <c r="U142" s="16"/>
      <c r="V142" s="16"/>
      <c r="W142" s="16"/>
      <c r="X142" s="16"/>
      <c r="Y142" s="16"/>
    </row>
    <row r="143" spans="1:34">
      <c r="A143" s="29" t="s">
        <v>604</v>
      </c>
      <c r="B143" s="23"/>
      <c r="C143" s="23"/>
      <c r="D143" s="23"/>
      <c r="E143" s="32"/>
      <c r="F143" s="30" t="s">
        <v>607</v>
      </c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Q144" s="7"/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9" ht="15">
      <c r="A145" s="11"/>
      <c r="B145" s="33" t="s">
        <v>3641</v>
      </c>
      <c r="C145" s="33"/>
      <c r="D145" s="33"/>
      <c r="E145" s="33"/>
      <c r="F145" s="34"/>
      <c r="G145" s="32"/>
      <c r="H145" s="32"/>
      <c r="I145" s="73"/>
      <c r="J145" s="74"/>
      <c r="K145" s="75"/>
      <c r="L145" s="464"/>
      <c r="M145" s="12"/>
      <c r="N145" s="11"/>
      <c r="O145" s="53"/>
      <c r="Q145" s="7"/>
      <c r="R145" s="82"/>
      <c r="S145" s="16"/>
      <c r="T145" s="16"/>
      <c r="U145" s="16"/>
      <c r="V145" s="16"/>
      <c r="W145" s="16"/>
      <c r="X145" s="16"/>
      <c r="Y145" s="16"/>
      <c r="Z145" s="16"/>
    </row>
    <row r="146" spans="1:29" ht="38.25">
      <c r="A146" s="20" t="s">
        <v>16</v>
      </c>
      <c r="B146" s="21" t="s">
        <v>575</v>
      </c>
      <c r="C146" s="21"/>
      <c r="D146" s="22" t="s">
        <v>588</v>
      </c>
      <c r="E146" s="21" t="s">
        <v>589</v>
      </c>
      <c r="F146" s="21" t="s">
        <v>590</v>
      </c>
      <c r="G146" s="21" t="s">
        <v>609</v>
      </c>
      <c r="H146" s="21" t="s">
        <v>592</v>
      </c>
      <c r="I146" s="21" t="s">
        <v>593</v>
      </c>
      <c r="J146" s="76" t="s">
        <v>594</v>
      </c>
      <c r="K146" s="62" t="s">
        <v>610</v>
      </c>
      <c r="L146" s="77" t="s">
        <v>611</v>
      </c>
      <c r="M146" s="21" t="s">
        <v>612</v>
      </c>
      <c r="N146" s="465" t="s">
        <v>3630</v>
      </c>
      <c r="O146" s="63" t="s">
        <v>3629</v>
      </c>
      <c r="P146" s="21" t="s">
        <v>597</v>
      </c>
      <c r="Q146" s="78" t="s">
        <v>598</v>
      </c>
      <c r="R146" s="82"/>
      <c r="S146" s="16"/>
      <c r="T146" s="16"/>
      <c r="U146" s="16"/>
      <c r="V146" s="16"/>
      <c r="W146" s="16"/>
      <c r="X146" s="16"/>
      <c r="Y146" s="16"/>
      <c r="Z146" s="16"/>
    </row>
    <row r="147" spans="1:29" ht="14.25">
      <c r="A147" s="466">
        <v>1</v>
      </c>
      <c r="B147" s="444">
        <v>44105</v>
      </c>
      <c r="C147" s="467"/>
      <c r="D147" s="480" t="s">
        <v>93</v>
      </c>
      <c r="E147" s="468" t="s">
        <v>3627</v>
      </c>
      <c r="F147" s="507">
        <v>158</v>
      </c>
      <c r="G147" s="471">
        <v>163</v>
      </c>
      <c r="H147" s="468">
        <v>155.5</v>
      </c>
      <c r="I147" s="469">
        <v>148</v>
      </c>
      <c r="J147" s="443" t="s">
        <v>3644</v>
      </c>
      <c r="K147" s="443">
        <f>F147-H147</f>
        <v>2.5</v>
      </c>
      <c r="L147" s="457"/>
      <c r="M147" s="472"/>
      <c r="N147" s="457">
        <f t="shared" ref="N147:N148" si="109">(H147*-0.07)/100</f>
        <v>-0.10885000000000002</v>
      </c>
      <c r="O147" s="446">
        <f t="shared" ref="O147:O148" si="110">(K147+N147)/F147</f>
        <v>1.5133860759493672E-2</v>
      </c>
      <c r="P147" s="447" t="s">
        <v>599</v>
      </c>
      <c r="Q147" s="449">
        <v>44105</v>
      </c>
      <c r="R147" s="506" t="s">
        <v>3186</v>
      </c>
      <c r="S147" s="495"/>
      <c r="T147" s="16"/>
      <c r="U147" s="505"/>
      <c r="V147" s="505"/>
      <c r="W147" s="505"/>
      <c r="X147" s="505"/>
      <c r="Y147" s="505"/>
      <c r="Z147" s="505"/>
      <c r="AA147" s="404"/>
      <c r="AB147" s="404"/>
      <c r="AC147" s="404"/>
    </row>
    <row r="148" spans="1:29" ht="14.25">
      <c r="A148" s="466">
        <v>2</v>
      </c>
      <c r="B148" s="444">
        <v>44105</v>
      </c>
      <c r="C148" s="467"/>
      <c r="D148" s="480" t="s">
        <v>122</v>
      </c>
      <c r="E148" s="468" t="s">
        <v>600</v>
      </c>
      <c r="F148" s="507">
        <v>394</v>
      </c>
      <c r="G148" s="471">
        <v>385</v>
      </c>
      <c r="H148" s="468">
        <v>398.5</v>
      </c>
      <c r="I148" s="469" t="s">
        <v>3660</v>
      </c>
      <c r="J148" s="443" t="s">
        <v>3668</v>
      </c>
      <c r="K148" s="443">
        <f>H148-F148</f>
        <v>4.5</v>
      </c>
      <c r="L148" s="457"/>
      <c r="M148" s="472"/>
      <c r="N148" s="457">
        <f t="shared" si="109"/>
        <v>-0.27895000000000003</v>
      </c>
      <c r="O148" s="446">
        <f t="shared" si="110"/>
        <v>1.0713324873096447E-2</v>
      </c>
      <c r="P148" s="447" t="s">
        <v>599</v>
      </c>
      <c r="Q148" s="449">
        <v>44105</v>
      </c>
      <c r="R148" s="506" t="s">
        <v>3186</v>
      </c>
      <c r="S148" s="495"/>
      <c r="T148" s="16"/>
      <c r="U148" s="505"/>
      <c r="V148" s="505"/>
      <c r="W148" s="505"/>
      <c r="X148" s="505"/>
      <c r="Y148" s="505"/>
      <c r="Z148" s="505"/>
      <c r="AA148" s="404"/>
      <c r="AB148" s="404"/>
      <c r="AC148" s="404"/>
    </row>
    <row r="149" spans="1:29" s="404" customFormat="1" ht="14.25">
      <c r="A149" s="482">
        <v>3</v>
      </c>
      <c r="B149" s="438">
        <v>44109</v>
      </c>
      <c r="C149" s="441"/>
      <c r="D149" s="483" t="s">
        <v>93</v>
      </c>
      <c r="E149" s="442" t="s">
        <v>3627</v>
      </c>
      <c r="F149" s="515">
        <v>158</v>
      </c>
      <c r="G149" s="484">
        <v>163</v>
      </c>
      <c r="H149" s="442">
        <v>159.75</v>
      </c>
      <c r="I149" s="485">
        <v>148</v>
      </c>
      <c r="J149" s="478" t="s">
        <v>3674</v>
      </c>
      <c r="K149" s="478">
        <f>F149-H149</f>
        <v>-1.75</v>
      </c>
      <c r="L149" s="459"/>
      <c r="M149" s="516"/>
      <c r="N149" s="459">
        <f t="shared" ref="N149" si="111">(H149*-0.07)/100</f>
        <v>-0.11182500000000001</v>
      </c>
      <c r="O149" s="425">
        <f t="shared" ref="O149" si="112">(K149+N149)/F149</f>
        <v>-1.178370253164557E-2</v>
      </c>
      <c r="P149" s="439" t="s">
        <v>663</v>
      </c>
      <c r="Q149" s="517">
        <v>44109</v>
      </c>
      <c r="R149" s="503" t="s">
        <v>3186</v>
      </c>
      <c r="S149" s="505"/>
      <c r="T149" s="505"/>
      <c r="U149" s="505"/>
      <c r="V149" s="505"/>
      <c r="W149" s="505"/>
      <c r="X149" s="505"/>
      <c r="Y149" s="505"/>
      <c r="Z149" s="505"/>
    </row>
    <row r="150" spans="1:29" s="404" customFormat="1" ht="14.25">
      <c r="A150" s="383"/>
      <c r="B150" s="408"/>
      <c r="C150" s="415"/>
      <c r="D150" s="448"/>
      <c r="E150" s="416"/>
      <c r="F150" s="511"/>
      <c r="G150" s="456"/>
      <c r="H150" s="416"/>
      <c r="I150" s="411"/>
      <c r="J150" s="511"/>
      <c r="K150" s="511"/>
      <c r="L150" s="512"/>
      <c r="M150" s="510"/>
      <c r="N150" s="512"/>
      <c r="O150" s="496"/>
      <c r="P150" s="417"/>
      <c r="Q150" s="474"/>
      <c r="R150" s="503"/>
      <c r="S150" s="505"/>
      <c r="T150" s="505"/>
      <c r="U150" s="505"/>
      <c r="V150" s="505"/>
      <c r="W150" s="505"/>
      <c r="X150" s="505"/>
      <c r="Y150" s="505"/>
      <c r="Z150" s="505"/>
    </row>
    <row r="151" spans="1:29" s="404" customFormat="1" ht="14.25">
      <c r="A151" s="383"/>
      <c r="B151" s="408"/>
      <c r="C151" s="415"/>
      <c r="D151" s="448"/>
      <c r="E151" s="416"/>
      <c r="F151" s="511"/>
      <c r="G151" s="456"/>
      <c r="H151" s="416"/>
      <c r="I151" s="411"/>
      <c r="J151" s="511"/>
      <c r="K151" s="511"/>
      <c r="L151" s="512"/>
      <c r="M151" s="510"/>
      <c r="N151" s="512"/>
      <c r="O151" s="496"/>
      <c r="P151" s="417"/>
      <c r="Q151" s="474"/>
      <c r="R151" s="503"/>
      <c r="S151" s="505"/>
      <c r="T151" s="505"/>
      <c r="U151" s="505"/>
      <c r="V151" s="505"/>
      <c r="W151" s="505"/>
      <c r="X151" s="505"/>
      <c r="Y151" s="505"/>
      <c r="Z151" s="505"/>
    </row>
    <row r="152" spans="1:29" s="404" customFormat="1" ht="14.25">
      <c r="A152" s="383"/>
      <c r="B152" s="408"/>
      <c r="C152" s="415"/>
      <c r="D152" s="448"/>
      <c r="E152" s="416"/>
      <c r="F152" s="498"/>
      <c r="G152" s="424"/>
      <c r="H152" s="416"/>
      <c r="I152" s="411"/>
      <c r="J152" s="511"/>
      <c r="K152" s="500"/>
      <c r="L152" s="512"/>
      <c r="M152" s="510"/>
      <c r="N152" s="512"/>
      <c r="O152" s="496"/>
      <c r="P152" s="502"/>
      <c r="Q152" s="474"/>
      <c r="R152" s="503"/>
      <c r="S152" s="505"/>
      <c r="T152" s="505"/>
      <c r="U152" s="505"/>
      <c r="V152" s="505"/>
      <c r="W152" s="505"/>
      <c r="X152" s="505"/>
      <c r="Y152" s="505"/>
      <c r="Z152" s="505"/>
    </row>
    <row r="153" spans="1:29" s="404" customFormat="1" ht="14.25">
      <c r="A153" s="383"/>
      <c r="B153" s="408"/>
      <c r="C153" s="415"/>
      <c r="D153" s="448"/>
      <c r="E153" s="416"/>
      <c r="F153" s="498"/>
      <c r="G153" s="424"/>
      <c r="H153" s="416"/>
      <c r="I153" s="411"/>
      <c r="J153" s="500"/>
      <c r="K153" s="500"/>
      <c r="L153" s="500"/>
      <c r="M153" s="500"/>
      <c r="N153" s="501"/>
      <c r="O153" s="514"/>
      <c r="P153" s="502"/>
      <c r="Q153" s="474"/>
      <c r="R153" s="503"/>
      <c r="S153" s="505"/>
      <c r="T153" s="505"/>
      <c r="U153" s="505"/>
      <c r="V153" s="505"/>
      <c r="W153" s="505"/>
      <c r="X153" s="505"/>
      <c r="Y153" s="505"/>
      <c r="Z153" s="505"/>
    </row>
    <row r="154" spans="1:29" s="404" customFormat="1" ht="14.25">
      <c r="A154" s="383"/>
      <c r="B154" s="408"/>
      <c r="C154" s="415"/>
      <c r="D154" s="448"/>
      <c r="E154" s="416"/>
      <c r="F154" s="511"/>
      <c r="G154" s="456"/>
      <c r="H154" s="416"/>
      <c r="I154" s="411"/>
      <c r="J154" s="511"/>
      <c r="K154" s="511"/>
      <c r="L154" s="512"/>
      <c r="M154" s="510"/>
      <c r="N154" s="512"/>
      <c r="O154" s="496"/>
      <c r="P154" s="417"/>
      <c r="Q154" s="474"/>
      <c r="R154" s="506"/>
      <c r="S154" s="495"/>
      <c r="T154" s="505"/>
      <c r="U154" s="505"/>
      <c r="V154" s="505"/>
      <c r="W154" s="505"/>
      <c r="X154" s="505"/>
      <c r="Y154" s="505"/>
      <c r="Z154" s="505"/>
    </row>
    <row r="155" spans="1:29" s="404" customFormat="1" ht="14.25">
      <c r="A155" s="383"/>
      <c r="B155" s="408"/>
      <c r="C155" s="415"/>
      <c r="D155" s="448"/>
      <c r="E155" s="416"/>
      <c r="F155" s="498"/>
      <c r="G155" s="424"/>
      <c r="H155" s="416"/>
      <c r="I155" s="411"/>
      <c r="J155" s="500"/>
      <c r="K155" s="500"/>
      <c r="L155" s="500"/>
      <c r="M155" s="500"/>
      <c r="N155" s="501"/>
      <c r="O155" s="514"/>
      <c r="P155" s="502"/>
      <c r="Q155" s="474"/>
      <c r="R155" s="506"/>
      <c r="S155" s="495"/>
      <c r="T155" s="505"/>
      <c r="U155" s="505"/>
      <c r="V155" s="505"/>
      <c r="W155" s="505"/>
      <c r="X155" s="505"/>
      <c r="Y155" s="505"/>
      <c r="Z155" s="505"/>
    </row>
    <row r="156" spans="1:29" s="404" customFormat="1" ht="14.25">
      <c r="A156" s="383"/>
      <c r="B156" s="408"/>
      <c r="C156" s="415"/>
      <c r="D156" s="448"/>
      <c r="E156" s="416"/>
      <c r="F156" s="498"/>
      <c r="G156" s="424"/>
      <c r="H156" s="416"/>
      <c r="I156" s="411"/>
      <c r="J156" s="500"/>
      <c r="K156" s="500"/>
      <c r="L156" s="500"/>
      <c r="M156" s="500"/>
      <c r="N156" s="501"/>
      <c r="O156" s="514"/>
      <c r="P156" s="502"/>
      <c r="Q156" s="474"/>
      <c r="R156" s="506"/>
      <c r="S156" s="495"/>
      <c r="T156" s="505"/>
      <c r="U156" s="505"/>
      <c r="V156" s="505"/>
      <c r="W156" s="505"/>
      <c r="X156" s="505"/>
      <c r="Y156" s="505"/>
      <c r="Z156" s="505"/>
    </row>
    <row r="157" spans="1:29" s="404" customFormat="1" ht="14.25">
      <c r="A157" s="383"/>
      <c r="B157" s="408"/>
      <c r="C157" s="415"/>
      <c r="D157" s="448"/>
      <c r="E157" s="416"/>
      <c r="F157" s="498"/>
      <c r="G157" s="424"/>
      <c r="H157" s="416"/>
      <c r="I157" s="411"/>
      <c r="J157" s="511"/>
      <c r="K157" s="500"/>
      <c r="L157" s="512"/>
      <c r="M157" s="510"/>
      <c r="N157" s="512"/>
      <c r="O157" s="496"/>
      <c r="P157" s="417"/>
      <c r="Q157" s="474"/>
      <c r="R157" s="506"/>
      <c r="S157" s="495"/>
      <c r="T157" s="505"/>
      <c r="U157" s="505"/>
      <c r="V157" s="505"/>
      <c r="W157" s="505"/>
      <c r="X157" s="505"/>
      <c r="Y157" s="505"/>
      <c r="Z157" s="505"/>
    </row>
    <row r="158" spans="1:29" s="404" customFormat="1" ht="14.25">
      <c r="A158" s="383"/>
      <c r="B158" s="408"/>
      <c r="C158" s="415"/>
      <c r="D158" s="448"/>
      <c r="E158" s="416"/>
      <c r="F158" s="511"/>
      <c r="G158" s="456"/>
      <c r="H158" s="416"/>
      <c r="I158" s="411"/>
      <c r="J158" s="511"/>
      <c r="K158" s="511"/>
      <c r="L158" s="512"/>
      <c r="M158" s="510"/>
      <c r="N158" s="512"/>
      <c r="O158" s="496"/>
      <c r="P158" s="417"/>
      <c r="Q158" s="474"/>
      <c r="R158" s="506"/>
      <c r="S158" s="495"/>
      <c r="T158" s="505"/>
      <c r="U158" s="505"/>
      <c r="V158" s="505"/>
      <c r="W158" s="505"/>
      <c r="X158" s="505"/>
      <c r="Y158" s="505"/>
      <c r="Z158" s="505"/>
    </row>
    <row r="159" spans="1:29" s="404" customFormat="1" ht="14.25">
      <c r="A159" s="383"/>
      <c r="B159" s="408"/>
      <c r="C159" s="415"/>
      <c r="D159" s="448"/>
      <c r="E159" s="416"/>
      <c r="F159" s="498"/>
      <c r="G159" s="424"/>
      <c r="H159" s="416"/>
      <c r="I159" s="411"/>
      <c r="J159" s="500"/>
      <c r="K159" s="500"/>
      <c r="L159" s="500"/>
      <c r="M159" s="500"/>
      <c r="N159" s="501"/>
      <c r="O159" s="514"/>
      <c r="P159" s="502"/>
      <c r="Q159" s="474"/>
      <c r="R159" s="506"/>
      <c r="S159" s="495"/>
      <c r="T159" s="505"/>
      <c r="U159" s="505"/>
      <c r="V159" s="505"/>
      <c r="W159" s="505"/>
      <c r="X159" s="505"/>
      <c r="Y159" s="505"/>
      <c r="Z159" s="505"/>
    </row>
    <row r="160" spans="1:29" s="404" customFormat="1" ht="14.25">
      <c r="A160" s="383"/>
      <c r="B160" s="408"/>
      <c r="C160" s="415"/>
      <c r="D160" s="448"/>
      <c r="E160" s="416"/>
      <c r="F160" s="498"/>
      <c r="G160" s="424"/>
      <c r="H160" s="416"/>
      <c r="I160" s="411"/>
      <c r="J160" s="500"/>
      <c r="K160" s="500"/>
      <c r="L160" s="500"/>
      <c r="M160" s="500"/>
      <c r="N160" s="501"/>
      <c r="O160" s="514"/>
      <c r="P160" s="502"/>
      <c r="Q160" s="474"/>
      <c r="R160" s="506"/>
      <c r="S160" s="495"/>
      <c r="T160" s="505"/>
      <c r="U160" s="505"/>
      <c r="V160" s="505"/>
      <c r="W160" s="505"/>
      <c r="X160" s="505"/>
      <c r="Y160" s="505"/>
      <c r="Z160" s="505"/>
    </row>
    <row r="161" spans="1:26" s="404" customFormat="1" ht="14.25">
      <c r="A161" s="383"/>
      <c r="B161" s="408"/>
      <c r="C161" s="415"/>
      <c r="D161" s="448"/>
      <c r="E161" s="416"/>
      <c r="F161" s="498"/>
      <c r="G161" s="424"/>
      <c r="H161" s="416"/>
      <c r="I161" s="411"/>
      <c r="J161" s="500"/>
      <c r="K161" s="500"/>
      <c r="L161" s="500"/>
      <c r="M161" s="500"/>
      <c r="N161" s="501"/>
      <c r="O161" s="514"/>
      <c r="P161" s="502"/>
      <c r="Q161" s="474"/>
      <c r="R161" s="506"/>
      <c r="S161" s="495"/>
      <c r="T161" s="505"/>
      <c r="U161" s="505"/>
      <c r="V161" s="505"/>
      <c r="W161" s="505"/>
      <c r="X161" s="505"/>
      <c r="Y161" s="505"/>
      <c r="Z161" s="505"/>
    </row>
    <row r="162" spans="1:26" s="404" customFormat="1" ht="14.25">
      <c r="A162" s="383"/>
      <c r="B162" s="408"/>
      <c r="C162" s="415"/>
      <c r="D162" s="448"/>
      <c r="E162" s="416"/>
      <c r="F162" s="498"/>
      <c r="G162" s="424"/>
      <c r="H162" s="416"/>
      <c r="I162" s="411"/>
      <c r="J162" s="511"/>
      <c r="K162" s="511"/>
      <c r="L162" s="512"/>
      <c r="M162" s="510"/>
      <c r="N162" s="512"/>
      <c r="O162" s="496"/>
      <c r="P162" s="417"/>
      <c r="Q162" s="474"/>
      <c r="R162" s="506"/>
      <c r="S162" s="495"/>
      <c r="T162" s="505"/>
      <c r="U162" s="505"/>
      <c r="V162" s="505"/>
      <c r="W162" s="505"/>
      <c r="X162" s="505"/>
      <c r="Y162" s="505"/>
      <c r="Z162" s="505"/>
    </row>
    <row r="163" spans="1:26" s="404" customFormat="1" ht="14.25">
      <c r="A163" s="383"/>
      <c r="B163" s="408"/>
      <c r="C163" s="415"/>
      <c r="D163" s="448"/>
      <c r="E163" s="416"/>
      <c r="F163" s="498"/>
      <c r="G163" s="424"/>
      <c r="H163" s="416"/>
      <c r="I163" s="411"/>
      <c r="J163" s="511"/>
      <c r="K163" s="511"/>
      <c r="L163" s="512"/>
      <c r="M163" s="510"/>
      <c r="N163" s="512"/>
      <c r="O163" s="496"/>
      <c r="P163" s="417"/>
      <c r="Q163" s="474"/>
      <c r="R163" s="506"/>
      <c r="S163" s="495"/>
      <c r="T163" s="505"/>
      <c r="U163" s="505"/>
      <c r="V163" s="505"/>
      <c r="W163" s="505"/>
      <c r="X163" s="505"/>
      <c r="Y163" s="505"/>
      <c r="Z163" s="505"/>
    </row>
    <row r="164" spans="1:26" s="404" customFormat="1" ht="14.25">
      <c r="A164" s="383"/>
      <c r="B164" s="408"/>
      <c r="C164" s="415"/>
      <c r="D164" s="448"/>
      <c r="E164" s="416"/>
      <c r="F164" s="498"/>
      <c r="G164" s="424"/>
      <c r="H164" s="416"/>
      <c r="I164" s="411"/>
      <c r="J164" s="500"/>
      <c r="K164" s="500"/>
      <c r="L164" s="500"/>
      <c r="M164" s="500"/>
      <c r="N164" s="501"/>
      <c r="O164" s="514"/>
      <c r="P164" s="502"/>
      <c r="Q164" s="474"/>
      <c r="R164" s="506"/>
      <c r="S164" s="495"/>
      <c r="T164" s="505"/>
      <c r="U164" s="505"/>
      <c r="V164" s="505"/>
      <c r="W164" s="505"/>
      <c r="X164" s="505"/>
      <c r="Y164" s="505"/>
      <c r="Z164" s="505"/>
    </row>
    <row r="165" spans="1:26" s="404" customFormat="1" ht="14.25">
      <c r="A165" s="383"/>
      <c r="B165" s="408"/>
      <c r="C165" s="415"/>
      <c r="D165" s="448"/>
      <c r="E165" s="416"/>
      <c r="F165" s="498"/>
      <c r="G165" s="424"/>
      <c r="H165" s="416"/>
      <c r="I165" s="411"/>
      <c r="J165" s="500"/>
      <c r="K165" s="500"/>
      <c r="L165" s="500"/>
      <c r="M165" s="500"/>
      <c r="N165" s="501"/>
      <c r="O165" s="514"/>
      <c r="P165" s="502"/>
      <c r="Q165" s="474"/>
      <c r="R165" s="506"/>
      <c r="S165" s="495"/>
      <c r="T165" s="505"/>
      <c r="U165" s="505"/>
      <c r="V165" s="505"/>
      <c r="W165" s="505"/>
      <c r="X165" s="505"/>
      <c r="Y165" s="505"/>
      <c r="Z165" s="505"/>
    </row>
    <row r="166" spans="1:26" ht="14.25">
      <c r="A166" s="383"/>
      <c r="B166" s="408"/>
      <c r="C166" s="415"/>
      <c r="D166" s="448"/>
      <c r="E166" s="416"/>
      <c r="F166" s="498"/>
      <c r="G166" s="424"/>
      <c r="H166" s="416"/>
      <c r="I166" s="411"/>
      <c r="J166" s="377"/>
      <c r="K166" s="377"/>
      <c r="L166" s="377"/>
      <c r="M166" s="377"/>
      <c r="N166" s="499"/>
      <c r="O166" s="496"/>
      <c r="P166" s="418"/>
      <c r="Q166" s="504"/>
      <c r="R166" s="142"/>
      <c r="S166" s="16"/>
      <c r="T166" s="16"/>
      <c r="U166" s="16"/>
      <c r="V166" s="16"/>
      <c r="W166" s="16"/>
      <c r="X166" s="16"/>
      <c r="Y166" s="16"/>
      <c r="Z166" s="16"/>
    </row>
    <row r="167" spans="1:26" ht="14.25">
      <c r="A167" s="383"/>
      <c r="B167" s="408"/>
      <c r="C167" s="415"/>
      <c r="D167" s="448"/>
      <c r="E167" s="416"/>
      <c r="F167" s="498"/>
      <c r="G167" s="424"/>
      <c r="H167" s="416"/>
      <c r="I167" s="411"/>
      <c r="J167" s="377"/>
      <c r="K167" s="377"/>
      <c r="L167" s="377"/>
      <c r="M167" s="377"/>
      <c r="N167" s="499"/>
      <c r="O167" s="496"/>
      <c r="P167" s="418"/>
      <c r="Q167" s="504"/>
      <c r="R167" s="142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P168" s="7"/>
      <c r="Q168" s="11"/>
      <c r="R168" s="142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9"/>
      <c r="B169" s="23"/>
      <c r="C169" s="23"/>
      <c r="D169" s="23"/>
      <c r="E169" s="32"/>
      <c r="F169" s="30"/>
      <c r="G169" s="41"/>
      <c r="H169" s="42"/>
      <c r="I169" s="82"/>
      <c r="J169" s="17"/>
      <c r="K169" s="83"/>
      <c r="L169" s="84"/>
      <c r="M169" s="85"/>
      <c r="N169" s="86"/>
      <c r="O169" s="87"/>
      <c r="P169" s="11"/>
      <c r="Q169" s="16"/>
      <c r="R169" s="142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7"/>
      <c r="B170" s="45"/>
      <c r="C170" s="103"/>
      <c r="D170" s="6"/>
      <c r="E170" s="38"/>
      <c r="F170" s="82"/>
      <c r="G170" s="41"/>
      <c r="H170" s="42"/>
      <c r="I170" s="82"/>
      <c r="J170" s="17"/>
      <c r="K170" s="83"/>
      <c r="L170" s="84"/>
      <c r="M170" s="85"/>
      <c r="N170" s="86"/>
      <c r="O170" s="87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 ht="15">
      <c r="A171" s="5"/>
      <c r="B171" s="104" t="s">
        <v>619</v>
      </c>
      <c r="C171" s="104"/>
      <c r="D171" s="104"/>
      <c r="E171" s="104"/>
      <c r="F171" s="17"/>
      <c r="G171" s="17"/>
      <c r="H171" s="105"/>
      <c r="I171" s="17"/>
      <c r="J171" s="74"/>
      <c r="K171" s="75"/>
      <c r="L171" s="17"/>
      <c r="M171" s="17"/>
      <c r="N171" s="16"/>
      <c r="O171" s="99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 ht="38.25">
      <c r="A172" s="20" t="s">
        <v>16</v>
      </c>
      <c r="B172" s="21" t="s">
        <v>575</v>
      </c>
      <c r="C172" s="21"/>
      <c r="D172" s="22" t="s">
        <v>588</v>
      </c>
      <c r="E172" s="21" t="s">
        <v>589</v>
      </c>
      <c r="F172" s="21" t="s">
        <v>590</v>
      </c>
      <c r="G172" s="21" t="s">
        <v>620</v>
      </c>
      <c r="H172" s="21" t="s">
        <v>621</v>
      </c>
      <c r="I172" s="21" t="s">
        <v>593</v>
      </c>
      <c r="J172" s="61" t="s">
        <v>594</v>
      </c>
      <c r="K172" s="21" t="s">
        <v>595</v>
      </c>
      <c r="L172" s="21" t="s">
        <v>596</v>
      </c>
      <c r="M172" s="21" t="s">
        <v>597</v>
      </c>
      <c r="N172" s="22" t="s">
        <v>598</v>
      </c>
      <c r="O172" s="99"/>
      <c r="P172" s="11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</v>
      </c>
      <c r="B173" s="106">
        <v>41579</v>
      </c>
      <c r="C173" s="106"/>
      <c r="D173" s="107" t="s">
        <v>622</v>
      </c>
      <c r="E173" s="108" t="s">
        <v>623</v>
      </c>
      <c r="F173" s="109">
        <v>82</v>
      </c>
      <c r="G173" s="108" t="s">
        <v>624</v>
      </c>
      <c r="H173" s="108">
        <v>100</v>
      </c>
      <c r="I173" s="126">
        <v>100</v>
      </c>
      <c r="J173" s="127" t="s">
        <v>625</v>
      </c>
      <c r="K173" s="128">
        <f t="shared" ref="K173:K204" si="113">H173-F173</f>
        <v>18</v>
      </c>
      <c r="L173" s="129">
        <f t="shared" ref="L173:L204" si="114">K173/F173</f>
        <v>0.21951219512195122</v>
      </c>
      <c r="M173" s="130" t="s">
        <v>599</v>
      </c>
      <c r="N173" s="131">
        <v>42657</v>
      </c>
      <c r="O173" s="53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2</v>
      </c>
      <c r="B174" s="106">
        <v>41794</v>
      </c>
      <c r="C174" s="106"/>
      <c r="D174" s="107" t="s">
        <v>626</v>
      </c>
      <c r="E174" s="108" t="s">
        <v>600</v>
      </c>
      <c r="F174" s="109">
        <v>257</v>
      </c>
      <c r="G174" s="108" t="s">
        <v>624</v>
      </c>
      <c r="H174" s="108">
        <v>300</v>
      </c>
      <c r="I174" s="126">
        <v>300</v>
      </c>
      <c r="J174" s="127" t="s">
        <v>625</v>
      </c>
      <c r="K174" s="128">
        <f t="shared" si="113"/>
        <v>43</v>
      </c>
      <c r="L174" s="129">
        <f t="shared" si="114"/>
        <v>0.16731517509727625</v>
      </c>
      <c r="M174" s="130" t="s">
        <v>599</v>
      </c>
      <c r="N174" s="131">
        <v>41822</v>
      </c>
      <c r="O174" s="5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</v>
      </c>
      <c r="B175" s="106">
        <v>41828</v>
      </c>
      <c r="C175" s="106"/>
      <c r="D175" s="107" t="s">
        <v>627</v>
      </c>
      <c r="E175" s="108" t="s">
        <v>600</v>
      </c>
      <c r="F175" s="109">
        <v>393</v>
      </c>
      <c r="G175" s="108" t="s">
        <v>624</v>
      </c>
      <c r="H175" s="108">
        <v>468</v>
      </c>
      <c r="I175" s="126">
        <v>468</v>
      </c>
      <c r="J175" s="127" t="s">
        <v>625</v>
      </c>
      <c r="K175" s="128">
        <f t="shared" si="113"/>
        <v>75</v>
      </c>
      <c r="L175" s="129">
        <f t="shared" si="114"/>
        <v>0.19083969465648856</v>
      </c>
      <c r="M175" s="130" t="s">
        <v>599</v>
      </c>
      <c r="N175" s="131">
        <v>41863</v>
      </c>
      <c r="O175" s="5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</v>
      </c>
      <c r="B176" s="106">
        <v>41857</v>
      </c>
      <c r="C176" s="106"/>
      <c r="D176" s="107" t="s">
        <v>628</v>
      </c>
      <c r="E176" s="108" t="s">
        <v>600</v>
      </c>
      <c r="F176" s="109">
        <v>205</v>
      </c>
      <c r="G176" s="108" t="s">
        <v>624</v>
      </c>
      <c r="H176" s="108">
        <v>275</v>
      </c>
      <c r="I176" s="126">
        <v>250</v>
      </c>
      <c r="J176" s="127" t="s">
        <v>625</v>
      </c>
      <c r="K176" s="128">
        <f t="shared" si="113"/>
        <v>70</v>
      </c>
      <c r="L176" s="129">
        <f t="shared" si="114"/>
        <v>0.34146341463414637</v>
      </c>
      <c r="M176" s="130" t="s">
        <v>599</v>
      </c>
      <c r="N176" s="131">
        <v>41962</v>
      </c>
      <c r="O176" s="5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</v>
      </c>
      <c r="B177" s="106">
        <v>41886</v>
      </c>
      <c r="C177" s="106"/>
      <c r="D177" s="107" t="s">
        <v>629</v>
      </c>
      <c r="E177" s="108" t="s">
        <v>600</v>
      </c>
      <c r="F177" s="109">
        <v>162</v>
      </c>
      <c r="G177" s="108" t="s">
        <v>624</v>
      </c>
      <c r="H177" s="108">
        <v>190</v>
      </c>
      <c r="I177" s="126">
        <v>190</v>
      </c>
      <c r="J177" s="127" t="s">
        <v>625</v>
      </c>
      <c r="K177" s="128">
        <f t="shared" si="113"/>
        <v>28</v>
      </c>
      <c r="L177" s="129">
        <f t="shared" si="114"/>
        <v>0.1728395061728395</v>
      </c>
      <c r="M177" s="130" t="s">
        <v>599</v>
      </c>
      <c r="N177" s="131">
        <v>42006</v>
      </c>
      <c r="O177" s="5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</v>
      </c>
      <c r="B178" s="106">
        <v>41886</v>
      </c>
      <c r="C178" s="106"/>
      <c r="D178" s="107" t="s">
        <v>630</v>
      </c>
      <c r="E178" s="108" t="s">
        <v>600</v>
      </c>
      <c r="F178" s="109">
        <v>75</v>
      </c>
      <c r="G178" s="108" t="s">
        <v>624</v>
      </c>
      <c r="H178" s="108">
        <v>91.5</v>
      </c>
      <c r="I178" s="126" t="s">
        <v>631</v>
      </c>
      <c r="J178" s="127" t="s">
        <v>632</v>
      </c>
      <c r="K178" s="128">
        <f t="shared" si="113"/>
        <v>16.5</v>
      </c>
      <c r="L178" s="129">
        <f t="shared" si="114"/>
        <v>0.22</v>
      </c>
      <c r="M178" s="130" t="s">
        <v>599</v>
      </c>
      <c r="N178" s="131">
        <v>41954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7</v>
      </c>
      <c r="B179" s="106">
        <v>41913</v>
      </c>
      <c r="C179" s="106"/>
      <c r="D179" s="107" t="s">
        <v>633</v>
      </c>
      <c r="E179" s="108" t="s">
        <v>600</v>
      </c>
      <c r="F179" s="109">
        <v>850</v>
      </c>
      <c r="G179" s="108" t="s">
        <v>624</v>
      </c>
      <c r="H179" s="108">
        <v>982.5</v>
      </c>
      <c r="I179" s="126">
        <v>1050</v>
      </c>
      <c r="J179" s="127" t="s">
        <v>634</v>
      </c>
      <c r="K179" s="128">
        <f t="shared" si="113"/>
        <v>132.5</v>
      </c>
      <c r="L179" s="129">
        <f t="shared" si="114"/>
        <v>0.15588235294117647</v>
      </c>
      <c r="M179" s="130" t="s">
        <v>599</v>
      </c>
      <c r="N179" s="131">
        <v>42039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8</v>
      </c>
      <c r="B180" s="106">
        <v>41913</v>
      </c>
      <c r="C180" s="106"/>
      <c r="D180" s="107" t="s">
        <v>635</v>
      </c>
      <c r="E180" s="108" t="s">
        <v>600</v>
      </c>
      <c r="F180" s="109">
        <v>475</v>
      </c>
      <c r="G180" s="108" t="s">
        <v>624</v>
      </c>
      <c r="H180" s="108">
        <v>515</v>
      </c>
      <c r="I180" s="126">
        <v>600</v>
      </c>
      <c r="J180" s="127" t="s">
        <v>636</v>
      </c>
      <c r="K180" s="128">
        <f t="shared" si="113"/>
        <v>40</v>
      </c>
      <c r="L180" s="129">
        <f t="shared" si="114"/>
        <v>8.4210526315789472E-2</v>
      </c>
      <c r="M180" s="130" t="s">
        <v>599</v>
      </c>
      <c r="N180" s="131">
        <v>41939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9</v>
      </c>
      <c r="B181" s="106">
        <v>41913</v>
      </c>
      <c r="C181" s="106"/>
      <c r="D181" s="107" t="s">
        <v>637</v>
      </c>
      <c r="E181" s="108" t="s">
        <v>600</v>
      </c>
      <c r="F181" s="109">
        <v>86</v>
      </c>
      <c r="G181" s="108" t="s">
        <v>624</v>
      </c>
      <c r="H181" s="108">
        <v>99</v>
      </c>
      <c r="I181" s="126">
        <v>140</v>
      </c>
      <c r="J181" s="127" t="s">
        <v>638</v>
      </c>
      <c r="K181" s="128">
        <f t="shared" si="113"/>
        <v>13</v>
      </c>
      <c r="L181" s="129">
        <f t="shared" si="114"/>
        <v>0.15116279069767441</v>
      </c>
      <c r="M181" s="130" t="s">
        <v>599</v>
      </c>
      <c r="N181" s="131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10</v>
      </c>
      <c r="B182" s="106">
        <v>41926</v>
      </c>
      <c r="C182" s="106"/>
      <c r="D182" s="107" t="s">
        <v>639</v>
      </c>
      <c r="E182" s="108" t="s">
        <v>600</v>
      </c>
      <c r="F182" s="109">
        <v>496.6</v>
      </c>
      <c r="G182" s="108" t="s">
        <v>624</v>
      </c>
      <c r="H182" s="108">
        <v>621</v>
      </c>
      <c r="I182" s="126">
        <v>580</v>
      </c>
      <c r="J182" s="127" t="s">
        <v>625</v>
      </c>
      <c r="K182" s="128">
        <f t="shared" si="113"/>
        <v>124.39999999999998</v>
      </c>
      <c r="L182" s="129">
        <f t="shared" si="114"/>
        <v>0.25050342327829234</v>
      </c>
      <c r="M182" s="130" t="s">
        <v>599</v>
      </c>
      <c r="N182" s="131">
        <v>42605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11</v>
      </c>
      <c r="B183" s="106">
        <v>41926</v>
      </c>
      <c r="C183" s="106"/>
      <c r="D183" s="107" t="s">
        <v>640</v>
      </c>
      <c r="E183" s="108" t="s">
        <v>600</v>
      </c>
      <c r="F183" s="109">
        <v>2481.9</v>
      </c>
      <c r="G183" s="108" t="s">
        <v>624</v>
      </c>
      <c r="H183" s="108">
        <v>2840</v>
      </c>
      <c r="I183" s="126">
        <v>2870</v>
      </c>
      <c r="J183" s="127" t="s">
        <v>641</v>
      </c>
      <c r="K183" s="128">
        <f t="shared" si="113"/>
        <v>358.09999999999991</v>
      </c>
      <c r="L183" s="129">
        <f t="shared" si="114"/>
        <v>0.14428462065353154</v>
      </c>
      <c r="M183" s="130" t="s">
        <v>599</v>
      </c>
      <c r="N183" s="131">
        <v>42017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12</v>
      </c>
      <c r="B184" s="106">
        <v>41928</v>
      </c>
      <c r="C184" s="106"/>
      <c r="D184" s="107" t="s">
        <v>642</v>
      </c>
      <c r="E184" s="108" t="s">
        <v>600</v>
      </c>
      <c r="F184" s="109">
        <v>84.5</v>
      </c>
      <c r="G184" s="108" t="s">
        <v>624</v>
      </c>
      <c r="H184" s="108">
        <v>93</v>
      </c>
      <c r="I184" s="126">
        <v>110</v>
      </c>
      <c r="J184" s="127" t="s">
        <v>643</v>
      </c>
      <c r="K184" s="128">
        <f t="shared" si="113"/>
        <v>8.5</v>
      </c>
      <c r="L184" s="129">
        <f t="shared" si="114"/>
        <v>0.10059171597633136</v>
      </c>
      <c r="M184" s="130" t="s">
        <v>599</v>
      </c>
      <c r="N184" s="131">
        <v>41939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13</v>
      </c>
      <c r="B185" s="106">
        <v>41928</v>
      </c>
      <c r="C185" s="106"/>
      <c r="D185" s="107" t="s">
        <v>644</v>
      </c>
      <c r="E185" s="108" t="s">
        <v>600</v>
      </c>
      <c r="F185" s="109">
        <v>401</v>
      </c>
      <c r="G185" s="108" t="s">
        <v>624</v>
      </c>
      <c r="H185" s="108">
        <v>428</v>
      </c>
      <c r="I185" s="126">
        <v>450</v>
      </c>
      <c r="J185" s="127" t="s">
        <v>645</v>
      </c>
      <c r="K185" s="128">
        <f t="shared" si="113"/>
        <v>27</v>
      </c>
      <c r="L185" s="129">
        <f t="shared" si="114"/>
        <v>6.7331670822942641E-2</v>
      </c>
      <c r="M185" s="130" t="s">
        <v>599</v>
      </c>
      <c r="N185" s="131">
        <v>42020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14</v>
      </c>
      <c r="B186" s="106">
        <v>41928</v>
      </c>
      <c r="C186" s="106"/>
      <c r="D186" s="107" t="s">
        <v>646</v>
      </c>
      <c r="E186" s="108" t="s">
        <v>600</v>
      </c>
      <c r="F186" s="109">
        <v>101</v>
      </c>
      <c r="G186" s="108" t="s">
        <v>624</v>
      </c>
      <c r="H186" s="108">
        <v>112</v>
      </c>
      <c r="I186" s="126">
        <v>120</v>
      </c>
      <c r="J186" s="127" t="s">
        <v>647</v>
      </c>
      <c r="K186" s="128">
        <f t="shared" si="113"/>
        <v>11</v>
      </c>
      <c r="L186" s="129">
        <f t="shared" si="114"/>
        <v>0.10891089108910891</v>
      </c>
      <c r="M186" s="130" t="s">
        <v>599</v>
      </c>
      <c r="N186" s="131">
        <v>41939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15</v>
      </c>
      <c r="B187" s="106">
        <v>41954</v>
      </c>
      <c r="C187" s="106"/>
      <c r="D187" s="107" t="s">
        <v>648</v>
      </c>
      <c r="E187" s="108" t="s">
        <v>600</v>
      </c>
      <c r="F187" s="109">
        <v>59</v>
      </c>
      <c r="G187" s="108" t="s">
        <v>624</v>
      </c>
      <c r="H187" s="108">
        <v>76</v>
      </c>
      <c r="I187" s="126">
        <v>76</v>
      </c>
      <c r="J187" s="127" t="s">
        <v>625</v>
      </c>
      <c r="K187" s="128">
        <f t="shared" si="113"/>
        <v>17</v>
      </c>
      <c r="L187" s="129">
        <f t="shared" si="114"/>
        <v>0.28813559322033899</v>
      </c>
      <c r="M187" s="130" t="s">
        <v>599</v>
      </c>
      <c r="N187" s="131">
        <v>43032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16</v>
      </c>
      <c r="B188" s="106">
        <v>41954</v>
      </c>
      <c r="C188" s="106"/>
      <c r="D188" s="107" t="s">
        <v>637</v>
      </c>
      <c r="E188" s="108" t="s">
        <v>600</v>
      </c>
      <c r="F188" s="109">
        <v>99</v>
      </c>
      <c r="G188" s="108" t="s">
        <v>624</v>
      </c>
      <c r="H188" s="108">
        <v>120</v>
      </c>
      <c r="I188" s="126">
        <v>120</v>
      </c>
      <c r="J188" s="127" t="s">
        <v>649</v>
      </c>
      <c r="K188" s="128">
        <f t="shared" si="113"/>
        <v>21</v>
      </c>
      <c r="L188" s="129">
        <f t="shared" si="114"/>
        <v>0.21212121212121213</v>
      </c>
      <c r="M188" s="130" t="s">
        <v>599</v>
      </c>
      <c r="N188" s="131">
        <v>41960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17</v>
      </c>
      <c r="B189" s="106">
        <v>41956</v>
      </c>
      <c r="C189" s="106"/>
      <c r="D189" s="107" t="s">
        <v>650</v>
      </c>
      <c r="E189" s="108" t="s">
        <v>600</v>
      </c>
      <c r="F189" s="109">
        <v>22</v>
      </c>
      <c r="G189" s="108" t="s">
        <v>624</v>
      </c>
      <c r="H189" s="108">
        <v>33.549999999999997</v>
      </c>
      <c r="I189" s="126">
        <v>32</v>
      </c>
      <c r="J189" s="127" t="s">
        <v>651</v>
      </c>
      <c r="K189" s="128">
        <f t="shared" si="113"/>
        <v>11.549999999999997</v>
      </c>
      <c r="L189" s="129">
        <f t="shared" si="114"/>
        <v>0.52499999999999991</v>
      </c>
      <c r="M189" s="130" t="s">
        <v>599</v>
      </c>
      <c r="N189" s="131">
        <v>42188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18</v>
      </c>
      <c r="B190" s="106">
        <v>41976</v>
      </c>
      <c r="C190" s="106"/>
      <c r="D190" s="107" t="s">
        <v>652</v>
      </c>
      <c r="E190" s="108" t="s">
        <v>600</v>
      </c>
      <c r="F190" s="109">
        <v>440</v>
      </c>
      <c r="G190" s="108" t="s">
        <v>624</v>
      </c>
      <c r="H190" s="108">
        <v>520</v>
      </c>
      <c r="I190" s="126">
        <v>520</v>
      </c>
      <c r="J190" s="127" t="s">
        <v>653</v>
      </c>
      <c r="K190" s="128">
        <f t="shared" si="113"/>
        <v>80</v>
      </c>
      <c r="L190" s="129">
        <f t="shared" si="114"/>
        <v>0.18181818181818182</v>
      </c>
      <c r="M190" s="130" t="s">
        <v>599</v>
      </c>
      <c r="N190" s="131">
        <v>42208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19</v>
      </c>
      <c r="B191" s="106">
        <v>41976</v>
      </c>
      <c r="C191" s="106"/>
      <c r="D191" s="107" t="s">
        <v>654</v>
      </c>
      <c r="E191" s="108" t="s">
        <v>600</v>
      </c>
      <c r="F191" s="109">
        <v>360</v>
      </c>
      <c r="G191" s="108" t="s">
        <v>624</v>
      </c>
      <c r="H191" s="108">
        <v>427</v>
      </c>
      <c r="I191" s="126">
        <v>425</v>
      </c>
      <c r="J191" s="127" t="s">
        <v>655</v>
      </c>
      <c r="K191" s="128">
        <f t="shared" si="113"/>
        <v>67</v>
      </c>
      <c r="L191" s="129">
        <f t="shared" si="114"/>
        <v>0.18611111111111112</v>
      </c>
      <c r="M191" s="130" t="s">
        <v>599</v>
      </c>
      <c r="N191" s="131">
        <v>42058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20</v>
      </c>
      <c r="B192" s="106">
        <v>42012</v>
      </c>
      <c r="C192" s="106"/>
      <c r="D192" s="107" t="s">
        <v>656</v>
      </c>
      <c r="E192" s="108" t="s">
        <v>600</v>
      </c>
      <c r="F192" s="109">
        <v>360</v>
      </c>
      <c r="G192" s="108" t="s">
        <v>624</v>
      </c>
      <c r="H192" s="108">
        <v>455</v>
      </c>
      <c r="I192" s="126">
        <v>420</v>
      </c>
      <c r="J192" s="127" t="s">
        <v>657</v>
      </c>
      <c r="K192" s="128">
        <f t="shared" si="113"/>
        <v>95</v>
      </c>
      <c r="L192" s="129">
        <f t="shared" si="114"/>
        <v>0.2638888888888889</v>
      </c>
      <c r="M192" s="130" t="s">
        <v>599</v>
      </c>
      <c r="N192" s="131">
        <v>42024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21</v>
      </c>
      <c r="B193" s="106">
        <v>42012</v>
      </c>
      <c r="C193" s="106"/>
      <c r="D193" s="107" t="s">
        <v>658</v>
      </c>
      <c r="E193" s="108" t="s">
        <v>600</v>
      </c>
      <c r="F193" s="109">
        <v>130</v>
      </c>
      <c r="G193" s="108"/>
      <c r="H193" s="108">
        <v>175.5</v>
      </c>
      <c r="I193" s="126">
        <v>165</v>
      </c>
      <c r="J193" s="127" t="s">
        <v>659</v>
      </c>
      <c r="K193" s="128">
        <f t="shared" si="113"/>
        <v>45.5</v>
      </c>
      <c r="L193" s="129">
        <f t="shared" si="114"/>
        <v>0.35</v>
      </c>
      <c r="M193" s="130" t="s">
        <v>599</v>
      </c>
      <c r="N193" s="131">
        <v>43088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22</v>
      </c>
      <c r="B194" s="106">
        <v>42040</v>
      </c>
      <c r="C194" s="106"/>
      <c r="D194" s="107" t="s">
        <v>390</v>
      </c>
      <c r="E194" s="108" t="s">
        <v>623</v>
      </c>
      <c r="F194" s="109">
        <v>98</v>
      </c>
      <c r="G194" s="108"/>
      <c r="H194" s="108">
        <v>120</v>
      </c>
      <c r="I194" s="126">
        <v>120</v>
      </c>
      <c r="J194" s="127" t="s">
        <v>625</v>
      </c>
      <c r="K194" s="128">
        <f t="shared" si="113"/>
        <v>22</v>
      </c>
      <c r="L194" s="129">
        <f t="shared" si="114"/>
        <v>0.22448979591836735</v>
      </c>
      <c r="M194" s="130" t="s">
        <v>599</v>
      </c>
      <c r="N194" s="131">
        <v>42753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23</v>
      </c>
      <c r="B195" s="106">
        <v>42040</v>
      </c>
      <c r="C195" s="106"/>
      <c r="D195" s="107" t="s">
        <v>660</v>
      </c>
      <c r="E195" s="108" t="s">
        <v>623</v>
      </c>
      <c r="F195" s="109">
        <v>196</v>
      </c>
      <c r="G195" s="108"/>
      <c r="H195" s="108">
        <v>262</v>
      </c>
      <c r="I195" s="126">
        <v>255</v>
      </c>
      <c r="J195" s="127" t="s">
        <v>625</v>
      </c>
      <c r="K195" s="128">
        <f t="shared" si="113"/>
        <v>66</v>
      </c>
      <c r="L195" s="129">
        <f t="shared" si="114"/>
        <v>0.33673469387755101</v>
      </c>
      <c r="M195" s="130" t="s">
        <v>599</v>
      </c>
      <c r="N195" s="131">
        <v>42599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24</v>
      </c>
      <c r="B196" s="110">
        <v>42067</v>
      </c>
      <c r="C196" s="110"/>
      <c r="D196" s="111" t="s">
        <v>389</v>
      </c>
      <c r="E196" s="112" t="s">
        <v>623</v>
      </c>
      <c r="F196" s="113">
        <v>235</v>
      </c>
      <c r="G196" s="113"/>
      <c r="H196" s="114">
        <v>77</v>
      </c>
      <c r="I196" s="132" t="s">
        <v>661</v>
      </c>
      <c r="J196" s="133" t="s">
        <v>662</v>
      </c>
      <c r="K196" s="134">
        <f t="shared" si="113"/>
        <v>-158</v>
      </c>
      <c r="L196" s="135">
        <f t="shared" si="114"/>
        <v>-0.67234042553191486</v>
      </c>
      <c r="M196" s="136" t="s">
        <v>663</v>
      </c>
      <c r="N196" s="137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25</v>
      </c>
      <c r="B197" s="106">
        <v>42067</v>
      </c>
      <c r="C197" s="106"/>
      <c r="D197" s="107" t="s">
        <v>481</v>
      </c>
      <c r="E197" s="108" t="s">
        <v>623</v>
      </c>
      <c r="F197" s="109">
        <v>185</v>
      </c>
      <c r="G197" s="108"/>
      <c r="H197" s="108">
        <v>224</v>
      </c>
      <c r="I197" s="126" t="s">
        <v>664</v>
      </c>
      <c r="J197" s="127" t="s">
        <v>625</v>
      </c>
      <c r="K197" s="128">
        <f t="shared" si="113"/>
        <v>39</v>
      </c>
      <c r="L197" s="129">
        <f t="shared" si="114"/>
        <v>0.21081081081081082</v>
      </c>
      <c r="M197" s="130" t="s">
        <v>599</v>
      </c>
      <c r="N197" s="131">
        <v>42647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4">
        <v>26</v>
      </c>
      <c r="B198" s="115">
        <v>42090</v>
      </c>
      <c r="C198" s="115"/>
      <c r="D198" s="116" t="s">
        <v>665</v>
      </c>
      <c r="E198" s="117" t="s">
        <v>623</v>
      </c>
      <c r="F198" s="118">
        <v>49.5</v>
      </c>
      <c r="G198" s="119"/>
      <c r="H198" s="119">
        <v>15.85</v>
      </c>
      <c r="I198" s="119">
        <v>67</v>
      </c>
      <c r="J198" s="138" t="s">
        <v>666</v>
      </c>
      <c r="K198" s="119">
        <f t="shared" si="113"/>
        <v>-33.65</v>
      </c>
      <c r="L198" s="139">
        <f t="shared" si="114"/>
        <v>-0.67979797979797973</v>
      </c>
      <c r="M198" s="136" t="s">
        <v>663</v>
      </c>
      <c r="N198" s="140">
        <v>43627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27</v>
      </c>
      <c r="B199" s="106">
        <v>42093</v>
      </c>
      <c r="C199" s="106"/>
      <c r="D199" s="107" t="s">
        <v>667</v>
      </c>
      <c r="E199" s="108" t="s">
        <v>623</v>
      </c>
      <c r="F199" s="109">
        <v>183.5</v>
      </c>
      <c r="G199" s="108"/>
      <c r="H199" s="108">
        <v>219</v>
      </c>
      <c r="I199" s="126">
        <v>218</v>
      </c>
      <c r="J199" s="127" t="s">
        <v>668</v>
      </c>
      <c r="K199" s="128">
        <f t="shared" si="113"/>
        <v>35.5</v>
      </c>
      <c r="L199" s="129">
        <f t="shared" si="114"/>
        <v>0.19346049046321526</v>
      </c>
      <c r="M199" s="130" t="s">
        <v>599</v>
      </c>
      <c r="N199" s="131">
        <v>42103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28</v>
      </c>
      <c r="B200" s="106">
        <v>42114</v>
      </c>
      <c r="C200" s="106"/>
      <c r="D200" s="107" t="s">
        <v>669</v>
      </c>
      <c r="E200" s="108" t="s">
        <v>623</v>
      </c>
      <c r="F200" s="109">
        <f>(227+237)/2</f>
        <v>232</v>
      </c>
      <c r="G200" s="108"/>
      <c r="H200" s="108">
        <v>298</v>
      </c>
      <c r="I200" s="126">
        <v>298</v>
      </c>
      <c r="J200" s="127" t="s">
        <v>625</v>
      </c>
      <c r="K200" s="128">
        <f t="shared" si="113"/>
        <v>66</v>
      </c>
      <c r="L200" s="129">
        <f t="shared" si="114"/>
        <v>0.28448275862068967</v>
      </c>
      <c r="M200" s="130" t="s">
        <v>599</v>
      </c>
      <c r="N200" s="131">
        <v>42823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29</v>
      </c>
      <c r="B201" s="106">
        <v>42128</v>
      </c>
      <c r="C201" s="106"/>
      <c r="D201" s="107" t="s">
        <v>670</v>
      </c>
      <c r="E201" s="108" t="s">
        <v>600</v>
      </c>
      <c r="F201" s="109">
        <v>385</v>
      </c>
      <c r="G201" s="108"/>
      <c r="H201" s="108">
        <f>212.5+331</f>
        <v>543.5</v>
      </c>
      <c r="I201" s="126">
        <v>510</v>
      </c>
      <c r="J201" s="127" t="s">
        <v>671</v>
      </c>
      <c r="K201" s="128">
        <f t="shared" si="113"/>
        <v>158.5</v>
      </c>
      <c r="L201" s="129">
        <f t="shared" si="114"/>
        <v>0.41168831168831171</v>
      </c>
      <c r="M201" s="130" t="s">
        <v>599</v>
      </c>
      <c r="N201" s="131">
        <v>42235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30</v>
      </c>
      <c r="B202" s="106">
        <v>42128</v>
      </c>
      <c r="C202" s="106"/>
      <c r="D202" s="107" t="s">
        <v>672</v>
      </c>
      <c r="E202" s="108" t="s">
        <v>600</v>
      </c>
      <c r="F202" s="109">
        <v>115.5</v>
      </c>
      <c r="G202" s="108"/>
      <c r="H202" s="108">
        <v>146</v>
      </c>
      <c r="I202" s="126">
        <v>142</v>
      </c>
      <c r="J202" s="127" t="s">
        <v>673</v>
      </c>
      <c r="K202" s="128">
        <f t="shared" si="113"/>
        <v>30.5</v>
      </c>
      <c r="L202" s="129">
        <f t="shared" si="114"/>
        <v>0.26406926406926406</v>
      </c>
      <c r="M202" s="130" t="s">
        <v>599</v>
      </c>
      <c r="N202" s="131">
        <v>42202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31</v>
      </c>
      <c r="B203" s="106">
        <v>42151</v>
      </c>
      <c r="C203" s="106"/>
      <c r="D203" s="107" t="s">
        <v>674</v>
      </c>
      <c r="E203" s="108" t="s">
        <v>600</v>
      </c>
      <c r="F203" s="109">
        <v>237.5</v>
      </c>
      <c r="G203" s="108"/>
      <c r="H203" s="108">
        <v>279.5</v>
      </c>
      <c r="I203" s="126">
        <v>278</v>
      </c>
      <c r="J203" s="127" t="s">
        <v>625</v>
      </c>
      <c r="K203" s="128">
        <f t="shared" si="113"/>
        <v>42</v>
      </c>
      <c r="L203" s="129">
        <f t="shared" si="114"/>
        <v>0.17684210526315788</v>
      </c>
      <c r="M203" s="130" t="s">
        <v>599</v>
      </c>
      <c r="N203" s="131">
        <v>42222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32</v>
      </c>
      <c r="B204" s="106">
        <v>42174</v>
      </c>
      <c r="C204" s="106"/>
      <c r="D204" s="107" t="s">
        <v>644</v>
      </c>
      <c r="E204" s="108" t="s">
        <v>623</v>
      </c>
      <c r="F204" s="109">
        <v>340</v>
      </c>
      <c r="G204" s="108"/>
      <c r="H204" s="108">
        <v>448</v>
      </c>
      <c r="I204" s="126">
        <v>448</v>
      </c>
      <c r="J204" s="127" t="s">
        <v>625</v>
      </c>
      <c r="K204" s="128">
        <f t="shared" si="113"/>
        <v>108</v>
      </c>
      <c r="L204" s="129">
        <f t="shared" si="114"/>
        <v>0.31764705882352939</v>
      </c>
      <c r="M204" s="130" t="s">
        <v>599</v>
      </c>
      <c r="N204" s="131">
        <v>43018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33</v>
      </c>
      <c r="B205" s="106">
        <v>42191</v>
      </c>
      <c r="C205" s="106"/>
      <c r="D205" s="107" t="s">
        <v>675</v>
      </c>
      <c r="E205" s="108" t="s">
        <v>623</v>
      </c>
      <c r="F205" s="109">
        <v>390</v>
      </c>
      <c r="G205" s="108"/>
      <c r="H205" s="108">
        <v>460</v>
      </c>
      <c r="I205" s="126">
        <v>460</v>
      </c>
      <c r="J205" s="127" t="s">
        <v>625</v>
      </c>
      <c r="K205" s="128">
        <f t="shared" ref="K205:K225" si="115">H205-F205</f>
        <v>70</v>
      </c>
      <c r="L205" s="129">
        <f t="shared" ref="L205:L225" si="116">K205/F205</f>
        <v>0.17948717948717949</v>
      </c>
      <c r="M205" s="130" t="s">
        <v>599</v>
      </c>
      <c r="N205" s="131">
        <v>42478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34</v>
      </c>
      <c r="B206" s="110">
        <v>42195</v>
      </c>
      <c r="C206" s="110"/>
      <c r="D206" s="111" t="s">
        <v>676</v>
      </c>
      <c r="E206" s="112" t="s">
        <v>623</v>
      </c>
      <c r="F206" s="113">
        <v>122.5</v>
      </c>
      <c r="G206" s="113"/>
      <c r="H206" s="114">
        <v>61</v>
      </c>
      <c r="I206" s="132">
        <v>172</v>
      </c>
      <c r="J206" s="133" t="s">
        <v>677</v>
      </c>
      <c r="K206" s="134">
        <f t="shared" si="115"/>
        <v>-61.5</v>
      </c>
      <c r="L206" s="135">
        <f t="shared" si="116"/>
        <v>-0.50204081632653064</v>
      </c>
      <c r="M206" s="136" t="s">
        <v>663</v>
      </c>
      <c r="N206" s="137">
        <v>43333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35</v>
      </c>
      <c r="B207" s="106">
        <v>42219</v>
      </c>
      <c r="C207" s="106"/>
      <c r="D207" s="107" t="s">
        <v>678</v>
      </c>
      <c r="E207" s="108" t="s">
        <v>623</v>
      </c>
      <c r="F207" s="109">
        <v>297.5</v>
      </c>
      <c r="G207" s="108"/>
      <c r="H207" s="108">
        <v>350</v>
      </c>
      <c r="I207" s="126">
        <v>360</v>
      </c>
      <c r="J207" s="127" t="s">
        <v>679</v>
      </c>
      <c r="K207" s="128">
        <f t="shared" si="115"/>
        <v>52.5</v>
      </c>
      <c r="L207" s="129">
        <f t="shared" si="116"/>
        <v>0.17647058823529413</v>
      </c>
      <c r="M207" s="130" t="s">
        <v>599</v>
      </c>
      <c r="N207" s="131">
        <v>42232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36</v>
      </c>
      <c r="B208" s="106">
        <v>42219</v>
      </c>
      <c r="C208" s="106"/>
      <c r="D208" s="107" t="s">
        <v>680</v>
      </c>
      <c r="E208" s="108" t="s">
        <v>623</v>
      </c>
      <c r="F208" s="109">
        <v>115.5</v>
      </c>
      <c r="G208" s="108"/>
      <c r="H208" s="108">
        <v>149</v>
      </c>
      <c r="I208" s="126">
        <v>140</v>
      </c>
      <c r="J208" s="141" t="s">
        <v>681</v>
      </c>
      <c r="K208" s="128">
        <f t="shared" si="115"/>
        <v>33.5</v>
      </c>
      <c r="L208" s="129">
        <f t="shared" si="116"/>
        <v>0.29004329004329005</v>
      </c>
      <c r="M208" s="130" t="s">
        <v>599</v>
      </c>
      <c r="N208" s="131">
        <v>42740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37</v>
      </c>
      <c r="B209" s="106">
        <v>42251</v>
      </c>
      <c r="C209" s="106"/>
      <c r="D209" s="107" t="s">
        <v>674</v>
      </c>
      <c r="E209" s="108" t="s">
        <v>623</v>
      </c>
      <c r="F209" s="109">
        <v>226</v>
      </c>
      <c r="G209" s="108"/>
      <c r="H209" s="108">
        <v>292</v>
      </c>
      <c r="I209" s="126">
        <v>292</v>
      </c>
      <c r="J209" s="127" t="s">
        <v>682</v>
      </c>
      <c r="K209" s="128">
        <f t="shared" si="115"/>
        <v>66</v>
      </c>
      <c r="L209" s="129">
        <f t="shared" si="116"/>
        <v>0.29203539823008851</v>
      </c>
      <c r="M209" s="130" t="s">
        <v>599</v>
      </c>
      <c r="N209" s="131">
        <v>42286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38</v>
      </c>
      <c r="B210" s="106">
        <v>42254</v>
      </c>
      <c r="C210" s="106"/>
      <c r="D210" s="107" t="s">
        <v>669</v>
      </c>
      <c r="E210" s="108" t="s">
        <v>623</v>
      </c>
      <c r="F210" s="109">
        <v>232.5</v>
      </c>
      <c r="G210" s="108"/>
      <c r="H210" s="108">
        <v>312.5</v>
      </c>
      <c r="I210" s="126">
        <v>310</v>
      </c>
      <c r="J210" s="127" t="s">
        <v>625</v>
      </c>
      <c r="K210" s="128">
        <f t="shared" si="115"/>
        <v>80</v>
      </c>
      <c r="L210" s="129">
        <f t="shared" si="116"/>
        <v>0.34408602150537637</v>
      </c>
      <c r="M210" s="130" t="s">
        <v>599</v>
      </c>
      <c r="N210" s="131">
        <v>42823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39</v>
      </c>
      <c r="B211" s="106">
        <v>42268</v>
      </c>
      <c r="C211" s="106"/>
      <c r="D211" s="107" t="s">
        <v>683</v>
      </c>
      <c r="E211" s="108" t="s">
        <v>623</v>
      </c>
      <c r="F211" s="109">
        <v>196.5</v>
      </c>
      <c r="G211" s="108"/>
      <c r="H211" s="108">
        <v>238</v>
      </c>
      <c r="I211" s="126">
        <v>238</v>
      </c>
      <c r="J211" s="127" t="s">
        <v>682</v>
      </c>
      <c r="K211" s="128">
        <f t="shared" si="115"/>
        <v>41.5</v>
      </c>
      <c r="L211" s="129">
        <f t="shared" si="116"/>
        <v>0.21119592875318066</v>
      </c>
      <c r="M211" s="130" t="s">
        <v>599</v>
      </c>
      <c r="N211" s="131">
        <v>42291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40</v>
      </c>
      <c r="B212" s="106">
        <v>42271</v>
      </c>
      <c r="C212" s="106"/>
      <c r="D212" s="107" t="s">
        <v>622</v>
      </c>
      <c r="E212" s="108" t="s">
        <v>623</v>
      </c>
      <c r="F212" s="109">
        <v>65</v>
      </c>
      <c r="G212" s="108"/>
      <c r="H212" s="108">
        <v>82</v>
      </c>
      <c r="I212" s="126">
        <v>82</v>
      </c>
      <c r="J212" s="127" t="s">
        <v>682</v>
      </c>
      <c r="K212" s="128">
        <f t="shared" si="115"/>
        <v>17</v>
      </c>
      <c r="L212" s="129">
        <f t="shared" si="116"/>
        <v>0.26153846153846155</v>
      </c>
      <c r="M212" s="130" t="s">
        <v>599</v>
      </c>
      <c r="N212" s="131">
        <v>42578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41</v>
      </c>
      <c r="B213" s="106">
        <v>42291</v>
      </c>
      <c r="C213" s="106"/>
      <c r="D213" s="107" t="s">
        <v>684</v>
      </c>
      <c r="E213" s="108" t="s">
        <v>623</v>
      </c>
      <c r="F213" s="109">
        <v>144</v>
      </c>
      <c r="G213" s="108"/>
      <c r="H213" s="108">
        <v>182.5</v>
      </c>
      <c r="I213" s="126">
        <v>181</v>
      </c>
      <c r="J213" s="127" t="s">
        <v>682</v>
      </c>
      <c r="K213" s="128">
        <f t="shared" si="115"/>
        <v>38.5</v>
      </c>
      <c r="L213" s="129">
        <f t="shared" si="116"/>
        <v>0.2673611111111111</v>
      </c>
      <c r="M213" s="130" t="s">
        <v>599</v>
      </c>
      <c r="N213" s="131">
        <v>42817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42</v>
      </c>
      <c r="B214" s="106">
        <v>42291</v>
      </c>
      <c r="C214" s="106"/>
      <c r="D214" s="107" t="s">
        <v>685</v>
      </c>
      <c r="E214" s="108" t="s">
        <v>623</v>
      </c>
      <c r="F214" s="109">
        <v>264</v>
      </c>
      <c r="G214" s="108"/>
      <c r="H214" s="108">
        <v>311</v>
      </c>
      <c r="I214" s="126">
        <v>311</v>
      </c>
      <c r="J214" s="127" t="s">
        <v>682</v>
      </c>
      <c r="K214" s="128">
        <f t="shared" si="115"/>
        <v>47</v>
      </c>
      <c r="L214" s="129">
        <f t="shared" si="116"/>
        <v>0.17803030303030304</v>
      </c>
      <c r="M214" s="130" t="s">
        <v>599</v>
      </c>
      <c r="N214" s="131">
        <v>42604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43</v>
      </c>
      <c r="B215" s="106">
        <v>42318</v>
      </c>
      <c r="C215" s="106"/>
      <c r="D215" s="107" t="s">
        <v>686</v>
      </c>
      <c r="E215" s="108" t="s">
        <v>600</v>
      </c>
      <c r="F215" s="109">
        <v>549.5</v>
      </c>
      <c r="G215" s="108"/>
      <c r="H215" s="108">
        <v>630</v>
      </c>
      <c r="I215" s="126">
        <v>630</v>
      </c>
      <c r="J215" s="127" t="s">
        <v>682</v>
      </c>
      <c r="K215" s="128">
        <f t="shared" si="115"/>
        <v>80.5</v>
      </c>
      <c r="L215" s="129">
        <f t="shared" si="116"/>
        <v>0.1464968152866242</v>
      </c>
      <c r="M215" s="130" t="s">
        <v>599</v>
      </c>
      <c r="N215" s="131">
        <v>42419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44</v>
      </c>
      <c r="B216" s="106">
        <v>42342</v>
      </c>
      <c r="C216" s="106"/>
      <c r="D216" s="107" t="s">
        <v>687</v>
      </c>
      <c r="E216" s="108" t="s">
        <v>623</v>
      </c>
      <c r="F216" s="109">
        <v>1027.5</v>
      </c>
      <c r="G216" s="108"/>
      <c r="H216" s="108">
        <v>1315</v>
      </c>
      <c r="I216" s="126">
        <v>1250</v>
      </c>
      <c r="J216" s="127" t="s">
        <v>682</v>
      </c>
      <c r="K216" s="128">
        <f t="shared" si="115"/>
        <v>287.5</v>
      </c>
      <c r="L216" s="129">
        <f t="shared" si="116"/>
        <v>0.27980535279805352</v>
      </c>
      <c r="M216" s="130" t="s">
        <v>599</v>
      </c>
      <c r="N216" s="131">
        <v>43244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45</v>
      </c>
      <c r="B217" s="106">
        <v>42367</v>
      </c>
      <c r="C217" s="106"/>
      <c r="D217" s="107" t="s">
        <v>688</v>
      </c>
      <c r="E217" s="108" t="s">
        <v>623</v>
      </c>
      <c r="F217" s="109">
        <v>465</v>
      </c>
      <c r="G217" s="108"/>
      <c r="H217" s="108">
        <v>540</v>
      </c>
      <c r="I217" s="126">
        <v>540</v>
      </c>
      <c r="J217" s="127" t="s">
        <v>682</v>
      </c>
      <c r="K217" s="128">
        <f t="shared" si="115"/>
        <v>75</v>
      </c>
      <c r="L217" s="129">
        <f t="shared" si="116"/>
        <v>0.16129032258064516</v>
      </c>
      <c r="M217" s="130" t="s">
        <v>599</v>
      </c>
      <c r="N217" s="131">
        <v>42530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46</v>
      </c>
      <c r="B218" s="106">
        <v>42380</v>
      </c>
      <c r="C218" s="106"/>
      <c r="D218" s="107" t="s">
        <v>390</v>
      </c>
      <c r="E218" s="108" t="s">
        <v>600</v>
      </c>
      <c r="F218" s="109">
        <v>81</v>
      </c>
      <c r="G218" s="108"/>
      <c r="H218" s="108">
        <v>110</v>
      </c>
      <c r="I218" s="126">
        <v>110</v>
      </c>
      <c r="J218" s="127" t="s">
        <v>682</v>
      </c>
      <c r="K218" s="128">
        <f t="shared" si="115"/>
        <v>29</v>
      </c>
      <c r="L218" s="129">
        <f t="shared" si="116"/>
        <v>0.35802469135802467</v>
      </c>
      <c r="M218" s="130" t="s">
        <v>599</v>
      </c>
      <c r="N218" s="131">
        <v>42745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47</v>
      </c>
      <c r="B219" s="106">
        <v>42382</v>
      </c>
      <c r="C219" s="106"/>
      <c r="D219" s="107" t="s">
        <v>689</v>
      </c>
      <c r="E219" s="108" t="s">
        <v>600</v>
      </c>
      <c r="F219" s="109">
        <v>417.5</v>
      </c>
      <c r="G219" s="108"/>
      <c r="H219" s="108">
        <v>547</v>
      </c>
      <c r="I219" s="126">
        <v>535</v>
      </c>
      <c r="J219" s="127" t="s">
        <v>682</v>
      </c>
      <c r="K219" s="128">
        <f t="shared" si="115"/>
        <v>129.5</v>
      </c>
      <c r="L219" s="129">
        <f t="shared" si="116"/>
        <v>0.31017964071856285</v>
      </c>
      <c r="M219" s="130" t="s">
        <v>599</v>
      </c>
      <c r="N219" s="131">
        <v>42578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48</v>
      </c>
      <c r="B220" s="106">
        <v>42408</v>
      </c>
      <c r="C220" s="106"/>
      <c r="D220" s="107" t="s">
        <v>690</v>
      </c>
      <c r="E220" s="108" t="s">
        <v>623</v>
      </c>
      <c r="F220" s="109">
        <v>650</v>
      </c>
      <c r="G220" s="108"/>
      <c r="H220" s="108">
        <v>800</v>
      </c>
      <c r="I220" s="126">
        <v>800</v>
      </c>
      <c r="J220" s="127" t="s">
        <v>682</v>
      </c>
      <c r="K220" s="128">
        <f t="shared" si="115"/>
        <v>150</v>
      </c>
      <c r="L220" s="129">
        <f t="shared" si="116"/>
        <v>0.23076923076923078</v>
      </c>
      <c r="M220" s="130" t="s">
        <v>599</v>
      </c>
      <c r="N220" s="131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49</v>
      </c>
      <c r="B221" s="106">
        <v>42433</v>
      </c>
      <c r="C221" s="106"/>
      <c r="D221" s="107" t="s">
        <v>197</v>
      </c>
      <c r="E221" s="108" t="s">
        <v>623</v>
      </c>
      <c r="F221" s="109">
        <v>437.5</v>
      </c>
      <c r="G221" s="108"/>
      <c r="H221" s="108">
        <v>504.5</v>
      </c>
      <c r="I221" s="126">
        <v>522</v>
      </c>
      <c r="J221" s="127" t="s">
        <v>691</v>
      </c>
      <c r="K221" s="128">
        <f t="shared" si="115"/>
        <v>67</v>
      </c>
      <c r="L221" s="129">
        <f t="shared" si="116"/>
        <v>0.15314285714285714</v>
      </c>
      <c r="M221" s="130" t="s">
        <v>599</v>
      </c>
      <c r="N221" s="131">
        <v>42480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50</v>
      </c>
      <c r="B222" s="106">
        <v>42438</v>
      </c>
      <c r="C222" s="106"/>
      <c r="D222" s="107" t="s">
        <v>692</v>
      </c>
      <c r="E222" s="108" t="s">
        <v>623</v>
      </c>
      <c r="F222" s="109">
        <v>189.5</v>
      </c>
      <c r="G222" s="108"/>
      <c r="H222" s="108">
        <v>218</v>
      </c>
      <c r="I222" s="126">
        <v>218</v>
      </c>
      <c r="J222" s="127" t="s">
        <v>682</v>
      </c>
      <c r="K222" s="128">
        <f t="shared" si="115"/>
        <v>28.5</v>
      </c>
      <c r="L222" s="129">
        <f t="shared" si="116"/>
        <v>0.15039577836411611</v>
      </c>
      <c r="M222" s="130" t="s">
        <v>599</v>
      </c>
      <c r="N222" s="131">
        <v>43034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4">
        <v>51</v>
      </c>
      <c r="B223" s="115">
        <v>42471</v>
      </c>
      <c r="C223" s="115"/>
      <c r="D223" s="116" t="s">
        <v>693</v>
      </c>
      <c r="E223" s="117" t="s">
        <v>623</v>
      </c>
      <c r="F223" s="118">
        <v>36.5</v>
      </c>
      <c r="G223" s="119"/>
      <c r="H223" s="119">
        <v>15.85</v>
      </c>
      <c r="I223" s="119">
        <v>60</v>
      </c>
      <c r="J223" s="138" t="s">
        <v>694</v>
      </c>
      <c r="K223" s="134">
        <f t="shared" si="115"/>
        <v>-20.65</v>
      </c>
      <c r="L223" s="168">
        <f t="shared" si="116"/>
        <v>-0.5657534246575342</v>
      </c>
      <c r="M223" s="136" t="s">
        <v>663</v>
      </c>
      <c r="N223" s="169">
        <v>43627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52</v>
      </c>
      <c r="B224" s="106">
        <v>42472</v>
      </c>
      <c r="C224" s="106"/>
      <c r="D224" s="107" t="s">
        <v>695</v>
      </c>
      <c r="E224" s="108" t="s">
        <v>623</v>
      </c>
      <c r="F224" s="109">
        <v>93</v>
      </c>
      <c r="G224" s="108"/>
      <c r="H224" s="108">
        <v>149</v>
      </c>
      <c r="I224" s="126">
        <v>140</v>
      </c>
      <c r="J224" s="141" t="s">
        <v>696</v>
      </c>
      <c r="K224" s="128">
        <f t="shared" si="115"/>
        <v>56</v>
      </c>
      <c r="L224" s="129">
        <f t="shared" si="116"/>
        <v>0.60215053763440862</v>
      </c>
      <c r="M224" s="130" t="s">
        <v>599</v>
      </c>
      <c r="N224" s="131">
        <v>42740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53</v>
      </c>
      <c r="B225" s="106">
        <v>42472</v>
      </c>
      <c r="C225" s="106"/>
      <c r="D225" s="107" t="s">
        <v>697</v>
      </c>
      <c r="E225" s="108" t="s">
        <v>623</v>
      </c>
      <c r="F225" s="109">
        <v>130</v>
      </c>
      <c r="G225" s="108"/>
      <c r="H225" s="108">
        <v>150</v>
      </c>
      <c r="I225" s="126" t="s">
        <v>698</v>
      </c>
      <c r="J225" s="127" t="s">
        <v>682</v>
      </c>
      <c r="K225" s="128">
        <f t="shared" si="115"/>
        <v>20</v>
      </c>
      <c r="L225" s="129">
        <f t="shared" si="116"/>
        <v>0.15384615384615385</v>
      </c>
      <c r="M225" s="130" t="s">
        <v>599</v>
      </c>
      <c r="N225" s="131">
        <v>42564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54</v>
      </c>
      <c r="B226" s="106">
        <v>42473</v>
      </c>
      <c r="C226" s="106"/>
      <c r="D226" s="107" t="s">
        <v>354</v>
      </c>
      <c r="E226" s="108" t="s">
        <v>623</v>
      </c>
      <c r="F226" s="109">
        <v>196</v>
      </c>
      <c r="G226" s="108"/>
      <c r="H226" s="108">
        <v>299</v>
      </c>
      <c r="I226" s="126">
        <v>299</v>
      </c>
      <c r="J226" s="127" t="s">
        <v>682</v>
      </c>
      <c r="K226" s="128">
        <v>103</v>
      </c>
      <c r="L226" s="129">
        <v>0.52551020408163296</v>
      </c>
      <c r="M226" s="130" t="s">
        <v>599</v>
      </c>
      <c r="N226" s="131">
        <v>42620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55</v>
      </c>
      <c r="B227" s="106">
        <v>42473</v>
      </c>
      <c r="C227" s="106"/>
      <c r="D227" s="107" t="s">
        <v>756</v>
      </c>
      <c r="E227" s="108" t="s">
        <v>623</v>
      </c>
      <c r="F227" s="109">
        <v>88</v>
      </c>
      <c r="G227" s="108"/>
      <c r="H227" s="108">
        <v>103</v>
      </c>
      <c r="I227" s="126">
        <v>103</v>
      </c>
      <c r="J227" s="127" t="s">
        <v>682</v>
      </c>
      <c r="K227" s="128">
        <v>15</v>
      </c>
      <c r="L227" s="129">
        <v>0.170454545454545</v>
      </c>
      <c r="M227" s="130" t="s">
        <v>599</v>
      </c>
      <c r="N227" s="131">
        <v>42530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56</v>
      </c>
      <c r="B228" s="106">
        <v>42492</v>
      </c>
      <c r="C228" s="106"/>
      <c r="D228" s="107" t="s">
        <v>699</v>
      </c>
      <c r="E228" s="108" t="s">
        <v>623</v>
      </c>
      <c r="F228" s="109">
        <v>127.5</v>
      </c>
      <c r="G228" s="108"/>
      <c r="H228" s="108">
        <v>148</v>
      </c>
      <c r="I228" s="126" t="s">
        <v>700</v>
      </c>
      <c r="J228" s="127" t="s">
        <v>682</v>
      </c>
      <c r="K228" s="128">
        <f>H228-F228</f>
        <v>20.5</v>
      </c>
      <c r="L228" s="129">
        <f>K228/F228</f>
        <v>0.16078431372549021</v>
      </c>
      <c r="M228" s="130" t="s">
        <v>599</v>
      </c>
      <c r="N228" s="131">
        <v>42564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57</v>
      </c>
      <c r="B229" s="106">
        <v>42493</v>
      </c>
      <c r="C229" s="106"/>
      <c r="D229" s="107" t="s">
        <v>701</v>
      </c>
      <c r="E229" s="108" t="s">
        <v>623</v>
      </c>
      <c r="F229" s="109">
        <v>675</v>
      </c>
      <c r="G229" s="108"/>
      <c r="H229" s="108">
        <v>815</v>
      </c>
      <c r="I229" s="126" t="s">
        <v>702</v>
      </c>
      <c r="J229" s="127" t="s">
        <v>682</v>
      </c>
      <c r="K229" s="128">
        <f>H229-F229</f>
        <v>140</v>
      </c>
      <c r="L229" s="129">
        <f>K229/F229</f>
        <v>0.2074074074074074</v>
      </c>
      <c r="M229" s="130" t="s">
        <v>599</v>
      </c>
      <c r="N229" s="131">
        <v>43154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58</v>
      </c>
      <c r="B230" s="110">
        <v>42522</v>
      </c>
      <c r="C230" s="110"/>
      <c r="D230" s="111" t="s">
        <v>757</v>
      </c>
      <c r="E230" s="112" t="s">
        <v>623</v>
      </c>
      <c r="F230" s="113">
        <v>500</v>
      </c>
      <c r="G230" s="113"/>
      <c r="H230" s="114">
        <v>232.5</v>
      </c>
      <c r="I230" s="132" t="s">
        <v>758</v>
      </c>
      <c r="J230" s="133" t="s">
        <v>759</v>
      </c>
      <c r="K230" s="134">
        <f>H230-F230</f>
        <v>-267.5</v>
      </c>
      <c r="L230" s="135">
        <f>K230/F230</f>
        <v>-0.53500000000000003</v>
      </c>
      <c r="M230" s="136" t="s">
        <v>663</v>
      </c>
      <c r="N230" s="137">
        <v>43735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59</v>
      </c>
      <c r="B231" s="106">
        <v>42527</v>
      </c>
      <c r="C231" s="106"/>
      <c r="D231" s="107" t="s">
        <v>703</v>
      </c>
      <c r="E231" s="108" t="s">
        <v>623</v>
      </c>
      <c r="F231" s="109">
        <v>110</v>
      </c>
      <c r="G231" s="108"/>
      <c r="H231" s="108">
        <v>126.5</v>
      </c>
      <c r="I231" s="126">
        <v>125</v>
      </c>
      <c r="J231" s="127" t="s">
        <v>632</v>
      </c>
      <c r="K231" s="128">
        <f>H231-F231</f>
        <v>16.5</v>
      </c>
      <c r="L231" s="129">
        <f>K231/F231</f>
        <v>0.15</v>
      </c>
      <c r="M231" s="130" t="s">
        <v>599</v>
      </c>
      <c r="N231" s="131">
        <v>42552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60</v>
      </c>
      <c r="B232" s="106">
        <v>42538</v>
      </c>
      <c r="C232" s="106"/>
      <c r="D232" s="107" t="s">
        <v>704</v>
      </c>
      <c r="E232" s="108" t="s">
        <v>623</v>
      </c>
      <c r="F232" s="109">
        <v>44</v>
      </c>
      <c r="G232" s="108"/>
      <c r="H232" s="108">
        <v>69.5</v>
      </c>
      <c r="I232" s="126">
        <v>69.5</v>
      </c>
      <c r="J232" s="127" t="s">
        <v>705</v>
      </c>
      <c r="K232" s="128">
        <f>H232-F232</f>
        <v>25.5</v>
      </c>
      <c r="L232" s="129">
        <f>K232/F232</f>
        <v>0.57954545454545459</v>
      </c>
      <c r="M232" s="130" t="s">
        <v>599</v>
      </c>
      <c r="N232" s="131">
        <v>42977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61</v>
      </c>
      <c r="B233" s="106">
        <v>42549</v>
      </c>
      <c r="C233" s="106"/>
      <c r="D233" s="148" t="s">
        <v>760</v>
      </c>
      <c r="E233" s="108" t="s">
        <v>623</v>
      </c>
      <c r="F233" s="109">
        <v>262.5</v>
      </c>
      <c r="G233" s="108"/>
      <c r="H233" s="108">
        <v>340</v>
      </c>
      <c r="I233" s="126">
        <v>333</v>
      </c>
      <c r="J233" s="127" t="s">
        <v>761</v>
      </c>
      <c r="K233" s="128">
        <v>77.5</v>
      </c>
      <c r="L233" s="129">
        <v>0.29523809523809502</v>
      </c>
      <c r="M233" s="130" t="s">
        <v>599</v>
      </c>
      <c r="N233" s="131">
        <v>43017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62</v>
      </c>
      <c r="B234" s="106">
        <v>42549</v>
      </c>
      <c r="C234" s="106"/>
      <c r="D234" s="148" t="s">
        <v>762</v>
      </c>
      <c r="E234" s="108" t="s">
        <v>623</v>
      </c>
      <c r="F234" s="109">
        <v>840</v>
      </c>
      <c r="G234" s="108"/>
      <c r="H234" s="108">
        <v>1230</v>
      </c>
      <c r="I234" s="126">
        <v>1230</v>
      </c>
      <c r="J234" s="127" t="s">
        <v>682</v>
      </c>
      <c r="K234" s="128">
        <v>390</v>
      </c>
      <c r="L234" s="129">
        <v>0.46428571428571402</v>
      </c>
      <c r="M234" s="130" t="s">
        <v>599</v>
      </c>
      <c r="N234" s="131">
        <v>42649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5">
        <v>63</v>
      </c>
      <c r="B235" s="143">
        <v>42556</v>
      </c>
      <c r="C235" s="143"/>
      <c r="D235" s="144" t="s">
        <v>706</v>
      </c>
      <c r="E235" s="145" t="s">
        <v>623</v>
      </c>
      <c r="F235" s="146">
        <v>395</v>
      </c>
      <c r="G235" s="147"/>
      <c r="H235" s="147">
        <f>(468.5+342.5)/2</f>
        <v>405.5</v>
      </c>
      <c r="I235" s="147">
        <v>510</v>
      </c>
      <c r="J235" s="170" t="s">
        <v>707</v>
      </c>
      <c r="K235" s="171">
        <f t="shared" ref="K235:K241" si="117">H235-F235</f>
        <v>10.5</v>
      </c>
      <c r="L235" s="172">
        <f t="shared" ref="L235:L241" si="118">K235/F235</f>
        <v>2.6582278481012658E-2</v>
      </c>
      <c r="M235" s="173" t="s">
        <v>708</v>
      </c>
      <c r="N235" s="174">
        <v>43606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64</v>
      </c>
      <c r="B236" s="110">
        <v>42584</v>
      </c>
      <c r="C236" s="110"/>
      <c r="D236" s="111" t="s">
        <v>709</v>
      </c>
      <c r="E236" s="112" t="s">
        <v>600</v>
      </c>
      <c r="F236" s="113">
        <f>169.5-12.8</f>
        <v>156.69999999999999</v>
      </c>
      <c r="G236" s="113"/>
      <c r="H236" s="114">
        <v>77</v>
      </c>
      <c r="I236" s="132" t="s">
        <v>710</v>
      </c>
      <c r="J236" s="384" t="s">
        <v>3401</v>
      </c>
      <c r="K236" s="134">
        <f t="shared" si="117"/>
        <v>-79.699999999999989</v>
      </c>
      <c r="L236" s="135">
        <f t="shared" si="118"/>
        <v>-0.50861518825781749</v>
      </c>
      <c r="M236" s="136" t="s">
        <v>663</v>
      </c>
      <c r="N236" s="137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65</v>
      </c>
      <c r="B237" s="110">
        <v>42586</v>
      </c>
      <c r="C237" s="110"/>
      <c r="D237" s="111" t="s">
        <v>711</v>
      </c>
      <c r="E237" s="112" t="s">
        <v>623</v>
      </c>
      <c r="F237" s="113">
        <v>400</v>
      </c>
      <c r="G237" s="113"/>
      <c r="H237" s="114">
        <v>305</v>
      </c>
      <c r="I237" s="132">
        <v>475</v>
      </c>
      <c r="J237" s="133" t="s">
        <v>712</v>
      </c>
      <c r="K237" s="134">
        <f t="shared" si="117"/>
        <v>-95</v>
      </c>
      <c r="L237" s="135">
        <f t="shared" si="118"/>
        <v>-0.23749999999999999</v>
      </c>
      <c r="M237" s="136" t="s">
        <v>663</v>
      </c>
      <c r="N237" s="137">
        <v>43606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66</v>
      </c>
      <c r="B238" s="106">
        <v>42593</v>
      </c>
      <c r="C238" s="106"/>
      <c r="D238" s="107" t="s">
        <v>713</v>
      </c>
      <c r="E238" s="108" t="s">
        <v>623</v>
      </c>
      <c r="F238" s="109">
        <v>86.5</v>
      </c>
      <c r="G238" s="108"/>
      <c r="H238" s="108">
        <v>130</v>
      </c>
      <c r="I238" s="126">
        <v>130</v>
      </c>
      <c r="J238" s="141" t="s">
        <v>714</v>
      </c>
      <c r="K238" s="128">
        <f t="shared" si="117"/>
        <v>43.5</v>
      </c>
      <c r="L238" s="129">
        <f t="shared" si="118"/>
        <v>0.50289017341040465</v>
      </c>
      <c r="M238" s="130" t="s">
        <v>599</v>
      </c>
      <c r="N238" s="131">
        <v>43091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67</v>
      </c>
      <c r="B239" s="110">
        <v>42600</v>
      </c>
      <c r="C239" s="110"/>
      <c r="D239" s="111" t="s">
        <v>381</v>
      </c>
      <c r="E239" s="112" t="s">
        <v>623</v>
      </c>
      <c r="F239" s="113">
        <v>133.5</v>
      </c>
      <c r="G239" s="113"/>
      <c r="H239" s="114">
        <v>126.5</v>
      </c>
      <c r="I239" s="132">
        <v>178</v>
      </c>
      <c r="J239" s="133" t="s">
        <v>715</v>
      </c>
      <c r="K239" s="134">
        <f t="shared" si="117"/>
        <v>-7</v>
      </c>
      <c r="L239" s="135">
        <f t="shared" si="118"/>
        <v>-5.2434456928838954E-2</v>
      </c>
      <c r="M239" s="136" t="s">
        <v>663</v>
      </c>
      <c r="N239" s="137">
        <v>42615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68</v>
      </c>
      <c r="B240" s="106">
        <v>42613</v>
      </c>
      <c r="C240" s="106"/>
      <c r="D240" s="107" t="s">
        <v>716</v>
      </c>
      <c r="E240" s="108" t="s">
        <v>623</v>
      </c>
      <c r="F240" s="109">
        <v>560</v>
      </c>
      <c r="G240" s="108"/>
      <c r="H240" s="108">
        <v>725</v>
      </c>
      <c r="I240" s="126">
        <v>725</v>
      </c>
      <c r="J240" s="127" t="s">
        <v>625</v>
      </c>
      <c r="K240" s="128">
        <f t="shared" si="117"/>
        <v>165</v>
      </c>
      <c r="L240" s="129">
        <f t="shared" si="118"/>
        <v>0.29464285714285715</v>
      </c>
      <c r="M240" s="130" t="s">
        <v>599</v>
      </c>
      <c r="N240" s="131">
        <v>42456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69</v>
      </c>
      <c r="B241" s="106">
        <v>42614</v>
      </c>
      <c r="C241" s="106"/>
      <c r="D241" s="107" t="s">
        <v>717</v>
      </c>
      <c r="E241" s="108" t="s">
        <v>623</v>
      </c>
      <c r="F241" s="109">
        <v>160.5</v>
      </c>
      <c r="G241" s="108"/>
      <c r="H241" s="108">
        <v>210</v>
      </c>
      <c r="I241" s="126">
        <v>210</v>
      </c>
      <c r="J241" s="127" t="s">
        <v>625</v>
      </c>
      <c r="K241" s="128">
        <f t="shared" si="117"/>
        <v>49.5</v>
      </c>
      <c r="L241" s="129">
        <f t="shared" si="118"/>
        <v>0.30841121495327101</v>
      </c>
      <c r="M241" s="130" t="s">
        <v>599</v>
      </c>
      <c r="N241" s="131">
        <v>42871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70</v>
      </c>
      <c r="B242" s="106">
        <v>42646</v>
      </c>
      <c r="C242" s="106"/>
      <c r="D242" s="148" t="s">
        <v>405</v>
      </c>
      <c r="E242" s="108" t="s">
        <v>623</v>
      </c>
      <c r="F242" s="109">
        <v>430</v>
      </c>
      <c r="G242" s="108"/>
      <c r="H242" s="108">
        <v>596</v>
      </c>
      <c r="I242" s="126">
        <v>575</v>
      </c>
      <c r="J242" s="127" t="s">
        <v>763</v>
      </c>
      <c r="K242" s="128">
        <v>166</v>
      </c>
      <c r="L242" s="129">
        <v>0.38604651162790699</v>
      </c>
      <c r="M242" s="130" t="s">
        <v>599</v>
      </c>
      <c r="N242" s="131">
        <v>42769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71</v>
      </c>
      <c r="B243" s="106">
        <v>42657</v>
      </c>
      <c r="C243" s="106"/>
      <c r="D243" s="107" t="s">
        <v>718</v>
      </c>
      <c r="E243" s="108" t="s">
        <v>623</v>
      </c>
      <c r="F243" s="109">
        <v>280</v>
      </c>
      <c r="G243" s="108"/>
      <c r="H243" s="108">
        <v>345</v>
      </c>
      <c r="I243" s="126">
        <v>345</v>
      </c>
      <c r="J243" s="127" t="s">
        <v>625</v>
      </c>
      <c r="K243" s="128">
        <f t="shared" ref="K243:K248" si="119">H243-F243</f>
        <v>65</v>
      </c>
      <c r="L243" s="129">
        <f>K243/F243</f>
        <v>0.23214285714285715</v>
      </c>
      <c r="M243" s="130" t="s">
        <v>599</v>
      </c>
      <c r="N243" s="131">
        <v>42814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72</v>
      </c>
      <c r="B244" s="106">
        <v>42657</v>
      </c>
      <c r="C244" s="106"/>
      <c r="D244" s="107" t="s">
        <v>719</v>
      </c>
      <c r="E244" s="108" t="s">
        <v>623</v>
      </c>
      <c r="F244" s="109">
        <v>245</v>
      </c>
      <c r="G244" s="108"/>
      <c r="H244" s="108">
        <v>325.5</v>
      </c>
      <c r="I244" s="126">
        <v>330</v>
      </c>
      <c r="J244" s="127" t="s">
        <v>720</v>
      </c>
      <c r="K244" s="128">
        <f t="shared" si="119"/>
        <v>80.5</v>
      </c>
      <c r="L244" s="129">
        <f>K244/F244</f>
        <v>0.32857142857142857</v>
      </c>
      <c r="M244" s="130" t="s">
        <v>599</v>
      </c>
      <c r="N244" s="131">
        <v>42769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73</v>
      </c>
      <c r="B245" s="106">
        <v>42660</v>
      </c>
      <c r="C245" s="106"/>
      <c r="D245" s="107" t="s">
        <v>349</v>
      </c>
      <c r="E245" s="108" t="s">
        <v>623</v>
      </c>
      <c r="F245" s="109">
        <v>125</v>
      </c>
      <c r="G245" s="108"/>
      <c r="H245" s="108">
        <v>160</v>
      </c>
      <c r="I245" s="126">
        <v>160</v>
      </c>
      <c r="J245" s="127" t="s">
        <v>682</v>
      </c>
      <c r="K245" s="128">
        <f t="shared" si="119"/>
        <v>35</v>
      </c>
      <c r="L245" s="129">
        <v>0.28000000000000003</v>
      </c>
      <c r="M245" s="130" t="s">
        <v>599</v>
      </c>
      <c r="N245" s="131">
        <v>42803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74</v>
      </c>
      <c r="B246" s="106">
        <v>42660</v>
      </c>
      <c r="C246" s="106"/>
      <c r="D246" s="107" t="s">
        <v>483</v>
      </c>
      <c r="E246" s="108" t="s">
        <v>623</v>
      </c>
      <c r="F246" s="109">
        <v>114</v>
      </c>
      <c r="G246" s="108"/>
      <c r="H246" s="108">
        <v>145</v>
      </c>
      <c r="I246" s="126">
        <v>145</v>
      </c>
      <c r="J246" s="127" t="s">
        <v>682</v>
      </c>
      <c r="K246" s="128">
        <f t="shared" si="119"/>
        <v>31</v>
      </c>
      <c r="L246" s="129">
        <f>K246/F246</f>
        <v>0.27192982456140352</v>
      </c>
      <c r="M246" s="130" t="s">
        <v>599</v>
      </c>
      <c r="N246" s="131">
        <v>42859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75</v>
      </c>
      <c r="B247" s="106">
        <v>42660</v>
      </c>
      <c r="C247" s="106"/>
      <c r="D247" s="107" t="s">
        <v>721</v>
      </c>
      <c r="E247" s="108" t="s">
        <v>623</v>
      </c>
      <c r="F247" s="109">
        <v>212</v>
      </c>
      <c r="G247" s="108"/>
      <c r="H247" s="108">
        <v>280</v>
      </c>
      <c r="I247" s="126">
        <v>276</v>
      </c>
      <c r="J247" s="127" t="s">
        <v>722</v>
      </c>
      <c r="K247" s="128">
        <f t="shared" si="119"/>
        <v>68</v>
      </c>
      <c r="L247" s="129">
        <f>K247/F247</f>
        <v>0.32075471698113206</v>
      </c>
      <c r="M247" s="130" t="s">
        <v>599</v>
      </c>
      <c r="N247" s="131">
        <v>42858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76</v>
      </c>
      <c r="B248" s="106">
        <v>42678</v>
      </c>
      <c r="C248" s="106"/>
      <c r="D248" s="107" t="s">
        <v>151</v>
      </c>
      <c r="E248" s="108" t="s">
        <v>623</v>
      </c>
      <c r="F248" s="109">
        <v>155</v>
      </c>
      <c r="G248" s="108"/>
      <c r="H248" s="108">
        <v>210</v>
      </c>
      <c r="I248" s="126">
        <v>210</v>
      </c>
      <c r="J248" s="127" t="s">
        <v>723</v>
      </c>
      <c r="K248" s="128">
        <f t="shared" si="119"/>
        <v>55</v>
      </c>
      <c r="L248" s="129">
        <f>K248/F248</f>
        <v>0.35483870967741937</v>
      </c>
      <c r="M248" s="130" t="s">
        <v>599</v>
      </c>
      <c r="N248" s="131">
        <v>42944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77</v>
      </c>
      <c r="B249" s="110">
        <v>42710</v>
      </c>
      <c r="C249" s="110"/>
      <c r="D249" s="111" t="s">
        <v>764</v>
      </c>
      <c r="E249" s="112" t="s">
        <v>623</v>
      </c>
      <c r="F249" s="113">
        <v>150.5</v>
      </c>
      <c r="G249" s="113"/>
      <c r="H249" s="114">
        <v>72.5</v>
      </c>
      <c r="I249" s="132">
        <v>174</v>
      </c>
      <c r="J249" s="133" t="s">
        <v>765</v>
      </c>
      <c r="K249" s="134">
        <v>-78</v>
      </c>
      <c r="L249" s="135">
        <v>-0.51827242524916906</v>
      </c>
      <c r="M249" s="136" t="s">
        <v>663</v>
      </c>
      <c r="N249" s="137">
        <v>43333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78</v>
      </c>
      <c r="B250" s="106">
        <v>42712</v>
      </c>
      <c r="C250" s="106"/>
      <c r="D250" s="107" t="s">
        <v>125</v>
      </c>
      <c r="E250" s="108" t="s">
        <v>623</v>
      </c>
      <c r="F250" s="109">
        <v>380</v>
      </c>
      <c r="G250" s="108"/>
      <c r="H250" s="108">
        <v>478</v>
      </c>
      <c r="I250" s="126">
        <v>468</v>
      </c>
      <c r="J250" s="127" t="s">
        <v>682</v>
      </c>
      <c r="K250" s="128">
        <f>H250-F250</f>
        <v>98</v>
      </c>
      <c r="L250" s="129">
        <f>K250/F250</f>
        <v>0.25789473684210529</v>
      </c>
      <c r="M250" s="130" t="s">
        <v>599</v>
      </c>
      <c r="N250" s="131">
        <v>43025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79</v>
      </c>
      <c r="B251" s="106">
        <v>42734</v>
      </c>
      <c r="C251" s="106"/>
      <c r="D251" s="107" t="s">
        <v>248</v>
      </c>
      <c r="E251" s="108" t="s">
        <v>623</v>
      </c>
      <c r="F251" s="109">
        <v>305</v>
      </c>
      <c r="G251" s="108"/>
      <c r="H251" s="108">
        <v>375</v>
      </c>
      <c r="I251" s="126">
        <v>375</v>
      </c>
      <c r="J251" s="127" t="s">
        <v>682</v>
      </c>
      <c r="K251" s="128">
        <f>H251-F251</f>
        <v>70</v>
      </c>
      <c r="L251" s="129">
        <f>K251/F251</f>
        <v>0.22950819672131148</v>
      </c>
      <c r="M251" s="130" t="s">
        <v>599</v>
      </c>
      <c r="N251" s="131">
        <v>42768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80</v>
      </c>
      <c r="B252" s="106">
        <v>42739</v>
      </c>
      <c r="C252" s="106"/>
      <c r="D252" s="107" t="s">
        <v>351</v>
      </c>
      <c r="E252" s="108" t="s">
        <v>623</v>
      </c>
      <c r="F252" s="109">
        <v>99.5</v>
      </c>
      <c r="G252" s="108"/>
      <c r="H252" s="108">
        <v>158</v>
      </c>
      <c r="I252" s="126">
        <v>158</v>
      </c>
      <c r="J252" s="127" t="s">
        <v>682</v>
      </c>
      <c r="K252" s="128">
        <f>H252-F252</f>
        <v>58.5</v>
      </c>
      <c r="L252" s="129">
        <f>K252/F252</f>
        <v>0.5879396984924623</v>
      </c>
      <c r="M252" s="130" t="s">
        <v>599</v>
      </c>
      <c r="N252" s="131">
        <v>42898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81</v>
      </c>
      <c r="B253" s="106">
        <v>42739</v>
      </c>
      <c r="C253" s="106"/>
      <c r="D253" s="107" t="s">
        <v>351</v>
      </c>
      <c r="E253" s="108" t="s">
        <v>623</v>
      </c>
      <c r="F253" s="109">
        <v>99.5</v>
      </c>
      <c r="G253" s="108"/>
      <c r="H253" s="108">
        <v>158</v>
      </c>
      <c r="I253" s="126">
        <v>158</v>
      </c>
      <c r="J253" s="127" t="s">
        <v>682</v>
      </c>
      <c r="K253" s="128">
        <v>58.5</v>
      </c>
      <c r="L253" s="129">
        <v>0.58793969849246197</v>
      </c>
      <c r="M253" s="130" t="s">
        <v>599</v>
      </c>
      <c r="N253" s="131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82</v>
      </c>
      <c r="B254" s="106">
        <v>42786</v>
      </c>
      <c r="C254" s="106"/>
      <c r="D254" s="107" t="s">
        <v>169</v>
      </c>
      <c r="E254" s="108" t="s">
        <v>623</v>
      </c>
      <c r="F254" s="109">
        <v>140.5</v>
      </c>
      <c r="G254" s="108"/>
      <c r="H254" s="108">
        <v>220</v>
      </c>
      <c r="I254" s="126">
        <v>220</v>
      </c>
      <c r="J254" s="127" t="s">
        <v>682</v>
      </c>
      <c r="K254" s="128">
        <f>H254-F254</f>
        <v>79.5</v>
      </c>
      <c r="L254" s="129">
        <f>K254/F254</f>
        <v>0.5658362989323843</v>
      </c>
      <c r="M254" s="130" t="s">
        <v>599</v>
      </c>
      <c r="N254" s="131">
        <v>42864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83</v>
      </c>
      <c r="B255" s="106">
        <v>42786</v>
      </c>
      <c r="C255" s="106"/>
      <c r="D255" s="107" t="s">
        <v>766</v>
      </c>
      <c r="E255" s="108" t="s">
        <v>623</v>
      </c>
      <c r="F255" s="109">
        <v>202.5</v>
      </c>
      <c r="G255" s="108"/>
      <c r="H255" s="108">
        <v>234</v>
      </c>
      <c r="I255" s="126">
        <v>234</v>
      </c>
      <c r="J255" s="127" t="s">
        <v>682</v>
      </c>
      <c r="K255" s="128">
        <v>31.5</v>
      </c>
      <c r="L255" s="129">
        <v>0.155555555555556</v>
      </c>
      <c r="M255" s="130" t="s">
        <v>599</v>
      </c>
      <c r="N255" s="131">
        <v>42836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84</v>
      </c>
      <c r="B256" s="106">
        <v>42818</v>
      </c>
      <c r="C256" s="106"/>
      <c r="D256" s="107" t="s">
        <v>557</v>
      </c>
      <c r="E256" s="108" t="s">
        <v>623</v>
      </c>
      <c r="F256" s="109">
        <v>300.5</v>
      </c>
      <c r="G256" s="108"/>
      <c r="H256" s="108">
        <v>417.5</v>
      </c>
      <c r="I256" s="126">
        <v>420</v>
      </c>
      <c r="J256" s="127" t="s">
        <v>724</v>
      </c>
      <c r="K256" s="128">
        <f>H256-F256</f>
        <v>117</v>
      </c>
      <c r="L256" s="129">
        <f>K256/F256</f>
        <v>0.38935108153078202</v>
      </c>
      <c r="M256" s="130" t="s">
        <v>599</v>
      </c>
      <c r="N256" s="131">
        <v>43070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85</v>
      </c>
      <c r="B257" s="106">
        <v>42818</v>
      </c>
      <c r="C257" s="106"/>
      <c r="D257" s="107" t="s">
        <v>762</v>
      </c>
      <c r="E257" s="108" t="s">
        <v>623</v>
      </c>
      <c r="F257" s="109">
        <v>850</v>
      </c>
      <c r="G257" s="108"/>
      <c r="H257" s="108">
        <v>1042.5</v>
      </c>
      <c r="I257" s="126">
        <v>1023</v>
      </c>
      <c r="J257" s="127" t="s">
        <v>767</v>
      </c>
      <c r="K257" s="128">
        <v>192.5</v>
      </c>
      <c r="L257" s="129">
        <v>0.22647058823529401</v>
      </c>
      <c r="M257" s="130" t="s">
        <v>599</v>
      </c>
      <c r="N257" s="131">
        <v>42830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86</v>
      </c>
      <c r="B258" s="106">
        <v>42830</v>
      </c>
      <c r="C258" s="106"/>
      <c r="D258" s="107" t="s">
        <v>501</v>
      </c>
      <c r="E258" s="108" t="s">
        <v>623</v>
      </c>
      <c r="F258" s="109">
        <v>785</v>
      </c>
      <c r="G258" s="108"/>
      <c r="H258" s="108">
        <v>930</v>
      </c>
      <c r="I258" s="126">
        <v>920</v>
      </c>
      <c r="J258" s="127" t="s">
        <v>725</v>
      </c>
      <c r="K258" s="128">
        <f>H258-F258</f>
        <v>145</v>
      </c>
      <c r="L258" s="129">
        <f>K258/F258</f>
        <v>0.18471337579617833</v>
      </c>
      <c r="M258" s="130" t="s">
        <v>599</v>
      </c>
      <c r="N258" s="131">
        <v>42976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87</v>
      </c>
      <c r="B259" s="110">
        <v>42831</v>
      </c>
      <c r="C259" s="110"/>
      <c r="D259" s="111" t="s">
        <v>768</v>
      </c>
      <c r="E259" s="112" t="s">
        <v>623</v>
      </c>
      <c r="F259" s="113">
        <v>40</v>
      </c>
      <c r="G259" s="113"/>
      <c r="H259" s="114">
        <v>13.1</v>
      </c>
      <c r="I259" s="132">
        <v>60</v>
      </c>
      <c r="J259" s="138" t="s">
        <v>769</v>
      </c>
      <c r="K259" s="134">
        <v>-26.9</v>
      </c>
      <c r="L259" s="135">
        <v>-0.67249999999999999</v>
      </c>
      <c r="M259" s="136" t="s">
        <v>663</v>
      </c>
      <c r="N259" s="137">
        <v>43138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88</v>
      </c>
      <c r="B260" s="106">
        <v>42837</v>
      </c>
      <c r="C260" s="106"/>
      <c r="D260" s="107" t="s">
        <v>88</v>
      </c>
      <c r="E260" s="108" t="s">
        <v>623</v>
      </c>
      <c r="F260" s="109">
        <v>289.5</v>
      </c>
      <c r="G260" s="108"/>
      <c r="H260" s="108">
        <v>354</v>
      </c>
      <c r="I260" s="126">
        <v>360</v>
      </c>
      <c r="J260" s="127" t="s">
        <v>726</v>
      </c>
      <c r="K260" s="128">
        <f t="shared" ref="K260:K268" si="120">H260-F260</f>
        <v>64.5</v>
      </c>
      <c r="L260" s="129">
        <f t="shared" ref="L260:L268" si="121">K260/F260</f>
        <v>0.22279792746113988</v>
      </c>
      <c r="M260" s="130" t="s">
        <v>599</v>
      </c>
      <c r="N260" s="131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89</v>
      </c>
      <c r="B261" s="106">
        <v>42845</v>
      </c>
      <c r="C261" s="106"/>
      <c r="D261" s="107" t="s">
        <v>438</v>
      </c>
      <c r="E261" s="108" t="s">
        <v>623</v>
      </c>
      <c r="F261" s="109">
        <v>700</v>
      </c>
      <c r="G261" s="108"/>
      <c r="H261" s="108">
        <v>840</v>
      </c>
      <c r="I261" s="126">
        <v>840</v>
      </c>
      <c r="J261" s="127" t="s">
        <v>727</v>
      </c>
      <c r="K261" s="128">
        <f t="shared" si="120"/>
        <v>140</v>
      </c>
      <c r="L261" s="129">
        <f t="shared" si="121"/>
        <v>0.2</v>
      </c>
      <c r="M261" s="130" t="s">
        <v>599</v>
      </c>
      <c r="N261" s="131">
        <v>42893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90</v>
      </c>
      <c r="B262" s="106">
        <v>42887</v>
      </c>
      <c r="C262" s="106"/>
      <c r="D262" s="148" t="s">
        <v>363</v>
      </c>
      <c r="E262" s="108" t="s">
        <v>623</v>
      </c>
      <c r="F262" s="109">
        <v>130</v>
      </c>
      <c r="G262" s="108"/>
      <c r="H262" s="108">
        <v>144.25</v>
      </c>
      <c r="I262" s="126">
        <v>170</v>
      </c>
      <c r="J262" s="127" t="s">
        <v>728</v>
      </c>
      <c r="K262" s="128">
        <f t="shared" si="120"/>
        <v>14.25</v>
      </c>
      <c r="L262" s="129">
        <f t="shared" si="121"/>
        <v>0.10961538461538461</v>
      </c>
      <c r="M262" s="130" t="s">
        <v>599</v>
      </c>
      <c r="N262" s="131">
        <v>43675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91</v>
      </c>
      <c r="B263" s="106">
        <v>42901</v>
      </c>
      <c r="C263" s="106"/>
      <c r="D263" s="148" t="s">
        <v>729</v>
      </c>
      <c r="E263" s="108" t="s">
        <v>623</v>
      </c>
      <c r="F263" s="109">
        <v>214.5</v>
      </c>
      <c r="G263" s="108"/>
      <c r="H263" s="108">
        <v>262</v>
      </c>
      <c r="I263" s="126">
        <v>262</v>
      </c>
      <c r="J263" s="127" t="s">
        <v>730</v>
      </c>
      <c r="K263" s="128">
        <f t="shared" si="120"/>
        <v>47.5</v>
      </c>
      <c r="L263" s="129">
        <f t="shared" si="121"/>
        <v>0.22144522144522144</v>
      </c>
      <c r="M263" s="130" t="s">
        <v>599</v>
      </c>
      <c r="N263" s="131">
        <v>42977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92</v>
      </c>
      <c r="B264" s="154">
        <v>42933</v>
      </c>
      <c r="C264" s="154"/>
      <c r="D264" s="155" t="s">
        <v>731</v>
      </c>
      <c r="E264" s="156" t="s">
        <v>623</v>
      </c>
      <c r="F264" s="157">
        <v>370</v>
      </c>
      <c r="G264" s="156"/>
      <c r="H264" s="156">
        <v>447.5</v>
      </c>
      <c r="I264" s="178">
        <v>450</v>
      </c>
      <c r="J264" s="231" t="s">
        <v>682</v>
      </c>
      <c r="K264" s="128">
        <f t="shared" si="120"/>
        <v>77.5</v>
      </c>
      <c r="L264" s="180">
        <f t="shared" si="121"/>
        <v>0.20945945945945946</v>
      </c>
      <c r="M264" s="181" t="s">
        <v>599</v>
      </c>
      <c r="N264" s="182">
        <v>43035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93</v>
      </c>
      <c r="B265" s="154">
        <v>42943</v>
      </c>
      <c r="C265" s="154"/>
      <c r="D265" s="155" t="s">
        <v>167</v>
      </c>
      <c r="E265" s="156" t="s">
        <v>623</v>
      </c>
      <c r="F265" s="157">
        <v>657.5</v>
      </c>
      <c r="G265" s="156"/>
      <c r="H265" s="156">
        <v>825</v>
      </c>
      <c r="I265" s="178">
        <v>820</v>
      </c>
      <c r="J265" s="231" t="s">
        <v>682</v>
      </c>
      <c r="K265" s="128">
        <f t="shared" si="120"/>
        <v>167.5</v>
      </c>
      <c r="L265" s="180">
        <f t="shared" si="121"/>
        <v>0.25475285171102663</v>
      </c>
      <c r="M265" s="181" t="s">
        <v>599</v>
      </c>
      <c r="N265" s="182">
        <v>43090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94</v>
      </c>
      <c r="B266" s="106">
        <v>42964</v>
      </c>
      <c r="C266" s="106"/>
      <c r="D266" s="107" t="s">
        <v>368</v>
      </c>
      <c r="E266" s="108" t="s">
        <v>623</v>
      </c>
      <c r="F266" s="109">
        <v>605</v>
      </c>
      <c r="G266" s="108"/>
      <c r="H266" s="108">
        <v>750</v>
      </c>
      <c r="I266" s="126">
        <v>750</v>
      </c>
      <c r="J266" s="127" t="s">
        <v>725</v>
      </c>
      <c r="K266" s="128">
        <f t="shared" si="120"/>
        <v>145</v>
      </c>
      <c r="L266" s="129">
        <f t="shared" si="121"/>
        <v>0.23966942148760331</v>
      </c>
      <c r="M266" s="130" t="s">
        <v>599</v>
      </c>
      <c r="N266" s="131">
        <v>43027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6">
        <v>95</v>
      </c>
      <c r="B267" s="149">
        <v>42979</v>
      </c>
      <c r="C267" s="149"/>
      <c r="D267" s="150" t="s">
        <v>509</v>
      </c>
      <c r="E267" s="151" t="s">
        <v>623</v>
      </c>
      <c r="F267" s="152">
        <v>255</v>
      </c>
      <c r="G267" s="153"/>
      <c r="H267" s="153">
        <v>217.25</v>
      </c>
      <c r="I267" s="153">
        <v>320</v>
      </c>
      <c r="J267" s="175" t="s">
        <v>732</v>
      </c>
      <c r="K267" s="134">
        <f t="shared" si="120"/>
        <v>-37.75</v>
      </c>
      <c r="L267" s="176">
        <f t="shared" si="121"/>
        <v>-0.14803921568627451</v>
      </c>
      <c r="M267" s="136" t="s">
        <v>663</v>
      </c>
      <c r="N267" s="177">
        <v>43661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96</v>
      </c>
      <c r="B268" s="106">
        <v>42997</v>
      </c>
      <c r="C268" s="106"/>
      <c r="D268" s="107" t="s">
        <v>733</v>
      </c>
      <c r="E268" s="108" t="s">
        <v>623</v>
      </c>
      <c r="F268" s="109">
        <v>215</v>
      </c>
      <c r="G268" s="108"/>
      <c r="H268" s="108">
        <v>258</v>
      </c>
      <c r="I268" s="126">
        <v>258</v>
      </c>
      <c r="J268" s="127" t="s">
        <v>682</v>
      </c>
      <c r="K268" s="128">
        <f t="shared" si="120"/>
        <v>43</v>
      </c>
      <c r="L268" s="129">
        <f t="shared" si="121"/>
        <v>0.2</v>
      </c>
      <c r="M268" s="130" t="s">
        <v>599</v>
      </c>
      <c r="N268" s="131">
        <v>43040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97</v>
      </c>
      <c r="B269" s="106">
        <v>42997</v>
      </c>
      <c r="C269" s="106"/>
      <c r="D269" s="107" t="s">
        <v>733</v>
      </c>
      <c r="E269" s="108" t="s">
        <v>623</v>
      </c>
      <c r="F269" s="109">
        <v>215</v>
      </c>
      <c r="G269" s="108"/>
      <c r="H269" s="108">
        <v>258</v>
      </c>
      <c r="I269" s="126">
        <v>258</v>
      </c>
      <c r="J269" s="231" t="s">
        <v>682</v>
      </c>
      <c r="K269" s="128">
        <v>43</v>
      </c>
      <c r="L269" s="129">
        <v>0.2</v>
      </c>
      <c r="M269" s="130" t="s">
        <v>599</v>
      </c>
      <c r="N269" s="131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98</v>
      </c>
      <c r="B270" s="207">
        <v>42998</v>
      </c>
      <c r="C270" s="207"/>
      <c r="D270" s="375" t="s">
        <v>2979</v>
      </c>
      <c r="E270" s="208" t="s">
        <v>623</v>
      </c>
      <c r="F270" s="209">
        <v>75</v>
      </c>
      <c r="G270" s="208"/>
      <c r="H270" s="208">
        <v>90</v>
      </c>
      <c r="I270" s="232">
        <v>90</v>
      </c>
      <c r="J270" s="127" t="s">
        <v>734</v>
      </c>
      <c r="K270" s="128">
        <f t="shared" ref="K270:K275" si="122">H270-F270</f>
        <v>15</v>
      </c>
      <c r="L270" s="129">
        <f t="shared" ref="L270:L275" si="123">K270/F270</f>
        <v>0.2</v>
      </c>
      <c r="M270" s="130" t="s">
        <v>599</v>
      </c>
      <c r="N270" s="131">
        <v>43019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99</v>
      </c>
      <c r="B271" s="154">
        <v>43011</v>
      </c>
      <c r="C271" s="154"/>
      <c r="D271" s="155" t="s">
        <v>735</v>
      </c>
      <c r="E271" s="156" t="s">
        <v>623</v>
      </c>
      <c r="F271" s="157">
        <v>315</v>
      </c>
      <c r="G271" s="156"/>
      <c r="H271" s="156">
        <v>392</v>
      </c>
      <c r="I271" s="178">
        <v>384</v>
      </c>
      <c r="J271" s="231" t="s">
        <v>736</v>
      </c>
      <c r="K271" s="128">
        <f t="shared" si="122"/>
        <v>77</v>
      </c>
      <c r="L271" s="180">
        <f t="shared" si="123"/>
        <v>0.24444444444444444</v>
      </c>
      <c r="M271" s="181" t="s">
        <v>599</v>
      </c>
      <c r="N271" s="182">
        <v>43017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5">
        <v>100</v>
      </c>
      <c r="B272" s="154">
        <v>43013</v>
      </c>
      <c r="C272" s="154"/>
      <c r="D272" s="155" t="s">
        <v>737</v>
      </c>
      <c r="E272" s="156" t="s">
        <v>623</v>
      </c>
      <c r="F272" s="157">
        <v>145</v>
      </c>
      <c r="G272" s="156"/>
      <c r="H272" s="156">
        <v>179</v>
      </c>
      <c r="I272" s="178">
        <v>180</v>
      </c>
      <c r="J272" s="231" t="s">
        <v>613</v>
      </c>
      <c r="K272" s="128">
        <f t="shared" si="122"/>
        <v>34</v>
      </c>
      <c r="L272" s="180">
        <f t="shared" si="123"/>
        <v>0.23448275862068965</v>
      </c>
      <c r="M272" s="181" t="s">
        <v>599</v>
      </c>
      <c r="N272" s="182">
        <v>43025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101</v>
      </c>
      <c r="B273" s="154">
        <v>43014</v>
      </c>
      <c r="C273" s="154"/>
      <c r="D273" s="155" t="s">
        <v>339</v>
      </c>
      <c r="E273" s="156" t="s">
        <v>623</v>
      </c>
      <c r="F273" s="157">
        <v>256</v>
      </c>
      <c r="G273" s="156"/>
      <c r="H273" s="156">
        <v>323</v>
      </c>
      <c r="I273" s="178">
        <v>320</v>
      </c>
      <c r="J273" s="231" t="s">
        <v>682</v>
      </c>
      <c r="K273" s="128">
        <f t="shared" si="122"/>
        <v>67</v>
      </c>
      <c r="L273" s="180">
        <f t="shared" si="123"/>
        <v>0.26171875</v>
      </c>
      <c r="M273" s="181" t="s">
        <v>599</v>
      </c>
      <c r="N273" s="182">
        <v>43067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102</v>
      </c>
      <c r="B274" s="154">
        <v>43017</v>
      </c>
      <c r="C274" s="154"/>
      <c r="D274" s="155" t="s">
        <v>360</v>
      </c>
      <c r="E274" s="156" t="s">
        <v>623</v>
      </c>
      <c r="F274" s="157">
        <v>137.5</v>
      </c>
      <c r="G274" s="156"/>
      <c r="H274" s="156">
        <v>184</v>
      </c>
      <c r="I274" s="178">
        <v>183</v>
      </c>
      <c r="J274" s="179" t="s">
        <v>738</v>
      </c>
      <c r="K274" s="128">
        <f t="shared" si="122"/>
        <v>46.5</v>
      </c>
      <c r="L274" s="180">
        <f t="shared" si="123"/>
        <v>0.33818181818181819</v>
      </c>
      <c r="M274" s="181" t="s">
        <v>599</v>
      </c>
      <c r="N274" s="182">
        <v>43108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103</v>
      </c>
      <c r="B275" s="154">
        <v>43018</v>
      </c>
      <c r="C275" s="154"/>
      <c r="D275" s="155" t="s">
        <v>739</v>
      </c>
      <c r="E275" s="156" t="s">
        <v>623</v>
      </c>
      <c r="F275" s="157">
        <v>125.5</v>
      </c>
      <c r="G275" s="156"/>
      <c r="H275" s="156">
        <v>158</v>
      </c>
      <c r="I275" s="178">
        <v>155</v>
      </c>
      <c r="J275" s="179" t="s">
        <v>740</v>
      </c>
      <c r="K275" s="128">
        <f t="shared" si="122"/>
        <v>32.5</v>
      </c>
      <c r="L275" s="180">
        <f t="shared" si="123"/>
        <v>0.25896414342629481</v>
      </c>
      <c r="M275" s="181" t="s">
        <v>599</v>
      </c>
      <c r="N275" s="182">
        <v>43067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104</v>
      </c>
      <c r="B276" s="154">
        <v>43018</v>
      </c>
      <c r="C276" s="154"/>
      <c r="D276" s="155" t="s">
        <v>770</v>
      </c>
      <c r="E276" s="156" t="s">
        <v>623</v>
      </c>
      <c r="F276" s="157">
        <v>895</v>
      </c>
      <c r="G276" s="156"/>
      <c r="H276" s="156">
        <v>1122.5</v>
      </c>
      <c r="I276" s="178">
        <v>1078</v>
      </c>
      <c r="J276" s="179" t="s">
        <v>771</v>
      </c>
      <c r="K276" s="128">
        <v>227.5</v>
      </c>
      <c r="L276" s="180">
        <v>0.25418994413407803</v>
      </c>
      <c r="M276" s="181" t="s">
        <v>599</v>
      </c>
      <c r="N276" s="182">
        <v>43117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105</v>
      </c>
      <c r="B277" s="154">
        <v>43020</v>
      </c>
      <c r="C277" s="154"/>
      <c r="D277" s="155" t="s">
        <v>347</v>
      </c>
      <c r="E277" s="156" t="s">
        <v>623</v>
      </c>
      <c r="F277" s="157">
        <v>525</v>
      </c>
      <c r="G277" s="156"/>
      <c r="H277" s="156">
        <v>629</v>
      </c>
      <c r="I277" s="178">
        <v>629</v>
      </c>
      <c r="J277" s="231" t="s">
        <v>682</v>
      </c>
      <c r="K277" s="128">
        <v>104</v>
      </c>
      <c r="L277" s="180">
        <v>0.19809523809523799</v>
      </c>
      <c r="M277" s="181" t="s">
        <v>599</v>
      </c>
      <c r="N277" s="182">
        <v>43119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106</v>
      </c>
      <c r="B278" s="154">
        <v>43046</v>
      </c>
      <c r="C278" s="154"/>
      <c r="D278" s="155" t="s">
        <v>393</v>
      </c>
      <c r="E278" s="156" t="s">
        <v>623</v>
      </c>
      <c r="F278" s="157">
        <v>740</v>
      </c>
      <c r="G278" s="156"/>
      <c r="H278" s="156">
        <v>892.5</v>
      </c>
      <c r="I278" s="178">
        <v>900</v>
      </c>
      <c r="J278" s="179" t="s">
        <v>741</v>
      </c>
      <c r="K278" s="128">
        <f>H278-F278</f>
        <v>152.5</v>
      </c>
      <c r="L278" s="180">
        <f>K278/F278</f>
        <v>0.20608108108108109</v>
      </c>
      <c r="M278" s="181" t="s">
        <v>599</v>
      </c>
      <c r="N278" s="182">
        <v>43052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107</v>
      </c>
      <c r="B279" s="106">
        <v>43073</v>
      </c>
      <c r="C279" s="106"/>
      <c r="D279" s="107" t="s">
        <v>742</v>
      </c>
      <c r="E279" s="108" t="s">
        <v>623</v>
      </c>
      <c r="F279" s="109">
        <v>118.5</v>
      </c>
      <c r="G279" s="108"/>
      <c r="H279" s="108">
        <v>143.5</v>
      </c>
      <c r="I279" s="126">
        <v>145</v>
      </c>
      <c r="J279" s="141" t="s">
        <v>743</v>
      </c>
      <c r="K279" s="128">
        <f>H279-F279</f>
        <v>25</v>
      </c>
      <c r="L279" s="129">
        <f>K279/F279</f>
        <v>0.2109704641350211</v>
      </c>
      <c r="M279" s="130" t="s">
        <v>599</v>
      </c>
      <c r="N279" s="131">
        <v>43097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108</v>
      </c>
      <c r="B280" s="110">
        <v>43090</v>
      </c>
      <c r="C280" s="110"/>
      <c r="D280" s="158" t="s">
        <v>443</v>
      </c>
      <c r="E280" s="112" t="s">
        <v>623</v>
      </c>
      <c r="F280" s="113">
        <v>715</v>
      </c>
      <c r="G280" s="113"/>
      <c r="H280" s="114">
        <v>500</v>
      </c>
      <c r="I280" s="132">
        <v>872</v>
      </c>
      <c r="J280" s="138" t="s">
        <v>744</v>
      </c>
      <c r="K280" s="134">
        <f>H280-F280</f>
        <v>-215</v>
      </c>
      <c r="L280" s="135">
        <f>K280/F280</f>
        <v>-0.30069930069930068</v>
      </c>
      <c r="M280" s="136" t="s">
        <v>663</v>
      </c>
      <c r="N280" s="137">
        <v>43670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109</v>
      </c>
      <c r="B281" s="106">
        <v>43098</v>
      </c>
      <c r="C281" s="106"/>
      <c r="D281" s="107" t="s">
        <v>735</v>
      </c>
      <c r="E281" s="108" t="s">
        <v>623</v>
      </c>
      <c r="F281" s="109">
        <v>435</v>
      </c>
      <c r="G281" s="108"/>
      <c r="H281" s="108">
        <v>542.5</v>
      </c>
      <c r="I281" s="126">
        <v>539</v>
      </c>
      <c r="J281" s="141" t="s">
        <v>682</v>
      </c>
      <c r="K281" s="128">
        <v>107.5</v>
      </c>
      <c r="L281" s="129">
        <v>0.247126436781609</v>
      </c>
      <c r="M281" s="130" t="s">
        <v>599</v>
      </c>
      <c r="N281" s="131">
        <v>43206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3">
        <v>110</v>
      </c>
      <c r="B282" s="106">
        <v>43098</v>
      </c>
      <c r="C282" s="106"/>
      <c r="D282" s="107" t="s">
        <v>571</v>
      </c>
      <c r="E282" s="108" t="s">
        <v>623</v>
      </c>
      <c r="F282" s="109">
        <v>885</v>
      </c>
      <c r="G282" s="108"/>
      <c r="H282" s="108">
        <v>1090</v>
      </c>
      <c r="I282" s="126">
        <v>1084</v>
      </c>
      <c r="J282" s="141" t="s">
        <v>682</v>
      </c>
      <c r="K282" s="128">
        <v>205</v>
      </c>
      <c r="L282" s="129">
        <v>0.23163841807909599</v>
      </c>
      <c r="M282" s="130" t="s">
        <v>599</v>
      </c>
      <c r="N282" s="131">
        <v>43213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7">
        <v>111</v>
      </c>
      <c r="B283" s="348">
        <v>43192</v>
      </c>
      <c r="C283" s="348"/>
      <c r="D283" s="116" t="s">
        <v>752</v>
      </c>
      <c r="E283" s="351" t="s">
        <v>623</v>
      </c>
      <c r="F283" s="354">
        <v>478.5</v>
      </c>
      <c r="G283" s="351"/>
      <c r="H283" s="351">
        <v>442</v>
      </c>
      <c r="I283" s="357">
        <v>613</v>
      </c>
      <c r="J283" s="384" t="s">
        <v>3403</v>
      </c>
      <c r="K283" s="134">
        <f>H283-F283</f>
        <v>-36.5</v>
      </c>
      <c r="L283" s="135">
        <f>K283/F283</f>
        <v>-7.6280041797283177E-2</v>
      </c>
      <c r="M283" s="136" t="s">
        <v>663</v>
      </c>
      <c r="N283" s="137">
        <v>43762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112</v>
      </c>
      <c r="B284" s="110">
        <v>43194</v>
      </c>
      <c r="C284" s="110"/>
      <c r="D284" s="374" t="s">
        <v>2978</v>
      </c>
      <c r="E284" s="112" t="s">
        <v>623</v>
      </c>
      <c r="F284" s="113">
        <f>141.5-7.3</f>
        <v>134.19999999999999</v>
      </c>
      <c r="G284" s="113"/>
      <c r="H284" s="114">
        <v>77</v>
      </c>
      <c r="I284" s="132">
        <v>180</v>
      </c>
      <c r="J284" s="384" t="s">
        <v>3402</v>
      </c>
      <c r="K284" s="134">
        <f>H284-F284</f>
        <v>-57.199999999999989</v>
      </c>
      <c r="L284" s="135">
        <f>K284/F284</f>
        <v>-0.42622950819672129</v>
      </c>
      <c r="M284" s="136" t="s">
        <v>663</v>
      </c>
      <c r="N284" s="137">
        <v>43522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113</v>
      </c>
      <c r="B285" s="110">
        <v>43209</v>
      </c>
      <c r="C285" s="110"/>
      <c r="D285" s="111" t="s">
        <v>745</v>
      </c>
      <c r="E285" s="112" t="s">
        <v>623</v>
      </c>
      <c r="F285" s="113">
        <v>430</v>
      </c>
      <c r="G285" s="113"/>
      <c r="H285" s="114">
        <v>220</v>
      </c>
      <c r="I285" s="132">
        <v>537</v>
      </c>
      <c r="J285" s="138" t="s">
        <v>746</v>
      </c>
      <c r="K285" s="134">
        <f>H285-F285</f>
        <v>-210</v>
      </c>
      <c r="L285" s="135">
        <f>K285/F285</f>
        <v>-0.48837209302325579</v>
      </c>
      <c r="M285" s="136" t="s">
        <v>663</v>
      </c>
      <c r="N285" s="137">
        <v>43252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8">
        <v>114</v>
      </c>
      <c r="B286" s="159">
        <v>43220</v>
      </c>
      <c r="C286" s="159"/>
      <c r="D286" s="160" t="s">
        <v>394</v>
      </c>
      <c r="E286" s="161" t="s">
        <v>623</v>
      </c>
      <c r="F286" s="163">
        <v>153.5</v>
      </c>
      <c r="G286" s="163"/>
      <c r="H286" s="163">
        <v>196</v>
      </c>
      <c r="I286" s="163">
        <v>196</v>
      </c>
      <c r="J286" s="359" t="s">
        <v>3494</v>
      </c>
      <c r="K286" s="183">
        <f>H286-F286</f>
        <v>42.5</v>
      </c>
      <c r="L286" s="184">
        <f>K286/F286</f>
        <v>0.27687296416938112</v>
      </c>
      <c r="M286" s="162" t="s">
        <v>599</v>
      </c>
      <c r="N286" s="185">
        <v>43605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115</v>
      </c>
      <c r="B287" s="110">
        <v>43306</v>
      </c>
      <c r="C287" s="110"/>
      <c r="D287" s="111" t="s">
        <v>768</v>
      </c>
      <c r="E287" s="112" t="s">
        <v>623</v>
      </c>
      <c r="F287" s="113">
        <v>27.5</v>
      </c>
      <c r="G287" s="113"/>
      <c r="H287" s="114">
        <v>13.1</v>
      </c>
      <c r="I287" s="132">
        <v>60</v>
      </c>
      <c r="J287" s="138" t="s">
        <v>772</v>
      </c>
      <c r="K287" s="134">
        <v>-14.4</v>
      </c>
      <c r="L287" s="135">
        <v>-0.52363636363636401</v>
      </c>
      <c r="M287" s="136" t="s">
        <v>663</v>
      </c>
      <c r="N287" s="137">
        <v>43138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7">
        <v>116</v>
      </c>
      <c r="B288" s="348">
        <v>43318</v>
      </c>
      <c r="C288" s="348"/>
      <c r="D288" s="116" t="s">
        <v>747</v>
      </c>
      <c r="E288" s="351" t="s">
        <v>623</v>
      </c>
      <c r="F288" s="351">
        <v>148.5</v>
      </c>
      <c r="G288" s="351"/>
      <c r="H288" s="351">
        <v>102</v>
      </c>
      <c r="I288" s="357">
        <v>182</v>
      </c>
      <c r="J288" s="138" t="s">
        <v>3493</v>
      </c>
      <c r="K288" s="134">
        <f>H288-F288</f>
        <v>-46.5</v>
      </c>
      <c r="L288" s="135">
        <f>K288/F288</f>
        <v>-0.31313131313131315</v>
      </c>
      <c r="M288" s="136" t="s">
        <v>663</v>
      </c>
      <c r="N288" s="137">
        <v>43661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117</v>
      </c>
      <c r="B289" s="106">
        <v>43335</v>
      </c>
      <c r="C289" s="106"/>
      <c r="D289" s="107" t="s">
        <v>773</v>
      </c>
      <c r="E289" s="108" t="s">
        <v>623</v>
      </c>
      <c r="F289" s="156">
        <v>285</v>
      </c>
      <c r="G289" s="108"/>
      <c r="H289" s="108">
        <v>355</v>
      </c>
      <c r="I289" s="126">
        <v>364</v>
      </c>
      <c r="J289" s="141" t="s">
        <v>774</v>
      </c>
      <c r="K289" s="128">
        <v>70</v>
      </c>
      <c r="L289" s="129">
        <v>0.24561403508771901</v>
      </c>
      <c r="M289" s="130" t="s">
        <v>599</v>
      </c>
      <c r="N289" s="131">
        <v>43455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3">
        <v>118</v>
      </c>
      <c r="B290" s="106">
        <v>43341</v>
      </c>
      <c r="C290" s="106"/>
      <c r="D290" s="107" t="s">
        <v>384</v>
      </c>
      <c r="E290" s="108" t="s">
        <v>623</v>
      </c>
      <c r="F290" s="156">
        <v>525</v>
      </c>
      <c r="G290" s="108"/>
      <c r="H290" s="108">
        <v>585</v>
      </c>
      <c r="I290" s="126">
        <v>635</v>
      </c>
      <c r="J290" s="141" t="s">
        <v>748</v>
      </c>
      <c r="K290" s="128">
        <f t="shared" ref="K290:K302" si="124">H290-F290</f>
        <v>60</v>
      </c>
      <c r="L290" s="129">
        <f t="shared" ref="L290:L302" si="125">K290/F290</f>
        <v>0.11428571428571428</v>
      </c>
      <c r="M290" s="130" t="s">
        <v>599</v>
      </c>
      <c r="N290" s="131">
        <v>43662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119</v>
      </c>
      <c r="B291" s="106">
        <v>43395</v>
      </c>
      <c r="C291" s="106"/>
      <c r="D291" s="107" t="s">
        <v>368</v>
      </c>
      <c r="E291" s="108" t="s">
        <v>623</v>
      </c>
      <c r="F291" s="156">
        <v>475</v>
      </c>
      <c r="G291" s="108"/>
      <c r="H291" s="108">
        <v>574</v>
      </c>
      <c r="I291" s="126">
        <v>570</v>
      </c>
      <c r="J291" s="141" t="s">
        <v>682</v>
      </c>
      <c r="K291" s="128">
        <f t="shared" si="124"/>
        <v>99</v>
      </c>
      <c r="L291" s="129">
        <f t="shared" si="125"/>
        <v>0.20842105263157895</v>
      </c>
      <c r="M291" s="130" t="s">
        <v>599</v>
      </c>
      <c r="N291" s="131">
        <v>43403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120</v>
      </c>
      <c r="B292" s="154">
        <v>43397</v>
      </c>
      <c r="C292" s="154"/>
      <c r="D292" s="413" t="s">
        <v>391</v>
      </c>
      <c r="E292" s="156" t="s">
        <v>623</v>
      </c>
      <c r="F292" s="156">
        <v>707.5</v>
      </c>
      <c r="G292" s="156"/>
      <c r="H292" s="156">
        <v>872</v>
      </c>
      <c r="I292" s="178">
        <v>872</v>
      </c>
      <c r="J292" s="179" t="s">
        <v>682</v>
      </c>
      <c r="K292" s="128">
        <f t="shared" si="124"/>
        <v>164.5</v>
      </c>
      <c r="L292" s="180">
        <f t="shared" si="125"/>
        <v>0.23250883392226149</v>
      </c>
      <c r="M292" s="181" t="s">
        <v>599</v>
      </c>
      <c r="N292" s="182">
        <v>43482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121</v>
      </c>
      <c r="B293" s="154">
        <v>43398</v>
      </c>
      <c r="C293" s="154"/>
      <c r="D293" s="413" t="s">
        <v>348</v>
      </c>
      <c r="E293" s="156" t="s">
        <v>623</v>
      </c>
      <c r="F293" s="156">
        <v>162</v>
      </c>
      <c r="G293" s="156"/>
      <c r="H293" s="156">
        <v>204</v>
      </c>
      <c r="I293" s="178">
        <v>209</v>
      </c>
      <c r="J293" s="179" t="s">
        <v>3492</v>
      </c>
      <c r="K293" s="128">
        <f t="shared" si="124"/>
        <v>42</v>
      </c>
      <c r="L293" s="180">
        <f t="shared" si="125"/>
        <v>0.25925925925925924</v>
      </c>
      <c r="M293" s="181" t="s">
        <v>599</v>
      </c>
      <c r="N293" s="182">
        <v>43539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122</v>
      </c>
      <c r="B294" s="207">
        <v>43399</v>
      </c>
      <c r="C294" s="207"/>
      <c r="D294" s="155" t="s">
        <v>495</v>
      </c>
      <c r="E294" s="208" t="s">
        <v>623</v>
      </c>
      <c r="F294" s="208">
        <v>240</v>
      </c>
      <c r="G294" s="208"/>
      <c r="H294" s="208">
        <v>297</v>
      </c>
      <c r="I294" s="232">
        <v>297</v>
      </c>
      <c r="J294" s="179" t="s">
        <v>682</v>
      </c>
      <c r="K294" s="233">
        <f t="shared" si="124"/>
        <v>57</v>
      </c>
      <c r="L294" s="234">
        <f t="shared" si="125"/>
        <v>0.23749999999999999</v>
      </c>
      <c r="M294" s="235" t="s">
        <v>599</v>
      </c>
      <c r="N294" s="236">
        <v>43417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123</v>
      </c>
      <c r="B295" s="106">
        <v>43439</v>
      </c>
      <c r="C295" s="106"/>
      <c r="D295" s="148" t="s">
        <v>749</v>
      </c>
      <c r="E295" s="108" t="s">
        <v>623</v>
      </c>
      <c r="F295" s="108">
        <v>202.5</v>
      </c>
      <c r="G295" s="108"/>
      <c r="H295" s="108">
        <v>255</v>
      </c>
      <c r="I295" s="126">
        <v>252</v>
      </c>
      <c r="J295" s="141" t="s">
        <v>682</v>
      </c>
      <c r="K295" s="128">
        <f t="shared" si="124"/>
        <v>52.5</v>
      </c>
      <c r="L295" s="129">
        <f t="shared" si="125"/>
        <v>0.25925925925925924</v>
      </c>
      <c r="M295" s="130" t="s">
        <v>599</v>
      </c>
      <c r="N295" s="131">
        <v>43542</v>
      </c>
      <c r="O295" s="57"/>
      <c r="P295" s="16"/>
      <c r="Q295" s="16"/>
      <c r="R295" s="94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124</v>
      </c>
      <c r="B296" s="207">
        <v>43465</v>
      </c>
      <c r="C296" s="106"/>
      <c r="D296" s="413" t="s">
        <v>423</v>
      </c>
      <c r="E296" s="208" t="s">
        <v>623</v>
      </c>
      <c r="F296" s="208">
        <v>710</v>
      </c>
      <c r="G296" s="208"/>
      <c r="H296" s="208">
        <v>866</v>
      </c>
      <c r="I296" s="232">
        <v>866</v>
      </c>
      <c r="J296" s="179" t="s">
        <v>682</v>
      </c>
      <c r="K296" s="128">
        <f t="shared" si="124"/>
        <v>156</v>
      </c>
      <c r="L296" s="129">
        <f t="shared" si="125"/>
        <v>0.21971830985915494</v>
      </c>
      <c r="M296" s="130" t="s">
        <v>599</v>
      </c>
      <c r="N296" s="362">
        <v>43553</v>
      </c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6">
        <v>125</v>
      </c>
      <c r="B297" s="207">
        <v>43522</v>
      </c>
      <c r="C297" s="207"/>
      <c r="D297" s="413" t="s">
        <v>141</v>
      </c>
      <c r="E297" s="208" t="s">
        <v>623</v>
      </c>
      <c r="F297" s="208">
        <v>337.25</v>
      </c>
      <c r="G297" s="208"/>
      <c r="H297" s="208">
        <v>398.5</v>
      </c>
      <c r="I297" s="232">
        <v>411</v>
      </c>
      <c r="J297" s="141" t="s">
        <v>3491</v>
      </c>
      <c r="K297" s="128">
        <f t="shared" si="124"/>
        <v>61.25</v>
      </c>
      <c r="L297" s="129">
        <f t="shared" si="125"/>
        <v>0.1816160118606375</v>
      </c>
      <c r="M297" s="130" t="s">
        <v>599</v>
      </c>
      <c r="N297" s="362">
        <v>43760</v>
      </c>
      <c r="O297" s="57"/>
      <c r="P297" s="16"/>
      <c r="Q297" s="16"/>
      <c r="R297" s="94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9">
        <v>126</v>
      </c>
      <c r="B298" s="164">
        <v>43559</v>
      </c>
      <c r="C298" s="164"/>
      <c r="D298" s="165" t="s">
        <v>410</v>
      </c>
      <c r="E298" s="166" t="s">
        <v>623</v>
      </c>
      <c r="F298" s="166">
        <v>130</v>
      </c>
      <c r="G298" s="166"/>
      <c r="H298" s="166">
        <v>65</v>
      </c>
      <c r="I298" s="186">
        <v>158</v>
      </c>
      <c r="J298" s="138" t="s">
        <v>750</v>
      </c>
      <c r="K298" s="134">
        <f t="shared" si="124"/>
        <v>-65</v>
      </c>
      <c r="L298" s="135">
        <f t="shared" si="125"/>
        <v>-0.5</v>
      </c>
      <c r="M298" s="136" t="s">
        <v>663</v>
      </c>
      <c r="N298" s="137">
        <v>43726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0">
        <v>127</v>
      </c>
      <c r="B299" s="187">
        <v>43017</v>
      </c>
      <c r="C299" s="187"/>
      <c r="D299" s="188" t="s">
        <v>169</v>
      </c>
      <c r="E299" s="189" t="s">
        <v>623</v>
      </c>
      <c r="F299" s="190">
        <v>141.5</v>
      </c>
      <c r="G299" s="191"/>
      <c r="H299" s="191">
        <v>183.5</v>
      </c>
      <c r="I299" s="191">
        <v>210</v>
      </c>
      <c r="J299" s="218" t="s">
        <v>3440</v>
      </c>
      <c r="K299" s="219">
        <f t="shared" si="124"/>
        <v>42</v>
      </c>
      <c r="L299" s="220">
        <f t="shared" si="125"/>
        <v>0.29681978798586572</v>
      </c>
      <c r="M299" s="190" t="s">
        <v>599</v>
      </c>
      <c r="N299" s="221">
        <v>43042</v>
      </c>
      <c r="O299" s="57"/>
      <c r="P299" s="16"/>
      <c r="Q299" s="16"/>
      <c r="R299" s="94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9">
        <v>128</v>
      </c>
      <c r="B300" s="164">
        <v>43074</v>
      </c>
      <c r="C300" s="164"/>
      <c r="D300" s="165" t="s">
        <v>303</v>
      </c>
      <c r="E300" s="166" t="s">
        <v>623</v>
      </c>
      <c r="F300" s="167">
        <v>172</v>
      </c>
      <c r="G300" s="166"/>
      <c r="H300" s="166">
        <v>155.25</v>
      </c>
      <c r="I300" s="186">
        <v>230</v>
      </c>
      <c r="J300" s="384" t="s">
        <v>3400</v>
      </c>
      <c r="K300" s="134">
        <f t="shared" ref="K300" si="126">H300-F300</f>
        <v>-16.75</v>
      </c>
      <c r="L300" s="135">
        <f t="shared" ref="L300" si="127">K300/F300</f>
        <v>-9.7383720930232565E-2</v>
      </c>
      <c r="M300" s="136" t="s">
        <v>663</v>
      </c>
      <c r="N300" s="137">
        <v>43787</v>
      </c>
      <c r="O300" s="57"/>
      <c r="P300" s="16"/>
      <c r="Q300" s="16"/>
      <c r="R300" s="17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0">
        <v>129</v>
      </c>
      <c r="B301" s="187">
        <v>43398</v>
      </c>
      <c r="C301" s="187"/>
      <c r="D301" s="188" t="s">
        <v>104</v>
      </c>
      <c r="E301" s="189" t="s">
        <v>623</v>
      </c>
      <c r="F301" s="191">
        <v>698.5</v>
      </c>
      <c r="G301" s="191"/>
      <c r="H301" s="191">
        <v>850</v>
      </c>
      <c r="I301" s="191">
        <v>890</v>
      </c>
      <c r="J301" s="222" t="s">
        <v>3488</v>
      </c>
      <c r="K301" s="219">
        <f t="shared" si="124"/>
        <v>151.5</v>
      </c>
      <c r="L301" s="220">
        <f t="shared" si="125"/>
        <v>0.21689334287759485</v>
      </c>
      <c r="M301" s="190" t="s">
        <v>599</v>
      </c>
      <c r="N301" s="221">
        <v>43453</v>
      </c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6">
        <v>130</v>
      </c>
      <c r="B302" s="159">
        <v>42877</v>
      </c>
      <c r="C302" s="159"/>
      <c r="D302" s="160" t="s">
        <v>383</v>
      </c>
      <c r="E302" s="161" t="s">
        <v>623</v>
      </c>
      <c r="F302" s="162">
        <v>127.6</v>
      </c>
      <c r="G302" s="163"/>
      <c r="H302" s="163">
        <v>138</v>
      </c>
      <c r="I302" s="163">
        <v>190</v>
      </c>
      <c r="J302" s="385" t="s">
        <v>3404</v>
      </c>
      <c r="K302" s="183">
        <f t="shared" si="124"/>
        <v>10.400000000000006</v>
      </c>
      <c r="L302" s="184">
        <f t="shared" si="125"/>
        <v>8.1504702194357417E-2</v>
      </c>
      <c r="M302" s="162" t="s">
        <v>599</v>
      </c>
      <c r="N302" s="185">
        <v>43774</v>
      </c>
      <c r="O302" s="57"/>
      <c r="P302" s="16"/>
      <c r="Q302" s="16"/>
      <c r="R302" s="94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1">
        <v>131</v>
      </c>
      <c r="B303" s="195">
        <v>43158</v>
      </c>
      <c r="C303" s="195"/>
      <c r="D303" s="192" t="s">
        <v>754</v>
      </c>
      <c r="E303" s="196" t="s">
        <v>623</v>
      </c>
      <c r="F303" s="197">
        <v>317</v>
      </c>
      <c r="G303" s="196"/>
      <c r="H303" s="196"/>
      <c r="I303" s="225">
        <v>398</v>
      </c>
      <c r="J303" s="238" t="s">
        <v>601</v>
      </c>
      <c r="K303" s="194"/>
      <c r="L303" s="193"/>
      <c r="M303" s="224" t="s">
        <v>601</v>
      </c>
      <c r="N303" s="223"/>
      <c r="O303" s="57"/>
      <c r="P303" s="16"/>
      <c r="Q303" s="16"/>
      <c r="R303" s="342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9">
        <v>132</v>
      </c>
      <c r="B304" s="164">
        <v>43164</v>
      </c>
      <c r="C304" s="164"/>
      <c r="D304" s="165" t="s">
        <v>135</v>
      </c>
      <c r="E304" s="166" t="s">
        <v>623</v>
      </c>
      <c r="F304" s="167">
        <f>510-14.4</f>
        <v>495.6</v>
      </c>
      <c r="G304" s="166"/>
      <c r="H304" s="166">
        <v>350</v>
      </c>
      <c r="I304" s="186">
        <v>672</v>
      </c>
      <c r="J304" s="384" t="s">
        <v>3461</v>
      </c>
      <c r="K304" s="134">
        <f t="shared" ref="K304" si="128">H304-F304</f>
        <v>-145.60000000000002</v>
      </c>
      <c r="L304" s="135">
        <f t="shared" ref="L304" si="129">K304/F304</f>
        <v>-0.29378531073446329</v>
      </c>
      <c r="M304" s="136" t="s">
        <v>663</v>
      </c>
      <c r="N304" s="137">
        <v>43887</v>
      </c>
      <c r="O304" s="57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9">
        <v>133</v>
      </c>
      <c r="B305" s="164">
        <v>43237</v>
      </c>
      <c r="C305" s="164"/>
      <c r="D305" s="165" t="s">
        <v>489</v>
      </c>
      <c r="E305" s="166" t="s">
        <v>623</v>
      </c>
      <c r="F305" s="167">
        <v>230.3</v>
      </c>
      <c r="G305" s="166"/>
      <c r="H305" s="166">
        <v>102.5</v>
      </c>
      <c r="I305" s="186">
        <v>348</v>
      </c>
      <c r="J305" s="384" t="s">
        <v>3482</v>
      </c>
      <c r="K305" s="134">
        <f t="shared" ref="K305" si="130">H305-F305</f>
        <v>-127.80000000000001</v>
      </c>
      <c r="L305" s="135">
        <f t="shared" ref="L305" si="131">K305/F305</f>
        <v>-0.55492835432045162</v>
      </c>
      <c r="M305" s="136" t="s">
        <v>663</v>
      </c>
      <c r="N305" s="137">
        <v>43896</v>
      </c>
      <c r="O305" s="57"/>
      <c r="P305" s="16"/>
      <c r="Q305" s="16"/>
      <c r="R305" s="344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5">
        <v>134</v>
      </c>
      <c r="B306" s="198">
        <v>43258</v>
      </c>
      <c r="C306" s="198"/>
      <c r="D306" s="201" t="s">
        <v>449</v>
      </c>
      <c r="E306" s="199" t="s">
        <v>623</v>
      </c>
      <c r="F306" s="197">
        <f>342.5-5.1</f>
        <v>337.4</v>
      </c>
      <c r="G306" s="199"/>
      <c r="H306" s="199"/>
      <c r="I306" s="226">
        <v>439</v>
      </c>
      <c r="J306" s="238" t="s">
        <v>601</v>
      </c>
      <c r="K306" s="228"/>
      <c r="L306" s="229"/>
      <c r="M306" s="227" t="s">
        <v>601</v>
      </c>
      <c r="N306" s="230"/>
      <c r="O306" s="57"/>
      <c r="P306" s="16"/>
      <c r="Q306" s="16"/>
      <c r="R306" s="342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5">
        <v>135</v>
      </c>
      <c r="B307" s="198">
        <v>43285</v>
      </c>
      <c r="C307" s="198"/>
      <c r="D307" s="202" t="s">
        <v>49</v>
      </c>
      <c r="E307" s="199" t="s">
        <v>623</v>
      </c>
      <c r="F307" s="197">
        <f>127.5-5.53</f>
        <v>121.97</v>
      </c>
      <c r="G307" s="199"/>
      <c r="H307" s="199"/>
      <c r="I307" s="226">
        <v>170</v>
      </c>
      <c r="J307" s="238" t="s">
        <v>601</v>
      </c>
      <c r="K307" s="228"/>
      <c r="L307" s="229"/>
      <c r="M307" s="227" t="s">
        <v>601</v>
      </c>
      <c r="N307" s="230"/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69">
        <v>136</v>
      </c>
      <c r="B308" s="164">
        <v>43294</v>
      </c>
      <c r="C308" s="164"/>
      <c r="D308" s="165" t="s">
        <v>243</v>
      </c>
      <c r="E308" s="166" t="s">
        <v>623</v>
      </c>
      <c r="F308" s="167">
        <v>46.5</v>
      </c>
      <c r="G308" s="166"/>
      <c r="H308" s="166">
        <v>17</v>
      </c>
      <c r="I308" s="186">
        <v>59</v>
      </c>
      <c r="J308" s="384" t="s">
        <v>3460</v>
      </c>
      <c r="K308" s="134">
        <f t="shared" ref="K308" si="132">H308-F308</f>
        <v>-29.5</v>
      </c>
      <c r="L308" s="135">
        <f t="shared" ref="L308" si="133">K308/F308</f>
        <v>-0.63440860215053763</v>
      </c>
      <c r="M308" s="136" t="s">
        <v>663</v>
      </c>
      <c r="N308" s="137">
        <v>43887</v>
      </c>
      <c r="O308" s="57"/>
      <c r="P308" s="16"/>
      <c r="Q308" s="16"/>
      <c r="R308" s="17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137</v>
      </c>
      <c r="B309" s="195">
        <v>43396</v>
      </c>
      <c r="C309" s="195"/>
      <c r="D309" s="202" t="s">
        <v>425</v>
      </c>
      <c r="E309" s="199" t="s">
        <v>623</v>
      </c>
      <c r="F309" s="200">
        <v>156.5</v>
      </c>
      <c r="G309" s="199"/>
      <c r="H309" s="199"/>
      <c r="I309" s="226">
        <v>191</v>
      </c>
      <c r="J309" s="238" t="s">
        <v>601</v>
      </c>
      <c r="K309" s="228"/>
      <c r="L309" s="229"/>
      <c r="M309" s="227" t="s">
        <v>601</v>
      </c>
      <c r="N309" s="230"/>
      <c r="O309" s="57"/>
      <c r="P309" s="16"/>
      <c r="Q309" s="16"/>
      <c r="R309" s="17" t="s">
        <v>751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1">
        <v>138</v>
      </c>
      <c r="B310" s="195">
        <v>43439</v>
      </c>
      <c r="C310" s="195"/>
      <c r="D310" s="202" t="s">
        <v>330</v>
      </c>
      <c r="E310" s="199" t="s">
        <v>623</v>
      </c>
      <c r="F310" s="200">
        <v>259.5</v>
      </c>
      <c r="G310" s="199"/>
      <c r="H310" s="199"/>
      <c r="I310" s="226">
        <v>321</v>
      </c>
      <c r="J310" s="238" t="s">
        <v>601</v>
      </c>
      <c r="K310" s="228"/>
      <c r="L310" s="229"/>
      <c r="M310" s="227" t="s">
        <v>601</v>
      </c>
      <c r="N310" s="230"/>
      <c r="O310" s="16"/>
      <c r="P310" s="16"/>
      <c r="Q310" s="16"/>
      <c r="R310" s="17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9">
        <v>139</v>
      </c>
      <c r="B311" s="164">
        <v>43439</v>
      </c>
      <c r="C311" s="164"/>
      <c r="D311" s="165" t="s">
        <v>775</v>
      </c>
      <c r="E311" s="166" t="s">
        <v>623</v>
      </c>
      <c r="F311" s="166">
        <v>715</v>
      </c>
      <c r="G311" s="166"/>
      <c r="H311" s="166">
        <v>445</v>
      </c>
      <c r="I311" s="186">
        <v>840</v>
      </c>
      <c r="J311" s="138" t="s">
        <v>2994</v>
      </c>
      <c r="K311" s="134">
        <f t="shared" ref="K311:K314" si="134">H311-F311</f>
        <v>-270</v>
      </c>
      <c r="L311" s="135">
        <f t="shared" ref="L311:L314" si="135">K311/F311</f>
        <v>-0.3776223776223776</v>
      </c>
      <c r="M311" s="136" t="s">
        <v>663</v>
      </c>
      <c r="N311" s="137">
        <v>43800</v>
      </c>
      <c r="O311" s="57"/>
      <c r="P311" s="16"/>
      <c r="Q311" s="16"/>
      <c r="R311" s="17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6">
        <v>140</v>
      </c>
      <c r="B312" s="207">
        <v>43469</v>
      </c>
      <c r="C312" s="207"/>
      <c r="D312" s="155" t="s">
        <v>145</v>
      </c>
      <c r="E312" s="208" t="s">
        <v>623</v>
      </c>
      <c r="F312" s="208">
        <v>875</v>
      </c>
      <c r="G312" s="208"/>
      <c r="H312" s="208">
        <v>1165</v>
      </c>
      <c r="I312" s="232">
        <v>1185</v>
      </c>
      <c r="J312" s="141" t="s">
        <v>3489</v>
      </c>
      <c r="K312" s="128">
        <f t="shared" si="134"/>
        <v>290</v>
      </c>
      <c r="L312" s="129">
        <f t="shared" si="135"/>
        <v>0.33142857142857141</v>
      </c>
      <c r="M312" s="130" t="s">
        <v>599</v>
      </c>
      <c r="N312" s="362">
        <v>43847</v>
      </c>
      <c r="O312" s="57"/>
      <c r="P312" s="16"/>
      <c r="Q312" s="16"/>
      <c r="R312" s="344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6">
        <v>141</v>
      </c>
      <c r="B313" s="207">
        <v>43559</v>
      </c>
      <c r="C313" s="207"/>
      <c r="D313" s="413" t="s">
        <v>345</v>
      </c>
      <c r="E313" s="208" t="s">
        <v>623</v>
      </c>
      <c r="F313" s="208">
        <f>387-14.63</f>
        <v>372.37</v>
      </c>
      <c r="G313" s="208"/>
      <c r="H313" s="208">
        <v>490</v>
      </c>
      <c r="I313" s="232">
        <v>490</v>
      </c>
      <c r="J313" s="141" t="s">
        <v>682</v>
      </c>
      <c r="K313" s="128">
        <f t="shared" si="134"/>
        <v>117.63</v>
      </c>
      <c r="L313" s="129">
        <f t="shared" si="135"/>
        <v>0.31589548030185027</v>
      </c>
      <c r="M313" s="130" t="s">
        <v>599</v>
      </c>
      <c r="N313" s="362">
        <v>43850</v>
      </c>
      <c r="O313" s="57"/>
      <c r="P313" s="16"/>
      <c r="Q313" s="16"/>
      <c r="R313" s="344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69">
        <v>142</v>
      </c>
      <c r="B314" s="164">
        <v>43578</v>
      </c>
      <c r="C314" s="164"/>
      <c r="D314" s="165" t="s">
        <v>776</v>
      </c>
      <c r="E314" s="166" t="s">
        <v>600</v>
      </c>
      <c r="F314" s="166">
        <v>220</v>
      </c>
      <c r="G314" s="166"/>
      <c r="H314" s="166">
        <v>127.5</v>
      </c>
      <c r="I314" s="186">
        <v>284</v>
      </c>
      <c r="J314" s="384" t="s">
        <v>3483</v>
      </c>
      <c r="K314" s="134">
        <f t="shared" si="134"/>
        <v>-92.5</v>
      </c>
      <c r="L314" s="135">
        <f t="shared" si="135"/>
        <v>-0.42045454545454547</v>
      </c>
      <c r="M314" s="136" t="s">
        <v>663</v>
      </c>
      <c r="N314" s="137">
        <v>43896</v>
      </c>
      <c r="O314" s="57"/>
      <c r="P314" s="16"/>
      <c r="Q314" s="16"/>
      <c r="R314" s="17" t="s">
        <v>751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6">
        <v>143</v>
      </c>
      <c r="B315" s="207">
        <v>43622</v>
      </c>
      <c r="C315" s="207"/>
      <c r="D315" s="413" t="s">
        <v>496</v>
      </c>
      <c r="E315" s="208" t="s">
        <v>600</v>
      </c>
      <c r="F315" s="208">
        <v>332.8</v>
      </c>
      <c r="G315" s="208"/>
      <c r="H315" s="208">
        <v>405</v>
      </c>
      <c r="I315" s="232">
        <v>419</v>
      </c>
      <c r="J315" s="141" t="s">
        <v>3490</v>
      </c>
      <c r="K315" s="128">
        <f t="shared" ref="K315" si="136">H315-F315</f>
        <v>72.199999999999989</v>
      </c>
      <c r="L315" s="129">
        <f t="shared" ref="L315" si="137">K315/F315</f>
        <v>0.21694711538461534</v>
      </c>
      <c r="M315" s="130" t="s">
        <v>599</v>
      </c>
      <c r="N315" s="362">
        <v>43860</v>
      </c>
      <c r="O315" s="57"/>
      <c r="P315" s="16"/>
      <c r="Q315" s="16"/>
      <c r="R315" s="17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44">
        <v>144</v>
      </c>
      <c r="B316" s="143">
        <v>43641</v>
      </c>
      <c r="C316" s="143"/>
      <c r="D316" s="144" t="s">
        <v>139</v>
      </c>
      <c r="E316" s="145" t="s">
        <v>623</v>
      </c>
      <c r="F316" s="146">
        <v>386</v>
      </c>
      <c r="G316" s="147"/>
      <c r="H316" s="147">
        <v>395</v>
      </c>
      <c r="I316" s="147">
        <v>452</v>
      </c>
      <c r="J316" s="170" t="s">
        <v>3405</v>
      </c>
      <c r="K316" s="171">
        <f t="shared" ref="K316" si="138">H316-F316</f>
        <v>9</v>
      </c>
      <c r="L316" s="172">
        <f t="shared" ref="L316" si="139">K316/F316</f>
        <v>2.3316062176165803E-2</v>
      </c>
      <c r="M316" s="173" t="s">
        <v>708</v>
      </c>
      <c r="N316" s="174">
        <v>43868</v>
      </c>
      <c r="O316" s="16"/>
      <c r="P316" s="16"/>
      <c r="Q316" s="16"/>
      <c r="R316" s="17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72">
        <v>145</v>
      </c>
      <c r="B317" s="195">
        <v>43707</v>
      </c>
      <c r="C317" s="195"/>
      <c r="D317" s="202" t="s">
        <v>260</v>
      </c>
      <c r="E317" s="199" t="s">
        <v>623</v>
      </c>
      <c r="F317" s="199" t="s">
        <v>755</v>
      </c>
      <c r="G317" s="199"/>
      <c r="H317" s="199"/>
      <c r="I317" s="226">
        <v>190</v>
      </c>
      <c r="J317" s="238" t="s">
        <v>601</v>
      </c>
      <c r="K317" s="228"/>
      <c r="L317" s="229"/>
      <c r="M317" s="358" t="s">
        <v>601</v>
      </c>
      <c r="N317" s="230"/>
      <c r="O317" s="16"/>
      <c r="P317" s="16"/>
      <c r="Q317" s="16"/>
      <c r="R317" s="344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6">
        <v>146</v>
      </c>
      <c r="B318" s="207">
        <v>43731</v>
      </c>
      <c r="C318" s="207"/>
      <c r="D318" s="155" t="s">
        <v>440</v>
      </c>
      <c r="E318" s="208" t="s">
        <v>623</v>
      </c>
      <c r="F318" s="208">
        <v>235</v>
      </c>
      <c r="G318" s="208"/>
      <c r="H318" s="208">
        <v>295</v>
      </c>
      <c r="I318" s="232">
        <v>296</v>
      </c>
      <c r="J318" s="141" t="s">
        <v>3147</v>
      </c>
      <c r="K318" s="128">
        <f t="shared" ref="K318" si="140">H318-F318</f>
        <v>60</v>
      </c>
      <c r="L318" s="129">
        <f t="shared" ref="L318" si="141">K318/F318</f>
        <v>0.25531914893617019</v>
      </c>
      <c r="M318" s="130" t="s">
        <v>599</v>
      </c>
      <c r="N318" s="362">
        <v>43844</v>
      </c>
      <c r="O318" s="57"/>
      <c r="P318" s="16"/>
      <c r="Q318" s="16"/>
      <c r="R318" s="17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6">
        <v>147</v>
      </c>
      <c r="B319" s="207">
        <v>43752</v>
      </c>
      <c r="C319" s="207"/>
      <c r="D319" s="155" t="s">
        <v>2977</v>
      </c>
      <c r="E319" s="208" t="s">
        <v>623</v>
      </c>
      <c r="F319" s="208">
        <v>277.5</v>
      </c>
      <c r="G319" s="208"/>
      <c r="H319" s="208">
        <v>333</v>
      </c>
      <c r="I319" s="232">
        <v>333</v>
      </c>
      <c r="J319" s="141" t="s">
        <v>3148</v>
      </c>
      <c r="K319" s="128">
        <f t="shared" ref="K319" si="142">H319-F319</f>
        <v>55.5</v>
      </c>
      <c r="L319" s="129">
        <f t="shared" ref="L319" si="143">K319/F319</f>
        <v>0.2</v>
      </c>
      <c r="M319" s="130" t="s">
        <v>599</v>
      </c>
      <c r="N319" s="362">
        <v>43846</v>
      </c>
      <c r="O319" s="57"/>
      <c r="P319" s="16"/>
      <c r="Q319" s="16"/>
      <c r="R319" s="344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6">
        <v>148</v>
      </c>
      <c r="B320" s="207">
        <v>43752</v>
      </c>
      <c r="C320" s="207"/>
      <c r="D320" s="155" t="s">
        <v>2976</v>
      </c>
      <c r="E320" s="208" t="s">
        <v>623</v>
      </c>
      <c r="F320" s="208">
        <v>930</v>
      </c>
      <c r="G320" s="208"/>
      <c r="H320" s="208">
        <v>1165</v>
      </c>
      <c r="I320" s="232">
        <v>1200</v>
      </c>
      <c r="J320" s="141" t="s">
        <v>3150</v>
      </c>
      <c r="K320" s="128">
        <f t="shared" ref="K320" si="144">H320-F320</f>
        <v>235</v>
      </c>
      <c r="L320" s="129">
        <f t="shared" ref="L320" si="145">K320/F320</f>
        <v>0.25268817204301075</v>
      </c>
      <c r="M320" s="130" t="s">
        <v>599</v>
      </c>
      <c r="N320" s="362">
        <v>43847</v>
      </c>
      <c r="O320" s="57"/>
      <c r="P320" s="16"/>
      <c r="Q320" s="16"/>
      <c r="R320" s="344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71">
        <v>149</v>
      </c>
      <c r="B321" s="347">
        <v>43753</v>
      </c>
      <c r="C321" s="212"/>
      <c r="D321" s="373" t="s">
        <v>2975</v>
      </c>
      <c r="E321" s="350" t="s">
        <v>623</v>
      </c>
      <c r="F321" s="353">
        <v>111</v>
      </c>
      <c r="G321" s="350"/>
      <c r="H321" s="350"/>
      <c r="I321" s="356">
        <v>141</v>
      </c>
      <c r="J321" s="238" t="s">
        <v>601</v>
      </c>
      <c r="K321" s="238"/>
      <c r="L321" s="123"/>
      <c r="M321" s="361" t="s">
        <v>601</v>
      </c>
      <c r="N321" s="240"/>
      <c r="O321" s="16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6">
        <v>150</v>
      </c>
      <c r="B322" s="207">
        <v>43753</v>
      </c>
      <c r="C322" s="207"/>
      <c r="D322" s="155" t="s">
        <v>2974</v>
      </c>
      <c r="E322" s="208" t="s">
        <v>623</v>
      </c>
      <c r="F322" s="209">
        <v>296</v>
      </c>
      <c r="G322" s="208"/>
      <c r="H322" s="208">
        <v>370</v>
      </c>
      <c r="I322" s="232">
        <v>370</v>
      </c>
      <c r="J322" s="141" t="s">
        <v>682</v>
      </c>
      <c r="K322" s="128">
        <f t="shared" ref="K322" si="146">H322-F322</f>
        <v>74</v>
      </c>
      <c r="L322" s="129">
        <f t="shared" ref="L322" si="147">K322/F322</f>
        <v>0.25</v>
      </c>
      <c r="M322" s="130" t="s">
        <v>599</v>
      </c>
      <c r="N322" s="362">
        <v>43853</v>
      </c>
      <c r="O322" s="57"/>
      <c r="P322" s="16"/>
      <c r="Q322" s="16"/>
      <c r="R322" s="344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72">
        <v>151</v>
      </c>
      <c r="B323" s="211">
        <v>43754</v>
      </c>
      <c r="C323" s="211"/>
      <c r="D323" s="192" t="s">
        <v>2973</v>
      </c>
      <c r="E323" s="349" t="s">
        <v>623</v>
      </c>
      <c r="F323" s="352" t="s">
        <v>2939</v>
      </c>
      <c r="G323" s="349"/>
      <c r="H323" s="349"/>
      <c r="I323" s="355">
        <v>344</v>
      </c>
      <c r="J323" s="238" t="s">
        <v>601</v>
      </c>
      <c r="K323" s="241"/>
      <c r="L323" s="360"/>
      <c r="M323" s="343" t="s">
        <v>601</v>
      </c>
      <c r="N323" s="363"/>
      <c r="O323" s="16"/>
      <c r="P323" s="16"/>
      <c r="Q323" s="16"/>
      <c r="R323" s="344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46">
        <v>152</v>
      </c>
      <c r="B324" s="212">
        <v>43832</v>
      </c>
      <c r="C324" s="212"/>
      <c r="D324" s="216" t="s">
        <v>2253</v>
      </c>
      <c r="E324" s="213" t="s">
        <v>623</v>
      </c>
      <c r="F324" s="214" t="s">
        <v>3135</v>
      </c>
      <c r="G324" s="213"/>
      <c r="H324" s="213"/>
      <c r="I324" s="237">
        <v>590</v>
      </c>
      <c r="J324" s="238" t="s">
        <v>601</v>
      </c>
      <c r="K324" s="238"/>
      <c r="L324" s="123"/>
      <c r="M324" s="343" t="s">
        <v>601</v>
      </c>
      <c r="N324" s="240"/>
      <c r="O324" s="16"/>
      <c r="P324" s="16"/>
      <c r="Q324" s="16"/>
      <c r="R324" s="344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6">
        <v>153</v>
      </c>
      <c r="B325" s="207">
        <v>43966</v>
      </c>
      <c r="C325" s="207"/>
      <c r="D325" s="155" t="s">
        <v>65</v>
      </c>
      <c r="E325" s="208" t="s">
        <v>623</v>
      </c>
      <c r="F325" s="209">
        <v>67.5</v>
      </c>
      <c r="G325" s="208"/>
      <c r="H325" s="208">
        <v>86</v>
      </c>
      <c r="I325" s="232">
        <v>86</v>
      </c>
      <c r="J325" s="141" t="s">
        <v>3628</v>
      </c>
      <c r="K325" s="128">
        <f t="shared" ref="K325" si="148">H325-F325</f>
        <v>18.5</v>
      </c>
      <c r="L325" s="129">
        <f t="shared" ref="L325" si="149">K325/F325</f>
        <v>0.27407407407407408</v>
      </c>
      <c r="M325" s="130" t="s">
        <v>599</v>
      </c>
      <c r="N325" s="362">
        <v>44008</v>
      </c>
      <c r="O325" s="57"/>
      <c r="P325" s="16"/>
      <c r="Q325" s="16"/>
      <c r="R325" s="344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10">
        <v>154</v>
      </c>
      <c r="B326" s="3">
        <v>44035</v>
      </c>
      <c r="C326" s="212"/>
      <c r="D326" s="216" t="s">
        <v>495</v>
      </c>
      <c r="E326" s="213" t="s">
        <v>623</v>
      </c>
      <c r="F326" s="214" t="s">
        <v>3631</v>
      </c>
      <c r="G326" s="213"/>
      <c r="H326" s="213"/>
      <c r="I326" s="237">
        <v>296</v>
      </c>
      <c r="J326" s="238" t="s">
        <v>601</v>
      </c>
      <c r="K326" s="238"/>
      <c r="L326" s="123"/>
      <c r="M326" s="239"/>
      <c r="N326" s="240"/>
      <c r="O326" s="16"/>
      <c r="P326" s="16"/>
      <c r="Q326" s="16"/>
      <c r="R326" s="344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0">
        <v>155</v>
      </c>
      <c r="B327" s="212">
        <v>44092</v>
      </c>
      <c r="C327" s="212"/>
      <c r="D327" s="216" t="s">
        <v>416</v>
      </c>
      <c r="E327" s="213" t="s">
        <v>623</v>
      </c>
      <c r="F327" s="214" t="s">
        <v>3642</v>
      </c>
      <c r="G327" s="213"/>
      <c r="H327" s="213"/>
      <c r="I327" s="237">
        <v>248</v>
      </c>
      <c r="J327" s="238" t="s">
        <v>601</v>
      </c>
      <c r="K327" s="238"/>
      <c r="L327" s="123"/>
      <c r="M327" s="239"/>
      <c r="N327" s="240"/>
      <c r="O327" s="16"/>
      <c r="P327" s="16"/>
      <c r="Q327" s="16"/>
      <c r="R327" s="344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0"/>
      <c r="B328" s="212"/>
      <c r="C328" s="212"/>
      <c r="D328" s="216"/>
      <c r="E328" s="213"/>
      <c r="F328" s="214"/>
      <c r="G328" s="213"/>
      <c r="H328" s="213"/>
      <c r="I328" s="237"/>
      <c r="J328" s="238"/>
      <c r="K328" s="238"/>
      <c r="L328" s="123"/>
      <c r="M328" s="239"/>
      <c r="N328" s="240"/>
      <c r="O328" s="16"/>
      <c r="P328" s="16"/>
      <c r="Q328" s="16"/>
      <c r="R328" s="344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0"/>
      <c r="B329" s="212"/>
      <c r="C329" s="212"/>
      <c r="D329" s="216"/>
      <c r="E329" s="213"/>
      <c r="F329" s="214"/>
      <c r="G329" s="213"/>
      <c r="H329" s="213"/>
      <c r="I329" s="237"/>
      <c r="J329" s="238"/>
      <c r="K329" s="238"/>
      <c r="L329" s="123"/>
      <c r="M329" s="239"/>
      <c r="N329" s="240"/>
      <c r="O329" s="16"/>
      <c r="P329" s="16"/>
      <c r="Q329" s="16"/>
      <c r="R329" s="344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0"/>
      <c r="B330" s="212"/>
      <c r="C330" s="212"/>
      <c r="D330" s="216"/>
      <c r="E330" s="213"/>
      <c r="F330" s="214"/>
      <c r="G330" s="213"/>
      <c r="H330" s="213"/>
      <c r="I330" s="237"/>
      <c r="J330" s="238"/>
      <c r="K330" s="238"/>
      <c r="L330" s="123"/>
      <c r="M330" s="239"/>
      <c r="N330" s="240"/>
      <c r="O330" s="16"/>
      <c r="P330" s="16"/>
      <c r="R330" s="344"/>
    </row>
    <row r="331" spans="1:26">
      <c r="A331" s="210"/>
      <c r="B331" s="212"/>
      <c r="C331" s="212"/>
      <c r="D331" s="216"/>
      <c r="E331" s="213"/>
      <c r="F331" s="214"/>
      <c r="G331" s="213"/>
      <c r="H331" s="213"/>
      <c r="I331" s="237"/>
      <c r="J331" s="238"/>
      <c r="K331" s="238"/>
      <c r="L331" s="123"/>
      <c r="M331" s="239"/>
      <c r="N331" s="240"/>
      <c r="O331" s="16"/>
      <c r="P331" s="16"/>
      <c r="R331" s="344"/>
    </row>
    <row r="332" spans="1:26">
      <c r="A332" s="210"/>
      <c r="B332" s="212"/>
      <c r="C332" s="212"/>
      <c r="D332" s="216"/>
      <c r="E332" s="213"/>
      <c r="F332" s="214"/>
      <c r="G332" s="213"/>
      <c r="H332" s="213"/>
      <c r="I332" s="237"/>
      <c r="J332" s="238"/>
      <c r="K332" s="238"/>
      <c r="L332" s="123"/>
      <c r="M332" s="239"/>
      <c r="N332" s="240"/>
      <c r="O332" s="16"/>
      <c r="P332" s="16"/>
      <c r="R332" s="344"/>
    </row>
    <row r="333" spans="1:26">
      <c r="A333" s="210"/>
      <c r="B333" s="212"/>
      <c r="C333" s="212"/>
      <c r="D333" s="216"/>
      <c r="E333" s="213"/>
      <c r="F333" s="214"/>
      <c r="G333" s="213"/>
      <c r="H333" s="213"/>
      <c r="I333" s="237"/>
      <c r="J333" s="238"/>
      <c r="K333" s="238"/>
      <c r="L333" s="123"/>
      <c r="M333" s="239"/>
      <c r="N333" s="240"/>
      <c r="O333" s="16"/>
      <c r="P333" s="16"/>
      <c r="R333" s="344"/>
    </row>
    <row r="334" spans="1:26">
      <c r="A334" s="210"/>
      <c r="B334" s="212"/>
      <c r="C334" s="212"/>
      <c r="D334" s="216"/>
      <c r="E334" s="213"/>
      <c r="F334" s="214"/>
      <c r="G334" s="213"/>
      <c r="H334" s="213"/>
      <c r="I334" s="237"/>
      <c r="J334" s="238"/>
      <c r="K334" s="238"/>
      <c r="L334" s="123"/>
      <c r="M334" s="239"/>
      <c r="N334" s="240"/>
      <c r="O334" s="16"/>
      <c r="P334" s="16"/>
      <c r="R334" s="344"/>
    </row>
    <row r="335" spans="1:26">
      <c r="A335" s="210"/>
      <c r="B335" s="212"/>
      <c r="C335" s="212"/>
      <c r="D335" s="216"/>
      <c r="E335" s="213"/>
      <c r="F335" s="214"/>
      <c r="G335" s="213"/>
      <c r="H335" s="213"/>
      <c r="I335" s="237"/>
      <c r="J335" s="238"/>
      <c r="K335" s="238"/>
      <c r="L335" s="123"/>
      <c r="M335" s="239"/>
      <c r="N335" s="240"/>
      <c r="O335" s="16"/>
      <c r="R335" s="242"/>
    </row>
    <row r="336" spans="1:26">
      <c r="A336" s="210"/>
      <c r="B336" s="212"/>
      <c r="C336" s="212"/>
      <c r="D336" s="216"/>
      <c r="E336" s="213"/>
      <c r="F336" s="214"/>
      <c r="G336" s="213"/>
      <c r="H336" s="213"/>
      <c r="I336" s="237"/>
      <c r="J336" s="238"/>
      <c r="K336" s="238"/>
      <c r="L336" s="123"/>
      <c r="M336" s="239"/>
      <c r="N336" s="240"/>
      <c r="O336" s="16"/>
      <c r="R336" s="242"/>
    </row>
    <row r="337" spans="1:18">
      <c r="A337" s="210"/>
      <c r="B337" s="212"/>
      <c r="C337" s="212"/>
      <c r="D337" s="216"/>
      <c r="E337" s="213"/>
      <c r="F337" s="214"/>
      <c r="G337" s="213"/>
      <c r="H337" s="213"/>
      <c r="I337" s="237"/>
      <c r="J337" s="238"/>
      <c r="K337" s="238"/>
      <c r="L337" s="123"/>
      <c r="M337" s="239"/>
      <c r="N337" s="240"/>
      <c r="O337" s="16"/>
      <c r="R337" s="242"/>
    </row>
    <row r="338" spans="1:18">
      <c r="A338" s="210"/>
      <c r="B338" s="200" t="s">
        <v>2980</v>
      </c>
      <c r="O338" s="16"/>
      <c r="R338" s="242"/>
    </row>
    <row r="339" spans="1:18">
      <c r="R339" s="242"/>
    </row>
    <row r="340" spans="1:18">
      <c r="R340" s="242"/>
    </row>
    <row r="341" spans="1:18">
      <c r="R341" s="242"/>
    </row>
    <row r="342" spans="1:18">
      <c r="R342" s="242"/>
    </row>
    <row r="343" spans="1:18">
      <c r="R343" s="242"/>
    </row>
    <row r="344" spans="1:18">
      <c r="R344" s="242"/>
    </row>
    <row r="345" spans="1:18">
      <c r="R345" s="242"/>
    </row>
    <row r="355" spans="1:1">
      <c r="A355" s="217"/>
    </row>
    <row r="356" spans="1:1">
      <c r="A356" s="217"/>
    </row>
    <row r="357" spans="1:1">
      <c r="A357" s="213"/>
    </row>
  </sheetData>
  <autoFilter ref="R1:R35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2020-10-22T02:37:06Z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